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tables/table8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AP\20 July 1 2022 to PRESENT\Grad Comm\Alba Lucker\aAlba All Thesis TsFs_Thesis Doc_HALO TP-DPPH Xlsx\Extracted\"/>
    </mc:Choice>
  </mc:AlternateContent>
  <xr:revisionPtr revIDLastSave="0" documentId="8_{C2A42765-56A8-4A62-9401-16D07CB63750}" xr6:coauthVersionLast="47" xr6:coauthVersionMax="47" xr10:uidLastSave="{00000000-0000-0000-0000-000000000000}"/>
  <bookViews>
    <workbookView xWindow="-120" yWindow="-120" windowWidth="29040" windowHeight="15840" xr2:uid="{579C33A3-C33D-4BB0-9251-145E049E36CC}"/>
  </bookViews>
  <sheets>
    <sheet name="Total Phenolics " sheetId="2" r:id="rId1"/>
    <sheet name="SC 1-7-22 Block I" sheetId="1" r:id="rId2"/>
    <sheet name="Block I" sheetId="3" r:id="rId3"/>
    <sheet name="SC 1-13-22 Block III" sheetId="4" r:id="rId4"/>
    <sheet name="SC 1-19-22 Block III" sheetId="7" r:id="rId5"/>
    <sheet name="Block III" sheetId="6" r:id="rId6"/>
    <sheet name="SC 5-9-22 Block II " sheetId="10" r:id="rId7"/>
    <sheet name="SC 4-20-22 Block II " sheetId="11" r:id="rId8"/>
    <sheet name="Block II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4" i="6" l="1"/>
  <c r="K83" i="6"/>
  <c r="K82" i="6"/>
  <c r="K81" i="6"/>
  <c r="K54" i="6"/>
  <c r="K53" i="6"/>
  <c r="K43" i="6"/>
  <c r="K42" i="6"/>
  <c r="K21" i="6"/>
  <c r="K20" i="6"/>
  <c r="K33" i="6"/>
  <c r="K32" i="6"/>
  <c r="K10" i="6"/>
  <c r="K9" i="6"/>
  <c r="K79" i="6"/>
  <c r="K80" i="6"/>
  <c r="K30" i="6"/>
  <c r="K5" i="3"/>
  <c r="L84" i="6" l="1"/>
  <c r="L83" i="6"/>
  <c r="K12" i="6"/>
  <c r="L12" i="6" s="1"/>
  <c r="K13" i="6"/>
  <c r="K14" i="6"/>
  <c r="K15" i="6"/>
  <c r="K16" i="6"/>
  <c r="L16" i="6" s="1"/>
  <c r="K17" i="6"/>
  <c r="K18" i="6"/>
  <c r="K19" i="6"/>
  <c r="L20" i="6"/>
  <c r="L21" i="6"/>
  <c r="K22" i="6"/>
  <c r="K23" i="6"/>
  <c r="K24" i="6"/>
  <c r="L24" i="6" s="1"/>
  <c r="K25" i="6"/>
  <c r="K26" i="6"/>
  <c r="K27" i="6"/>
  <c r="L27" i="6" s="1"/>
  <c r="K28" i="6"/>
  <c r="L28" i="6" s="1"/>
  <c r="K29" i="6"/>
  <c r="K31" i="6"/>
  <c r="L32" i="6"/>
  <c r="K34" i="6"/>
  <c r="K35" i="6"/>
  <c r="L35" i="6" s="1"/>
  <c r="K36" i="6"/>
  <c r="L36" i="6" s="1"/>
  <c r="K37" i="6"/>
  <c r="K38" i="6"/>
  <c r="K39" i="6"/>
  <c r="K40" i="6"/>
  <c r="L40" i="6" s="1"/>
  <c r="K41" i="6"/>
  <c r="L41" i="6" s="1"/>
  <c r="K44" i="6"/>
  <c r="L44" i="6" s="1"/>
  <c r="K45" i="6"/>
  <c r="K46" i="6"/>
  <c r="K47" i="6"/>
  <c r="L47" i="6" s="1"/>
  <c r="K49" i="6"/>
  <c r="K50" i="6"/>
  <c r="K51" i="6"/>
  <c r="L51" i="6" s="1"/>
  <c r="K52" i="6"/>
  <c r="L52" i="6" s="1"/>
  <c r="K55" i="6"/>
  <c r="K56" i="6"/>
  <c r="L56" i="6" s="1"/>
  <c r="K57" i="6"/>
  <c r="L57" i="6" s="1"/>
  <c r="K58" i="6"/>
  <c r="K59" i="6"/>
  <c r="K60" i="6"/>
  <c r="L60" i="6" s="1"/>
  <c r="K61" i="6"/>
  <c r="L61" i="6" s="1"/>
  <c r="K62" i="6"/>
  <c r="K63" i="6"/>
  <c r="K64" i="6"/>
  <c r="L64" i="6" s="1"/>
  <c r="K65" i="6"/>
  <c r="L65" i="6" s="1"/>
  <c r="K66" i="6"/>
  <c r="K67" i="6"/>
  <c r="K68" i="6"/>
  <c r="L68" i="6" s="1"/>
  <c r="K69" i="6"/>
  <c r="K70" i="6"/>
  <c r="K71" i="6"/>
  <c r="L71" i="6" s="1"/>
  <c r="K72" i="6"/>
  <c r="L72" i="6" s="1"/>
  <c r="K73" i="6"/>
  <c r="K74" i="6"/>
  <c r="K75" i="6"/>
  <c r="K76" i="6"/>
  <c r="L76" i="6" s="1"/>
  <c r="K77" i="6"/>
  <c r="L77" i="6" s="1"/>
  <c r="K78" i="6"/>
  <c r="L80" i="6"/>
  <c r="K6" i="6"/>
  <c r="L6" i="6" s="1"/>
  <c r="K7" i="6"/>
  <c r="K8" i="6"/>
  <c r="L10" i="6"/>
  <c r="K5" i="6"/>
  <c r="L5" i="6" s="1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9" i="3"/>
  <c r="L49" i="3" s="1"/>
  <c r="K50" i="3"/>
  <c r="K51" i="3"/>
  <c r="K52" i="3"/>
  <c r="K53" i="3"/>
  <c r="K54" i="3"/>
  <c r="K55" i="3"/>
  <c r="L55" i="3" s="1"/>
  <c r="K56" i="3"/>
  <c r="K57" i="3"/>
  <c r="K58" i="3"/>
  <c r="K59" i="3"/>
  <c r="K60" i="3"/>
  <c r="K61" i="3"/>
  <c r="K62" i="3"/>
  <c r="K63" i="3"/>
  <c r="L63" i="3" s="1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6" i="3"/>
  <c r="K7" i="3"/>
  <c r="K8" i="3"/>
  <c r="K9" i="3"/>
  <c r="K10" i="3"/>
  <c r="L5" i="3"/>
  <c r="K50" i="8"/>
  <c r="K51" i="8"/>
  <c r="K52" i="8"/>
  <c r="L52" i="8" s="1"/>
  <c r="K53" i="8"/>
  <c r="L53" i="8" s="1"/>
  <c r="K54" i="8"/>
  <c r="K55" i="8"/>
  <c r="K56" i="8"/>
  <c r="K57" i="8"/>
  <c r="L57" i="8" s="1"/>
  <c r="K58" i="8"/>
  <c r="L58" i="8" s="1"/>
  <c r="K59" i="8"/>
  <c r="K60" i="8"/>
  <c r="K61" i="8"/>
  <c r="L61" i="8" s="1"/>
  <c r="K62" i="8"/>
  <c r="K63" i="8"/>
  <c r="K64" i="8"/>
  <c r="L64" i="8" s="1"/>
  <c r="K65" i="8"/>
  <c r="L65" i="8" s="1"/>
  <c r="K66" i="8"/>
  <c r="K67" i="8"/>
  <c r="K68" i="8"/>
  <c r="L68" i="8" s="1"/>
  <c r="K69" i="8"/>
  <c r="L69" i="8" s="1"/>
  <c r="K70" i="8"/>
  <c r="K71" i="8"/>
  <c r="K72" i="8"/>
  <c r="K73" i="8"/>
  <c r="L73" i="8" s="1"/>
  <c r="K74" i="8"/>
  <c r="K75" i="8"/>
  <c r="K76" i="8"/>
  <c r="L76" i="8" s="1"/>
  <c r="K77" i="8"/>
  <c r="L77" i="8" s="1"/>
  <c r="K78" i="8"/>
  <c r="K79" i="8"/>
  <c r="K80" i="8"/>
  <c r="L80" i="8" s="1"/>
  <c r="K81" i="8"/>
  <c r="L81" i="8" s="1"/>
  <c r="K82" i="8"/>
  <c r="K83" i="8"/>
  <c r="K84" i="8"/>
  <c r="L84" i="8" s="1"/>
  <c r="K49" i="8"/>
  <c r="L49" i="8" s="1"/>
  <c r="K12" i="8"/>
  <c r="K13" i="8"/>
  <c r="L13" i="8" s="1"/>
  <c r="K14" i="8"/>
  <c r="L14" i="8" s="1"/>
  <c r="K15" i="8"/>
  <c r="K16" i="8"/>
  <c r="K17" i="8"/>
  <c r="L17" i="8" s="1"/>
  <c r="K18" i="8"/>
  <c r="K19" i="8"/>
  <c r="K20" i="8"/>
  <c r="K21" i="8"/>
  <c r="K22" i="8"/>
  <c r="L22" i="8" s="1"/>
  <c r="K23" i="8"/>
  <c r="L23" i="8" s="1"/>
  <c r="K24" i="8"/>
  <c r="K25" i="8"/>
  <c r="L25" i="8" s="1"/>
  <c r="K26" i="8"/>
  <c r="L26" i="8" s="1"/>
  <c r="K27" i="8"/>
  <c r="K28" i="8"/>
  <c r="K29" i="8"/>
  <c r="L29" i="8" s="1"/>
  <c r="K30" i="8"/>
  <c r="L30" i="8" s="1"/>
  <c r="K31" i="8"/>
  <c r="L31" i="8" s="1"/>
  <c r="K32" i="8"/>
  <c r="K33" i="8"/>
  <c r="K34" i="8"/>
  <c r="L34" i="8" s="1"/>
  <c r="K35" i="8"/>
  <c r="K36" i="8"/>
  <c r="K37" i="8"/>
  <c r="K38" i="8"/>
  <c r="L38" i="8" s="1"/>
  <c r="K39" i="8"/>
  <c r="L39" i="8" s="1"/>
  <c r="K40" i="8"/>
  <c r="K41" i="8"/>
  <c r="L41" i="8" s="1"/>
  <c r="K42" i="8"/>
  <c r="L42" i="8" s="1"/>
  <c r="K43" i="8"/>
  <c r="L43" i="8" s="1"/>
  <c r="K44" i="8"/>
  <c r="L44" i="8" s="1"/>
  <c r="K45" i="8"/>
  <c r="K46" i="8"/>
  <c r="L46" i="8" s="1"/>
  <c r="K47" i="8"/>
  <c r="L47" i="8" s="1"/>
  <c r="K6" i="8"/>
  <c r="K7" i="8"/>
  <c r="L7" i="8" s="1"/>
  <c r="K8" i="8"/>
  <c r="L8" i="8" s="1"/>
  <c r="K9" i="8"/>
  <c r="L9" i="8" s="1"/>
  <c r="K10" i="8"/>
  <c r="K5" i="8"/>
  <c r="L5" i="8" s="1"/>
  <c r="B50" i="8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B61" i="8" s="1"/>
  <c r="B62" i="8" s="1"/>
  <c r="B63" i="8" s="1"/>
  <c r="B64" i="8" s="1"/>
  <c r="B65" i="8" s="1"/>
  <c r="B66" i="8" s="1"/>
  <c r="B67" i="8" s="1"/>
  <c r="B68" i="8" s="1"/>
  <c r="B69" i="8" s="1"/>
  <c r="B70" i="8" s="1"/>
  <c r="B71" i="8" s="1"/>
  <c r="B72" i="8" s="1"/>
  <c r="B73" i="8" s="1"/>
  <c r="B74" i="8" s="1"/>
  <c r="B75" i="8" s="1"/>
  <c r="B76" i="8" s="1"/>
  <c r="B77" i="8" s="1"/>
  <c r="B78" i="8" s="1"/>
  <c r="B79" i="8" s="1"/>
  <c r="B80" i="8" s="1"/>
  <c r="B81" i="8" s="1"/>
  <c r="B82" i="8" s="1"/>
  <c r="B83" i="8" s="1"/>
  <c r="B84" i="8" s="1"/>
  <c r="B13" i="8"/>
  <c r="B14" i="8" s="1"/>
  <c r="B15" i="8" s="1"/>
  <c r="B16" i="8" s="1"/>
  <c r="B17" i="8" s="1"/>
  <c r="B18" i="8" s="1"/>
  <c r="B19" i="8" s="1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3" i="8" s="1"/>
  <c r="B44" i="8" s="1"/>
  <c r="B45" i="8" s="1"/>
  <c r="B46" i="8" s="1"/>
  <c r="B47" i="8" s="1"/>
  <c r="L83" i="8"/>
  <c r="L82" i="8"/>
  <c r="L79" i="8"/>
  <c r="L78" i="8"/>
  <c r="L75" i="8"/>
  <c r="L74" i="8"/>
  <c r="L72" i="8"/>
  <c r="L71" i="8"/>
  <c r="L70" i="8"/>
  <c r="L67" i="8"/>
  <c r="L66" i="8"/>
  <c r="L63" i="8"/>
  <c r="L62" i="8"/>
  <c r="L60" i="8"/>
  <c r="L59" i="8"/>
  <c r="L56" i="8"/>
  <c r="L55" i="8"/>
  <c r="L54" i="8"/>
  <c r="L51" i="8"/>
  <c r="L50" i="8"/>
  <c r="L45" i="8"/>
  <c r="L40" i="8"/>
  <c r="L37" i="8"/>
  <c r="L36" i="8"/>
  <c r="L35" i="8"/>
  <c r="L33" i="8"/>
  <c r="L32" i="8"/>
  <c r="L28" i="8"/>
  <c r="L27" i="8"/>
  <c r="L24" i="8"/>
  <c r="L21" i="8"/>
  <c r="L20" i="8"/>
  <c r="L19" i="8"/>
  <c r="L16" i="8"/>
  <c r="L15" i="8"/>
  <c r="L12" i="8"/>
  <c r="L10" i="8"/>
  <c r="L6" i="8"/>
  <c r="L82" i="6"/>
  <c r="L81" i="6"/>
  <c r="L54" i="6"/>
  <c r="L42" i="6"/>
  <c r="L45" i="6"/>
  <c r="L43" i="6"/>
  <c r="L33" i="6"/>
  <c r="L9" i="6"/>
  <c r="L7" i="6"/>
  <c r="L8" i="6"/>
  <c r="L14" i="6"/>
  <c r="L15" i="6"/>
  <c r="L18" i="6"/>
  <c r="L19" i="6"/>
  <c r="L22" i="6"/>
  <c r="L23" i="6"/>
  <c r="L25" i="6"/>
  <c r="L29" i="6"/>
  <c r="L31" i="6"/>
  <c r="L34" i="6"/>
  <c r="L38" i="6"/>
  <c r="L39" i="6"/>
  <c r="L46" i="6"/>
  <c r="L49" i="6"/>
  <c r="L50" i="6"/>
  <c r="L53" i="6"/>
  <c r="L55" i="6"/>
  <c r="L58" i="6"/>
  <c r="L59" i="6"/>
  <c r="L62" i="6"/>
  <c r="L63" i="6"/>
  <c r="L67" i="6"/>
  <c r="L69" i="6"/>
  <c r="L70" i="6"/>
  <c r="L73" i="6"/>
  <c r="L74" i="6"/>
  <c r="L75" i="6"/>
  <c r="L78" i="6"/>
  <c r="L79" i="6"/>
  <c r="L66" i="6"/>
  <c r="L37" i="6"/>
  <c r="L30" i="6"/>
  <c r="L26" i="6"/>
  <c r="L17" i="6"/>
  <c r="L13" i="6"/>
  <c r="L51" i="3"/>
  <c r="M56" i="8" l="1"/>
  <c r="M52" i="8"/>
  <c r="M47" i="8"/>
  <c r="N41" i="8"/>
  <c r="N25" i="8"/>
  <c r="M15" i="8"/>
  <c r="N8" i="8"/>
  <c r="M31" i="8"/>
  <c r="M6" i="8"/>
  <c r="M35" i="8"/>
  <c r="M39" i="8"/>
  <c r="M23" i="8"/>
  <c r="N37" i="8"/>
  <c r="M37" i="8"/>
  <c r="N62" i="8"/>
  <c r="M62" i="8"/>
  <c r="N66" i="8"/>
  <c r="M66" i="8"/>
  <c r="M13" i="8"/>
  <c r="N13" i="8"/>
  <c r="N17" i="8"/>
  <c r="M17" i="8"/>
  <c r="M45" i="8"/>
  <c r="N45" i="8"/>
  <c r="N50" i="8"/>
  <c r="M50" i="8"/>
  <c r="M21" i="8"/>
  <c r="N21" i="8"/>
  <c r="N54" i="8"/>
  <c r="M54" i="8"/>
  <c r="N60" i="8"/>
  <c r="M60" i="8"/>
  <c r="N64" i="8"/>
  <c r="M64" i="8"/>
  <c r="M29" i="8"/>
  <c r="N29" i="8"/>
  <c r="M33" i="8"/>
  <c r="N33" i="8"/>
  <c r="N58" i="8"/>
  <c r="M58" i="8"/>
  <c r="N31" i="8"/>
  <c r="N47" i="8"/>
  <c r="N68" i="8"/>
  <c r="M68" i="8"/>
  <c r="N74" i="8"/>
  <c r="M74" i="8"/>
  <c r="N78" i="8"/>
  <c r="M78" i="8"/>
  <c r="N82" i="8"/>
  <c r="M82" i="8"/>
  <c r="N10" i="8"/>
  <c r="N27" i="8"/>
  <c r="N43" i="8"/>
  <c r="N15" i="8"/>
  <c r="N70" i="8"/>
  <c r="M70" i="8"/>
  <c r="N72" i="8"/>
  <c r="M72" i="8"/>
  <c r="N76" i="8"/>
  <c r="M76" i="8"/>
  <c r="N80" i="8"/>
  <c r="M80" i="8"/>
  <c r="N84" i="8"/>
  <c r="M84" i="8"/>
  <c r="M8" i="8"/>
  <c r="M25" i="8"/>
  <c r="N35" i="8"/>
  <c r="M41" i="8"/>
  <c r="N52" i="8"/>
  <c r="N6" i="8"/>
  <c r="M10" i="8"/>
  <c r="N23" i="8"/>
  <c r="M27" i="8"/>
  <c r="N39" i="8"/>
  <c r="M43" i="8"/>
  <c r="N56" i="8"/>
  <c r="N56" i="6"/>
  <c r="N47" i="6"/>
  <c r="N39" i="6"/>
  <c r="N31" i="6"/>
  <c r="N23" i="6"/>
  <c r="N15" i="6"/>
  <c r="N6" i="6"/>
  <c r="N74" i="6"/>
  <c r="M74" i="6"/>
  <c r="M21" i="6"/>
  <c r="N21" i="6"/>
  <c r="N29" i="6"/>
  <c r="M29" i="6"/>
  <c r="N45" i="6"/>
  <c r="M45" i="6"/>
  <c r="N58" i="6"/>
  <c r="M58" i="6"/>
  <c r="N66" i="6"/>
  <c r="M66" i="6"/>
  <c r="N82" i="6"/>
  <c r="M82" i="6"/>
  <c r="N13" i="6"/>
  <c r="M13" i="6"/>
  <c r="N37" i="6"/>
  <c r="M37" i="6"/>
  <c r="M54" i="6"/>
  <c r="N54" i="6"/>
  <c r="N60" i="6"/>
  <c r="M60" i="6"/>
  <c r="N64" i="6"/>
  <c r="M64" i="6"/>
  <c r="N68" i="6"/>
  <c r="M68" i="6"/>
  <c r="N72" i="6"/>
  <c r="M72" i="6"/>
  <c r="N76" i="6"/>
  <c r="M76" i="6"/>
  <c r="N80" i="6"/>
  <c r="M80" i="6"/>
  <c r="N84" i="6"/>
  <c r="M84" i="6"/>
  <c r="N62" i="6"/>
  <c r="M62" i="6"/>
  <c r="N70" i="6"/>
  <c r="M70" i="6"/>
  <c r="N78" i="6"/>
  <c r="M78" i="6"/>
  <c r="M8" i="6"/>
  <c r="N8" i="6"/>
  <c r="N10" i="6"/>
  <c r="M17" i="6"/>
  <c r="N17" i="6"/>
  <c r="N19" i="6"/>
  <c r="M25" i="6"/>
  <c r="N25" i="6"/>
  <c r="N27" i="6"/>
  <c r="M33" i="6"/>
  <c r="N33" i="6"/>
  <c r="N35" i="6"/>
  <c r="M41" i="6"/>
  <c r="N41" i="6"/>
  <c r="N43" i="6"/>
  <c r="M50" i="6"/>
  <c r="N50" i="6"/>
  <c r="N52" i="6"/>
  <c r="M6" i="6"/>
  <c r="M10" i="6"/>
  <c r="M15" i="6"/>
  <c r="M19" i="6"/>
  <c r="M23" i="6"/>
  <c r="M27" i="6"/>
  <c r="M31" i="6"/>
  <c r="M35" i="6"/>
  <c r="M39" i="6"/>
  <c r="M43" i="6"/>
  <c r="M47" i="6"/>
  <c r="M52" i="6"/>
  <c r="M56" i="6"/>
  <c r="B57" i="3" l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L84" i="3"/>
  <c r="L79" i="3"/>
  <c r="L80" i="3"/>
  <c r="M80" i="3" s="1"/>
  <c r="L81" i="3"/>
  <c r="L82" i="3"/>
  <c r="L83" i="3"/>
  <c r="L46" i="3"/>
  <c r="L47" i="3"/>
  <c r="L42" i="3"/>
  <c r="L43" i="3"/>
  <c r="L44" i="3"/>
  <c r="L54" i="3"/>
  <c r="L56" i="3"/>
  <c r="L57" i="3"/>
  <c r="L58" i="3"/>
  <c r="L59" i="3"/>
  <c r="L60" i="3"/>
  <c r="L61" i="3"/>
  <c r="L62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6" i="3"/>
  <c r="L7" i="3"/>
  <c r="L8" i="3"/>
  <c r="L9" i="3"/>
  <c r="L10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5" i="3"/>
  <c r="L50" i="3"/>
  <c r="L52" i="3"/>
  <c r="L53" i="3"/>
  <c r="N43" i="3" l="1"/>
  <c r="M43" i="3"/>
  <c r="M41" i="3"/>
  <c r="M47" i="3"/>
  <c r="N47" i="3"/>
  <c r="N80" i="3"/>
  <c r="M45" i="3"/>
  <c r="N45" i="3"/>
  <c r="M54" i="3"/>
  <c r="M23" i="3"/>
  <c r="M84" i="3"/>
  <c r="N82" i="3"/>
  <c r="M82" i="3"/>
  <c r="M78" i="3"/>
  <c r="N76" i="3"/>
  <c r="M74" i="3"/>
  <c r="M72" i="3"/>
  <c r="M70" i="3"/>
  <c r="M68" i="3"/>
  <c r="M66" i="3"/>
  <c r="N64" i="3"/>
  <c r="M62" i="3"/>
  <c r="M60" i="3"/>
  <c r="M58" i="3"/>
  <c r="N56" i="3"/>
  <c r="M56" i="3"/>
  <c r="M52" i="3"/>
  <c r="N50" i="3"/>
  <c r="N39" i="3"/>
  <c r="N37" i="3"/>
  <c r="N35" i="3"/>
  <c r="N33" i="3"/>
  <c r="N31" i="3"/>
  <c r="N29" i="3"/>
  <c r="N27" i="3"/>
  <c r="N25" i="3"/>
  <c r="N21" i="3"/>
  <c r="N19" i="3"/>
  <c r="N17" i="3"/>
  <c r="N15" i="3"/>
  <c r="N13" i="3"/>
  <c r="M10" i="3"/>
  <c r="N8" i="3"/>
  <c r="N6" i="3"/>
  <c r="N10" i="3"/>
  <c r="N52" i="3"/>
  <c r="N72" i="3"/>
  <c r="N84" i="3"/>
  <c r="M25" i="3"/>
  <c r="M76" i="3"/>
  <c r="M64" i="3"/>
  <c r="M13" i="3"/>
  <c r="M29" i="3"/>
  <c r="M33" i="3"/>
  <c r="M17" i="3"/>
  <c r="M21" i="3"/>
  <c r="M6" i="3"/>
  <c r="M19" i="3"/>
  <c r="N68" i="3"/>
  <c r="N60" i="3"/>
  <c r="N23" i="3"/>
  <c r="M35" i="3"/>
  <c r="M15" i="3"/>
  <c r="M31" i="3"/>
  <c r="M27" i="3"/>
  <c r="M39" i="3"/>
  <c r="M37" i="3"/>
  <c r="M8" i="3"/>
  <c r="N41" i="3"/>
  <c r="N78" i="3"/>
  <c r="N74" i="3"/>
  <c r="N70" i="3"/>
  <c r="N66" i="3"/>
  <c r="N62" i="3"/>
  <c r="N58" i="3"/>
  <c r="N54" i="3"/>
  <c r="M50" i="3"/>
  <c r="B13" i="6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50" i="6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L18" i="8"/>
  <c r="N19" i="8" l="1"/>
  <c r="M19" i="8"/>
</calcChain>
</file>

<file path=xl/sharedStrings.xml><?xml version="1.0" encoding="utf-8"?>
<sst xmlns="http://schemas.openxmlformats.org/spreadsheetml/2006/main" count="1123" uniqueCount="35">
  <si>
    <t>Conc. (mg/L)</t>
  </si>
  <si>
    <t>Absorption</t>
  </si>
  <si>
    <t>number</t>
  </si>
  <si>
    <t>Harvest</t>
  </si>
  <si>
    <t>Block</t>
  </si>
  <si>
    <t xml:space="preserve">Trt </t>
  </si>
  <si>
    <t xml:space="preserve">Species </t>
  </si>
  <si>
    <t>Type</t>
  </si>
  <si>
    <t>Tissue Used (g)</t>
  </si>
  <si>
    <t>total volume (L)</t>
  </si>
  <si>
    <t xml:space="preserve">absorbance </t>
  </si>
  <si>
    <t>gallic acid conc. mg/L</t>
  </si>
  <si>
    <t>I</t>
  </si>
  <si>
    <t>L. aly</t>
  </si>
  <si>
    <t>shoots</t>
  </si>
  <si>
    <t>A. can</t>
  </si>
  <si>
    <t>A. len</t>
  </si>
  <si>
    <t>II</t>
  </si>
  <si>
    <t>III</t>
  </si>
  <si>
    <t>Harvest (weeks)</t>
  </si>
  <si>
    <t>gallic acid conc mg/g</t>
  </si>
  <si>
    <t>average (mg/L)</t>
  </si>
  <si>
    <t xml:space="preserve">STDEV </t>
  </si>
  <si>
    <t>Initial</t>
  </si>
  <si>
    <t xml:space="preserve">mid point </t>
  </si>
  <si>
    <t xml:space="preserve"> </t>
  </si>
  <si>
    <t xml:space="preserve">Final Harvest  </t>
  </si>
  <si>
    <t>Midpoint Harvest</t>
  </si>
  <si>
    <t>L.aly</t>
  </si>
  <si>
    <t xml:space="preserve">shoots </t>
  </si>
  <si>
    <t>average (mg/g)</t>
  </si>
  <si>
    <t>used for samples 109 150 156 161 202 216 217</t>
  </si>
  <si>
    <t>Gallic Acid mg/ g DW</t>
  </si>
  <si>
    <t>This standard curve us used for Block II Samples 182-199 only</t>
  </si>
  <si>
    <t>This standard curve us used for Block II Samples only 104, 105, 106, 129-145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</si>
</sst>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vertical="center" wrapText="1"/>
    </xf>
    <xf numFmtId="2" fontId="0" fillId="0" borderId="0" xfId="0" applyNumberForma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5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1-7-22 Block I'!$B$2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1-7-22 Block I'!$A$3:$A$7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1-7-22 Block I'!$B$3:$B$7</c:f>
              <c:numCache>
                <c:formatCode>General</c:formatCode>
                <c:ptCount val="5"/>
                <c:pt idx="0">
                  <c:v>5.2999999999999999E-2</c:v>
                </c:pt>
                <c:pt idx="1">
                  <c:v>0.245</c:v>
                </c:pt>
                <c:pt idx="2">
                  <c:v>0.433</c:v>
                </c:pt>
                <c:pt idx="3">
                  <c:v>0.80900000000000005</c:v>
                </c:pt>
                <c:pt idx="4">
                  <c:v>1.8069999999999999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FCE-40DB-9990-C22917DDF1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 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Absorption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1-13-22 Block III'!$B$2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1-13-22 Block III'!$A$3:$A$7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1-13-22 Block III'!$B$3:$B$7</c:f>
              <c:numCache>
                <c:formatCode>General</c:formatCode>
                <c:ptCount val="5"/>
                <c:pt idx="0">
                  <c:v>4.2999999999999997E-2</c:v>
                </c:pt>
                <c:pt idx="1">
                  <c:v>0.253</c:v>
                </c:pt>
                <c:pt idx="2">
                  <c:v>0.43099999999999999</c:v>
                </c:pt>
                <c:pt idx="3">
                  <c:v>0.82099999999999995</c:v>
                </c:pt>
                <c:pt idx="4">
                  <c:v>1.829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DF-4558-B64E-FDF3ED8E0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1-19-22 Block III'!$B$2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1-19-22 Block III'!$A$3:$A$7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1-19-22 Block III'!$B$3:$B$7</c:f>
              <c:numCache>
                <c:formatCode>General</c:formatCode>
                <c:ptCount val="5"/>
                <c:pt idx="0">
                  <c:v>4.2999999999999997E-2</c:v>
                </c:pt>
                <c:pt idx="1">
                  <c:v>0.249</c:v>
                </c:pt>
                <c:pt idx="2">
                  <c:v>0.45700000000000002</c:v>
                </c:pt>
                <c:pt idx="3">
                  <c:v>0.82699999999999996</c:v>
                </c:pt>
                <c:pt idx="4">
                  <c:v>1.8069999999999999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301-4133-A643-9EAA6D2810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5-9-22 Block II 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5-9-22 Block II 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5-9-22 Block II '!$B$3:$B$7</c:f>
              <c:numCache>
                <c:formatCode>General</c:formatCode>
                <c:ptCount val="5"/>
                <c:pt idx="0">
                  <c:v>4.2000000000000003E-2</c:v>
                </c:pt>
                <c:pt idx="1">
                  <c:v>0.246</c:v>
                </c:pt>
                <c:pt idx="2">
                  <c:v>0.436</c:v>
                </c:pt>
                <c:pt idx="3">
                  <c:v>0.77880000000000005</c:v>
                </c:pt>
                <c:pt idx="4">
                  <c:v>1.78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433-4A7D-BC1E-10DF36C128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 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Absorption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4-20-22 Block II 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4-20-22 Block II 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4-20-22 Block II '!$B$3:$B$7</c:f>
              <c:numCache>
                <c:formatCode>General</c:formatCode>
                <c:ptCount val="5"/>
                <c:pt idx="0">
                  <c:v>4.2999999999999997E-2</c:v>
                </c:pt>
                <c:pt idx="1">
                  <c:v>0.24199999999999999</c:v>
                </c:pt>
                <c:pt idx="2">
                  <c:v>0.40699999999999997</c:v>
                </c:pt>
                <c:pt idx="3">
                  <c:v>0.63200000000000001</c:v>
                </c:pt>
                <c:pt idx="4">
                  <c:v>1.5249999999999999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154-4F9C-9954-A7F521A2C5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 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Absorption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</xdr:row>
      <xdr:rowOff>107950</xdr:rowOff>
    </xdr:from>
    <xdr:to>
      <xdr:col>10</xdr:col>
      <xdr:colOff>647700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18BD23-E9F1-492E-B7B1-39C6D454DD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</xdr:row>
      <xdr:rowOff>107950</xdr:rowOff>
    </xdr:from>
    <xdr:to>
      <xdr:col>10</xdr:col>
      <xdr:colOff>647700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10CC09-5CCD-4753-B2B9-511A2F8D04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</xdr:row>
      <xdr:rowOff>107950</xdr:rowOff>
    </xdr:from>
    <xdr:to>
      <xdr:col>10</xdr:col>
      <xdr:colOff>647700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AE105C-C5F5-4AA6-9970-F8BE35CC4B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</xdr:row>
      <xdr:rowOff>107950</xdr:rowOff>
    </xdr:from>
    <xdr:to>
      <xdr:col>10</xdr:col>
      <xdr:colOff>647700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8806A5-EB62-4EE8-A3DC-82D27E1A811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740410</xdr:colOff>
      <xdr:row>1</xdr:row>
      <xdr:rowOff>168910</xdr:rowOff>
    </xdr:from>
    <xdr:to>
      <xdr:col>13</xdr:col>
      <xdr:colOff>45720</xdr:colOff>
      <xdr:row>23</xdr:row>
      <xdr:rowOff>111760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97155B-EB6C-4A37-A1CB-20481BFE5B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34566B2-FBD9-4115-8971-81038C9EB7BA}" name="Table3" displayName="Table3" ref="B2:I121" totalsRowShown="0" headerRowDxfId="54" dataDxfId="53">
  <autoFilter ref="B2:I121" xr:uid="{E39EC18B-6956-4F00-8CD3-4CA7BCEC083C}"/>
  <tableColumns count="8">
    <tableColumn id="1" xr3:uid="{9F082FFB-BBF2-4E9C-8C42-687DC13A5809}" name="number" dataDxfId="52"/>
    <tableColumn id="2" xr3:uid="{EEE8B09A-4A5A-4E8A-B6F6-863FB89E5965}" name="Harvest" dataDxfId="51"/>
    <tableColumn id="3" xr3:uid="{D1CACD27-1C39-4B0B-8F52-B5B5A7DEAAE4}" name="Block" dataDxfId="50"/>
    <tableColumn id="4" xr3:uid="{35E582AD-9CE6-43F2-B615-1C9D03AECF87}" name="Trt " dataDxfId="49"/>
    <tableColumn id="5" xr3:uid="{AE558D5D-B549-4A6D-8A45-1D41D121449E}" name="Species " dataDxfId="48"/>
    <tableColumn id="6" xr3:uid="{09AC4D1C-0C15-49E7-9FF5-FFC7F47E2E06}" name="Type" dataDxfId="47"/>
    <tableColumn id="12" xr3:uid="{FDD3839B-622A-45C3-8CB1-FFA1FB0D8D9A}" name="Tissue Used (g)" dataDxfId="46"/>
    <tableColumn id="10" xr3:uid="{D0C49C5F-28FA-41C6-8233-1A350814BC52}" name="Gallic Acid mg/ g DW" dataDxfId="45">
      <calculatedColumnFormula>AVERAGE(#REF!)</calculatedColumnFormula>
    </tableColumn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924B31C-C2F2-4767-B2C6-40E8822FF071}" name="Table17591013" displayName="Table17591013" ref="A2:B7" totalsRowShown="0">
  <autoFilter ref="A2:B7" xr:uid="{00000000-0009-0000-0100-000001000000}"/>
  <tableColumns count="2">
    <tableColumn id="1" xr3:uid="{C3214E29-BE09-4406-BD47-AE6DB3497C11}" name="Conc. (mg/L)"/>
    <tableColumn id="2" xr3:uid="{A04628E6-F416-4174-9622-DE8E231DBA9E}" name="Absorption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77C81283-1C05-4B98-94FB-3143396AC758}" name="Table9" displayName="Table9" ref="B3:N84" totalsRowShown="0" headerRowDxfId="44" dataDxfId="43">
  <autoFilter ref="B3:N84" xr:uid="{77C81283-1C05-4B98-94FB-3143396AC758}"/>
  <tableColumns count="13">
    <tableColumn id="1" xr3:uid="{F2B99471-176E-4A8E-9C4C-B136AD6F5AF0}" name="number" dataDxfId="42"/>
    <tableColumn id="2" xr3:uid="{BF31F332-9708-4113-BFB4-8EC51FFE7814}" name="Harvest (weeks)" dataDxfId="41"/>
    <tableColumn id="3" xr3:uid="{A24BA431-F24B-4929-8171-FA644C270511}" name="Block" dataDxfId="40"/>
    <tableColumn id="4" xr3:uid="{F82C508B-63D8-473C-A5C1-495CEBC2F6AF}" name="Trt " dataDxfId="39"/>
    <tableColumn id="5" xr3:uid="{FC821A46-27BD-49E8-AB9A-6A3813662251}" name="Species " dataDxfId="38"/>
    <tableColumn id="6" xr3:uid="{8C846ED2-F746-4167-A389-E5338207B6B6}" name="Type" dataDxfId="37"/>
    <tableColumn id="7" xr3:uid="{35614E2F-9FEC-4099-A282-1AD04C14EF10}" name="Tissue Used (g)" dataDxfId="36"/>
    <tableColumn id="8" xr3:uid="{2358619F-74D1-4135-B2D7-56DD6D47DB42}" name="total volume (L)" dataDxfId="35"/>
    <tableColumn id="9" xr3:uid="{893FA94E-FDD4-4989-A263-9C3041937067}" name="absorbance " dataDxfId="34"/>
    <tableColumn id="10" xr3:uid="{9CDCBDAD-FB9D-4606-9B58-DCD9D2714A56}" name="gallic acid conc. mg/L" dataDxfId="33">
      <calculatedColumnFormula>('Block I'!$J4-0.0756)/0.007</calculatedColumnFormula>
    </tableColumn>
    <tableColumn id="11" xr3:uid="{8DF42D24-BD0E-45E0-AE28-548F3055B4DE}" name="gallic acid conc mg/g" dataDxfId="32">
      <calculatedColumnFormula>'Block I'!$K4*'Block I'!$I4/'Block I'!$H4</calculatedColumnFormula>
    </tableColumn>
    <tableColumn id="12" xr3:uid="{C328413F-D679-43E3-88BA-8074FBE00721}" name="average (mg/L)" dataDxfId="31"/>
    <tableColumn id="13" xr3:uid="{22DC2290-5E0A-4B5A-97C3-F5985237F818}" name="STDEV " dataDxfId="30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131115B-6D3C-4400-9C04-7A7BD36A15E9}" name="Table175910136" displayName="Table175910136" ref="A2:B7" totalsRowShown="0">
  <autoFilter ref="A2:B7" xr:uid="{00000000-0009-0000-0100-000001000000}"/>
  <tableColumns count="2">
    <tableColumn id="1" xr3:uid="{5EA16A7F-CFC9-498F-A218-E568B44CEBC0}" name="Conc. (mg/L)"/>
    <tableColumn id="2" xr3:uid="{E922C7CA-D4F3-43DF-AF34-27ECBC4D4658}" name="Absorption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1BF873E3-6D62-43CF-AF85-79F62A8A6C3C}" name="Table1759101368" displayName="Table1759101368" ref="A2:B7" totalsRowShown="0">
  <autoFilter ref="A2:B7" xr:uid="{00000000-0009-0000-0100-000001000000}"/>
  <tableColumns count="2">
    <tableColumn id="1" xr3:uid="{EF561EBF-F102-4407-BD84-525B7CC49AE6}" name="Conc. (mg/L)"/>
    <tableColumn id="2" xr3:uid="{A01C67F9-4B8C-4F59-8CE0-92000B2CAA2D}" name="Absorption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6B13708-42EB-4F11-B035-E76621427D8F}" name="Table10" displayName="Table10" ref="B3:N84" totalsRowShown="0" headerRowDxfId="29" dataDxfId="28">
  <autoFilter ref="B3:N84" xr:uid="{96B13708-42EB-4F11-B035-E76621427D8F}"/>
  <tableColumns count="13">
    <tableColumn id="1" xr3:uid="{FA6F21F0-473D-4595-840D-DC183A08E40F}" name="number" dataDxfId="27"/>
    <tableColumn id="2" xr3:uid="{C1B65155-F0CE-44AB-9DE5-45B1C587F501}" name="Harvest (weeks)" dataDxfId="26"/>
    <tableColumn id="3" xr3:uid="{D8490F36-2FD3-48AE-BF34-318682741796}" name="Block" dataDxfId="25"/>
    <tableColumn id="4" xr3:uid="{54AC2A6F-D63B-4F16-910F-E89F6C2730D0}" name="Trt " dataDxfId="24"/>
    <tableColumn id="5" xr3:uid="{5BB72F16-F014-4FD5-BD16-2B5B81F6B7B1}" name="Species " dataDxfId="23"/>
    <tableColumn id="6" xr3:uid="{7EA2DE17-2006-4CC0-8C90-601B9A444BBC}" name="Type" dataDxfId="22"/>
    <tableColumn id="7" xr3:uid="{8C063D28-1E39-4625-82BD-D99E8E5DE6A7}" name="Tissue Used (g)" dataDxfId="21"/>
    <tableColumn id="8" xr3:uid="{E1F22E07-5543-4581-8373-CEE2FA8C8C1D}" name="total volume (L)" dataDxfId="20"/>
    <tableColumn id="9" xr3:uid="{8BD8C7BD-2136-4A89-8D32-6A8098044E62}" name="absorbance " dataDxfId="19"/>
    <tableColumn id="10" xr3:uid="{375FB58D-8A08-4FF6-B108-415281B4F670}" name="gallic acid conc. mg/L" dataDxfId="18">
      <calculatedColumnFormula>(J4-0.007)/0.007</calculatedColumnFormula>
    </tableColumn>
    <tableColumn id="11" xr3:uid="{D44CEDCA-1581-4281-9958-A97C68BE9B1F}" name="gallic acid conc mg/g" dataDxfId="17">
      <calculatedColumnFormula>'Block III'!$K4*'Block III'!$I4/'Block III'!$H4</calculatedColumnFormula>
    </tableColumn>
    <tableColumn id="12" xr3:uid="{C7E05477-EC16-4279-95ED-FD99EF2421D5}" name="average (mg/g)" dataDxfId="16"/>
    <tableColumn id="13" xr3:uid="{F061B741-5E59-4B44-A8D6-F32A6A05996A}" name="STDEV " dataDxfId="15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0BFCBAC-4B2E-4A5E-91F2-B3F7C8A76DE8}" name="Table17591013685" displayName="Table17591013685" ref="A2:B7" totalsRowShown="0">
  <autoFilter ref="A2:B7" xr:uid="{00000000-0009-0000-0100-000001000000}"/>
  <tableColumns count="2">
    <tableColumn id="1" xr3:uid="{87BD7665-6A4E-4BEF-B6B4-821415D62D7C}" name="Conc. (mg/L)"/>
    <tableColumn id="2" xr3:uid="{6A4F01F4-88C7-45D8-8779-5D92882C3CD1}" name="Absorption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795814FF-AB7B-4862-9517-FC5D7C5AB059}" name="Table175910136859" displayName="Table175910136859" ref="A2:B7" totalsRowShown="0">
  <autoFilter ref="A2:B7" xr:uid="{00000000-0009-0000-0100-000001000000}"/>
  <tableColumns count="2">
    <tableColumn id="1" xr3:uid="{08F7D8BF-31BF-43E7-97E2-3D18979DC251}" name="Conc. (mg/L)"/>
    <tableColumn id="2" xr3:uid="{483F5DEC-CF1C-46A8-BA23-D0E98328B543}" name="Absorption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FE51608-C97B-4B26-8837-A1D191C86DD3}" name="Table11" displayName="Table11" ref="B3:N84" totalsRowShown="0" headerRowDxfId="14" dataDxfId="13">
  <autoFilter ref="B3:N84" xr:uid="{DFE51608-C97B-4B26-8837-A1D191C86DD3}"/>
  <tableColumns count="13">
    <tableColumn id="1" xr3:uid="{24AD2B34-8CEB-4B48-ACD2-CA7E8AB58F49}" name="number" dataDxfId="12"/>
    <tableColumn id="2" xr3:uid="{CA5CDE85-DEF9-425F-8033-452822B96AC8}" name="Harvest (weeks)" dataDxfId="11"/>
    <tableColumn id="3" xr3:uid="{10BFB364-A3CF-4817-BB66-A26F136C871D}" name="Block" dataDxfId="10"/>
    <tableColumn id="4" xr3:uid="{ACD06F6A-F583-419B-9AF6-DA428A0E924B}" name="Trt " dataDxfId="9"/>
    <tableColumn id="5" xr3:uid="{A2C4737B-8D0F-416F-8459-CBF1BA38A9C9}" name="Species " dataDxfId="8"/>
    <tableColumn id="6" xr3:uid="{2E42D500-F07E-48D2-9854-810E7B1C76CA}" name="Type" dataDxfId="7"/>
    <tableColumn id="7" xr3:uid="{58D01EE2-B891-4601-B566-A5DCE7FB9DD6}" name="Tissue Used (g)" dataDxfId="6"/>
    <tableColumn id="8" xr3:uid="{604B25FC-5196-4F05-A3B5-2D2AFB31B5BA}" name="total volume (L)" dataDxfId="5"/>
    <tableColumn id="9" xr3:uid="{A7768732-1DEC-42DB-8F27-A4FF3356E7D0}" name="absorbance " dataDxfId="4"/>
    <tableColumn id="10" xr3:uid="{316685AC-93A8-4F34-A6AE-492ACAFC2D3C}" name="gallic acid conc. mg/L" dataDxfId="3">
      <calculatedColumnFormula>(J4-0.0777)/0.0058</calculatedColumnFormula>
    </tableColumn>
    <tableColumn id="11" xr3:uid="{607021F3-9208-45FF-AC9B-685E2362B394}" name="gallic acid conc mg/g" dataDxfId="2">
      <calculatedColumnFormula>'Block II'!$K4*'Block II'!$I4/'Block II'!$H4</calculatedColumnFormula>
    </tableColumn>
    <tableColumn id="12" xr3:uid="{BE1B3401-1FCF-40CE-834F-649A89F4EF45}" name="average (mg/g)" dataDxfId="1"/>
    <tableColumn id="13" xr3:uid="{D02FD62F-D83A-402F-860A-7063CF51D2A7}" name="STDEV 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339E0-B60C-4B1A-8F3B-5DA507F2E5CF}">
  <dimension ref="B1:P121"/>
  <sheetViews>
    <sheetView tabSelected="1" zoomScale="70" zoomScaleNormal="70" workbookViewId="0">
      <selection activeCell="K2" sqref="K2"/>
    </sheetView>
  </sheetViews>
  <sheetFormatPr defaultColWidth="8.75" defaultRowHeight="15.75" x14ac:dyDescent="0.25"/>
  <cols>
    <col min="1" max="1" width="8.75" style="1"/>
    <col min="2" max="6" width="10.125" style="1" customWidth="1"/>
    <col min="7" max="7" width="10" style="1" bestFit="1" customWidth="1"/>
    <col min="8" max="8" width="18.375" style="1" bestFit="1" customWidth="1"/>
    <col min="9" max="9" width="12.375" style="1" bestFit="1" customWidth="1"/>
    <col min="10" max="10" width="11.125" style="1" bestFit="1" customWidth="1"/>
    <col min="11" max="16384" width="8.75" style="1"/>
  </cols>
  <sheetData>
    <row r="1" spans="2:16" x14ac:dyDescent="0.25">
      <c r="L1" s="2"/>
      <c r="M1" s="2"/>
      <c r="N1" s="2"/>
    </row>
    <row r="2" spans="2:16" ht="62.45" customHeight="1" x14ac:dyDescent="0.25"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32</v>
      </c>
      <c r="K2" s="2"/>
      <c r="L2" s="2"/>
      <c r="M2" s="2"/>
    </row>
    <row r="3" spans="2:16" ht="15.6" customHeight="1" x14ac:dyDescent="0.25">
      <c r="B3" s="1">
        <v>101</v>
      </c>
      <c r="C3" s="1">
        <v>0</v>
      </c>
      <c r="D3" s="1" t="s">
        <v>12</v>
      </c>
      <c r="E3" s="1">
        <v>0</v>
      </c>
      <c r="F3" s="1" t="s">
        <v>13</v>
      </c>
      <c r="G3" s="1" t="s">
        <v>14</v>
      </c>
      <c r="H3" s="1">
        <v>0.25209999999999999</v>
      </c>
      <c r="I3" s="3">
        <v>7.3015243384144615</v>
      </c>
      <c r="K3" s="2"/>
      <c r="L3" s="2"/>
      <c r="M3" s="2"/>
    </row>
    <row r="4" spans="2:16" x14ac:dyDescent="0.25">
      <c r="B4" s="1">
        <v>102</v>
      </c>
      <c r="C4" s="1">
        <v>0</v>
      </c>
      <c r="D4" s="1" t="s">
        <v>12</v>
      </c>
      <c r="E4" s="1">
        <v>0</v>
      </c>
      <c r="F4" s="1" t="s">
        <v>15</v>
      </c>
      <c r="G4" s="1" t="s">
        <v>14</v>
      </c>
      <c r="H4" s="1">
        <v>0.25059999999999999</v>
      </c>
      <c r="I4" s="3">
        <v>18.43290388781211</v>
      </c>
      <c r="K4" s="2"/>
      <c r="L4" s="2"/>
      <c r="M4" s="2"/>
    </row>
    <row r="5" spans="2:16" ht="15.6" customHeight="1" x14ac:dyDescent="0.25">
      <c r="B5" s="1">
        <v>103</v>
      </c>
      <c r="C5" s="1">
        <v>0</v>
      </c>
      <c r="D5" s="1" t="s">
        <v>12</v>
      </c>
      <c r="E5" s="1">
        <v>0</v>
      </c>
      <c r="F5" s="1" t="s">
        <v>16</v>
      </c>
      <c r="G5" s="1" t="s">
        <v>14</v>
      </c>
      <c r="H5" s="1">
        <v>0.25069999999999998</v>
      </c>
      <c r="I5" s="3">
        <v>6.03168271696393</v>
      </c>
      <c r="K5" s="2"/>
      <c r="L5" s="2"/>
      <c r="M5" s="2"/>
    </row>
    <row r="6" spans="2:16" ht="15.6" customHeight="1" x14ac:dyDescent="0.25">
      <c r="B6" s="1">
        <v>104</v>
      </c>
      <c r="C6" s="1">
        <v>0</v>
      </c>
      <c r="D6" s="1" t="s">
        <v>17</v>
      </c>
      <c r="E6" s="1">
        <v>0</v>
      </c>
      <c r="F6" s="1" t="s">
        <v>13</v>
      </c>
      <c r="G6" s="1" t="s">
        <v>14</v>
      </c>
      <c r="H6" s="1">
        <v>0.25159999999999999</v>
      </c>
      <c r="I6" s="3">
        <v>7.8598419391258272</v>
      </c>
      <c r="K6" s="2"/>
      <c r="L6" s="2"/>
      <c r="M6" s="2"/>
    </row>
    <row r="7" spans="2:16" ht="15.6" customHeight="1" x14ac:dyDescent="0.25">
      <c r="B7" s="1">
        <v>105</v>
      </c>
      <c r="C7" s="1">
        <v>0</v>
      </c>
      <c r="D7" s="1" t="s">
        <v>17</v>
      </c>
      <c r="E7" s="1">
        <v>0</v>
      </c>
      <c r="F7" s="1" t="s">
        <v>15</v>
      </c>
      <c r="G7" s="1" t="s">
        <v>14</v>
      </c>
      <c r="H7" s="1">
        <v>0.252</v>
      </c>
      <c r="I7" s="3">
        <v>8.3937198067632846</v>
      </c>
      <c r="K7" s="2"/>
      <c r="L7" s="2"/>
      <c r="M7" s="2"/>
    </row>
    <row r="8" spans="2:16" ht="15.6" customHeight="1" x14ac:dyDescent="0.25">
      <c r="B8" s="1">
        <v>106</v>
      </c>
      <c r="C8" s="1">
        <v>0</v>
      </c>
      <c r="D8" s="1" t="s">
        <v>17</v>
      </c>
      <c r="E8" s="1">
        <v>0</v>
      </c>
      <c r="F8" s="1" t="s">
        <v>16</v>
      </c>
      <c r="G8" s="1" t="s">
        <v>14</v>
      </c>
      <c r="H8" s="1">
        <v>0.25130000000000002</v>
      </c>
      <c r="I8" s="3">
        <v>8.4026828607184658</v>
      </c>
      <c r="K8" s="2"/>
      <c r="L8" s="2"/>
      <c r="M8" s="2"/>
    </row>
    <row r="9" spans="2:16" x14ac:dyDescent="0.25">
      <c r="B9" s="1">
        <v>107</v>
      </c>
      <c r="C9" s="1">
        <v>0</v>
      </c>
      <c r="D9" s="1" t="s">
        <v>18</v>
      </c>
      <c r="E9" s="1">
        <v>0</v>
      </c>
      <c r="F9" s="1" t="s">
        <v>13</v>
      </c>
      <c r="G9" s="1" t="s">
        <v>14</v>
      </c>
      <c r="H9" s="1">
        <v>0.25090000000000001</v>
      </c>
      <c r="I9" s="3">
        <v>8.006388269834229</v>
      </c>
      <c r="K9" s="2"/>
      <c r="L9" s="2"/>
      <c r="M9" s="2"/>
    </row>
    <row r="10" spans="2:16" x14ac:dyDescent="0.25">
      <c r="B10" s="1">
        <v>108</v>
      </c>
      <c r="C10" s="1">
        <v>0</v>
      </c>
      <c r="D10" s="1" t="s">
        <v>18</v>
      </c>
      <c r="E10" s="1">
        <v>0</v>
      </c>
      <c r="F10" s="1" t="s">
        <v>15</v>
      </c>
      <c r="G10" s="1" t="s">
        <v>14</v>
      </c>
      <c r="H10" s="1">
        <v>0.25040000000000001</v>
      </c>
      <c r="I10" s="3">
        <v>14.807294244701435</v>
      </c>
      <c r="K10" s="2"/>
      <c r="L10" s="2"/>
      <c r="M10" s="2"/>
    </row>
    <row r="11" spans="2:16" x14ac:dyDescent="0.25">
      <c r="B11" s="1">
        <v>109</v>
      </c>
      <c r="C11" s="1">
        <v>0</v>
      </c>
      <c r="D11" s="1" t="s">
        <v>18</v>
      </c>
      <c r="E11" s="1">
        <v>0</v>
      </c>
      <c r="F11" s="1" t="s">
        <v>16</v>
      </c>
      <c r="G11" s="1" t="s">
        <v>14</v>
      </c>
      <c r="H11" s="1">
        <v>0.25130000000000002</v>
      </c>
      <c r="I11" s="3">
        <v>15.0929452560969</v>
      </c>
      <c r="K11" s="2"/>
      <c r="L11" s="2"/>
      <c r="M11" s="2"/>
    </row>
    <row r="12" spans="2:16" x14ac:dyDescent="0.25">
      <c r="E12" s="1" t="s">
        <v>27</v>
      </c>
      <c r="I12" s="3"/>
      <c r="K12" s="2"/>
      <c r="L12" s="2"/>
      <c r="M12" s="2"/>
    </row>
    <row r="13" spans="2:16" x14ac:dyDescent="0.25">
      <c r="B13" s="1">
        <v>110</v>
      </c>
      <c r="C13" s="1">
        <v>3</v>
      </c>
      <c r="D13" s="1" t="s">
        <v>12</v>
      </c>
      <c r="E13" s="1">
        <v>1</v>
      </c>
      <c r="F13" s="1" t="s">
        <v>28</v>
      </c>
      <c r="G13" s="1" t="s">
        <v>14</v>
      </c>
      <c r="H13" s="1">
        <v>0.25069999999999998</v>
      </c>
      <c r="I13" s="3">
        <v>8.5318251752236609</v>
      </c>
      <c r="K13" s="2"/>
      <c r="L13" s="2"/>
      <c r="M13" s="2"/>
    </row>
    <row r="14" spans="2:16" x14ac:dyDescent="0.25">
      <c r="B14" s="1">
        <v>111</v>
      </c>
      <c r="C14" s="1">
        <v>3</v>
      </c>
      <c r="D14" s="1" t="s">
        <v>12</v>
      </c>
      <c r="E14" s="1">
        <v>1</v>
      </c>
      <c r="F14" s="1" t="s">
        <v>15</v>
      </c>
      <c r="G14" s="1" t="s">
        <v>14</v>
      </c>
      <c r="H14" s="1">
        <v>0.25109999999999999</v>
      </c>
      <c r="I14" s="3">
        <v>15.153325368379132</v>
      </c>
      <c r="K14" s="2"/>
      <c r="L14" s="2"/>
      <c r="M14" s="2"/>
    </row>
    <row r="15" spans="2:16" x14ac:dyDescent="0.25">
      <c r="B15" s="1">
        <v>112</v>
      </c>
      <c r="C15" s="1">
        <v>3</v>
      </c>
      <c r="D15" s="1" t="s">
        <v>12</v>
      </c>
      <c r="E15" s="1">
        <v>1</v>
      </c>
      <c r="F15" s="1" t="s">
        <v>16</v>
      </c>
      <c r="G15" s="1" t="s">
        <v>14</v>
      </c>
      <c r="H15" s="1">
        <v>0.25059999999999999</v>
      </c>
      <c r="I15" s="3">
        <v>4.2669022916429142</v>
      </c>
      <c r="K15" s="2"/>
      <c r="L15" s="2"/>
      <c r="M15" s="2"/>
    </row>
    <row r="16" spans="2:16" x14ac:dyDescent="0.25">
      <c r="B16" s="1">
        <v>113</v>
      </c>
      <c r="C16" s="1">
        <v>3</v>
      </c>
      <c r="D16" s="1" t="s">
        <v>12</v>
      </c>
      <c r="E16" s="1">
        <v>2</v>
      </c>
      <c r="F16" s="1" t="s">
        <v>28</v>
      </c>
      <c r="G16" s="1" t="s">
        <v>14</v>
      </c>
      <c r="H16" s="1">
        <v>0.25019999999999998</v>
      </c>
      <c r="I16" s="3">
        <v>8.1349206349206362</v>
      </c>
      <c r="K16" s="4"/>
      <c r="L16" s="5"/>
      <c r="M16" s="5"/>
      <c r="N16" s="2"/>
      <c r="O16" s="2"/>
      <c r="P16" s="2"/>
    </row>
    <row r="17" spans="2:16" x14ac:dyDescent="0.25">
      <c r="B17" s="1">
        <v>114</v>
      </c>
      <c r="C17" s="1">
        <v>3</v>
      </c>
      <c r="D17" s="1" t="s">
        <v>12</v>
      </c>
      <c r="E17" s="1">
        <v>2</v>
      </c>
      <c r="F17" s="1" t="s">
        <v>15</v>
      </c>
      <c r="G17" s="1" t="s">
        <v>14</v>
      </c>
      <c r="H17" s="1">
        <v>0.2505</v>
      </c>
      <c r="I17" s="3">
        <v>4.7390932420872547</v>
      </c>
      <c r="K17" s="4"/>
      <c r="L17" s="5"/>
      <c r="M17" s="5"/>
      <c r="N17" s="2"/>
      <c r="O17" s="2"/>
      <c r="P17" s="2"/>
    </row>
    <row r="18" spans="2:16" x14ac:dyDescent="0.25">
      <c r="B18" s="1">
        <v>115</v>
      </c>
      <c r="C18" s="1">
        <v>3</v>
      </c>
      <c r="D18" s="1" t="s">
        <v>12</v>
      </c>
      <c r="E18" s="1">
        <v>2</v>
      </c>
      <c r="F18" s="1" t="s">
        <v>16</v>
      </c>
      <c r="G18" s="1" t="s">
        <v>14</v>
      </c>
      <c r="H18" s="1">
        <v>0.251</v>
      </c>
      <c r="I18" s="3">
        <v>4.9715424018212859</v>
      </c>
      <c r="K18" s="4"/>
      <c r="L18" s="5"/>
      <c r="M18" s="5"/>
      <c r="N18" s="2"/>
      <c r="O18" s="2"/>
      <c r="P18" s="2"/>
    </row>
    <row r="19" spans="2:16" x14ac:dyDescent="0.25">
      <c r="B19" s="1">
        <v>116</v>
      </c>
      <c r="C19" s="1">
        <v>3</v>
      </c>
      <c r="D19" s="1" t="s">
        <v>12</v>
      </c>
      <c r="E19" s="1">
        <v>3</v>
      </c>
      <c r="F19" s="1" t="s">
        <v>28</v>
      </c>
      <c r="G19" s="1" t="s">
        <v>14</v>
      </c>
      <c r="H19" s="1">
        <v>0.25140000000000001</v>
      </c>
      <c r="I19" s="3">
        <v>9.3391294465280126</v>
      </c>
      <c r="K19" s="4"/>
      <c r="L19" s="5"/>
      <c r="M19" s="5"/>
      <c r="N19" s="2"/>
      <c r="O19" s="2"/>
      <c r="P19" s="2"/>
    </row>
    <row r="20" spans="2:16" x14ac:dyDescent="0.25">
      <c r="B20" s="1">
        <v>117</v>
      </c>
      <c r="C20" s="1">
        <v>3</v>
      </c>
      <c r="D20" s="1" t="s">
        <v>12</v>
      </c>
      <c r="E20" s="1">
        <v>3</v>
      </c>
      <c r="F20" s="1" t="s">
        <v>15</v>
      </c>
      <c r="G20" s="1" t="s">
        <v>14</v>
      </c>
      <c r="H20" s="1">
        <v>0.25080000000000002</v>
      </c>
      <c r="I20" s="3">
        <v>5.5735930735930745</v>
      </c>
      <c r="K20" s="4"/>
      <c r="L20" s="5"/>
      <c r="M20" s="5"/>
      <c r="N20" s="2"/>
      <c r="O20" s="2"/>
      <c r="P20" s="2"/>
    </row>
    <row r="21" spans="2:16" x14ac:dyDescent="0.25">
      <c r="B21" s="1">
        <v>118</v>
      </c>
      <c r="C21" s="1">
        <v>3</v>
      </c>
      <c r="D21" s="1" t="s">
        <v>12</v>
      </c>
      <c r="E21" s="1">
        <v>3</v>
      </c>
      <c r="F21" s="1" t="s">
        <v>16</v>
      </c>
      <c r="G21" s="1" t="s">
        <v>14</v>
      </c>
      <c r="H21" s="1">
        <v>0.25009999999999999</v>
      </c>
      <c r="I21" s="3">
        <v>5.6605929056948652</v>
      </c>
      <c r="K21" s="4"/>
      <c r="L21" s="5"/>
      <c r="M21" s="5"/>
      <c r="N21" s="2"/>
      <c r="O21" s="2"/>
      <c r="P21" s="2"/>
    </row>
    <row r="22" spans="2:16" x14ac:dyDescent="0.25">
      <c r="B22" s="1">
        <v>119</v>
      </c>
      <c r="C22" s="1">
        <v>3</v>
      </c>
      <c r="D22" s="1" t="s">
        <v>12</v>
      </c>
      <c r="E22" s="1">
        <v>4</v>
      </c>
      <c r="F22" s="1" t="s">
        <v>28</v>
      </c>
      <c r="G22" s="1" t="s">
        <v>14</v>
      </c>
      <c r="H22" s="1">
        <v>0.2515</v>
      </c>
      <c r="I22" s="3">
        <v>7.737858562908265</v>
      </c>
    </row>
    <row r="23" spans="2:16" x14ac:dyDescent="0.25">
      <c r="B23" s="1">
        <v>120</v>
      </c>
      <c r="C23" s="1">
        <v>3</v>
      </c>
      <c r="D23" s="1" t="s">
        <v>12</v>
      </c>
      <c r="E23" s="1">
        <v>4</v>
      </c>
      <c r="F23" s="1" t="s">
        <v>15</v>
      </c>
      <c r="G23" s="1" t="s">
        <v>14</v>
      </c>
      <c r="H23" s="1">
        <v>0.25069999999999998</v>
      </c>
      <c r="I23" s="3">
        <v>3.873440082055958</v>
      </c>
    </row>
    <row r="24" spans="2:16" x14ac:dyDescent="0.25">
      <c r="B24" s="1">
        <v>121</v>
      </c>
      <c r="C24" s="1">
        <v>3</v>
      </c>
      <c r="D24" s="1" t="s">
        <v>12</v>
      </c>
      <c r="E24" s="1">
        <v>4</v>
      </c>
      <c r="F24" s="1" t="s">
        <v>16</v>
      </c>
      <c r="G24" s="1" t="s">
        <v>14</v>
      </c>
      <c r="H24" s="1">
        <v>0.25090000000000001</v>
      </c>
      <c r="I24" s="3">
        <v>5.0660479416956097</v>
      </c>
    </row>
    <row r="25" spans="2:16" x14ac:dyDescent="0.25">
      <c r="B25" s="1">
        <v>122</v>
      </c>
      <c r="C25" s="1">
        <v>3</v>
      </c>
      <c r="D25" s="1" t="s">
        <v>12</v>
      </c>
      <c r="E25" s="1">
        <v>5</v>
      </c>
      <c r="F25" s="1" t="s">
        <v>28</v>
      </c>
      <c r="G25" s="1" t="s">
        <v>14</v>
      </c>
      <c r="H25" s="1">
        <v>0.25059999999999999</v>
      </c>
      <c r="I25" s="3">
        <v>8.4140918937407392</v>
      </c>
    </row>
    <row r="26" spans="2:16" x14ac:dyDescent="0.25">
      <c r="B26" s="1">
        <v>123</v>
      </c>
      <c r="C26" s="1">
        <v>3</v>
      </c>
      <c r="D26" s="1" t="s">
        <v>12</v>
      </c>
      <c r="E26" s="1">
        <v>5</v>
      </c>
      <c r="F26" s="1" t="s">
        <v>15</v>
      </c>
      <c r="G26" s="1" t="s">
        <v>14</v>
      </c>
      <c r="H26" s="1">
        <v>0.25059999999999999</v>
      </c>
      <c r="I26" s="3">
        <v>5.8060654429369514</v>
      </c>
    </row>
    <row r="27" spans="2:16" x14ac:dyDescent="0.25">
      <c r="B27" s="1">
        <v>124</v>
      </c>
      <c r="C27" s="1">
        <v>3</v>
      </c>
      <c r="D27" s="1" t="s">
        <v>12</v>
      </c>
      <c r="E27" s="1">
        <v>5</v>
      </c>
      <c r="F27" s="1" t="s">
        <v>16</v>
      </c>
      <c r="G27" s="1" t="s">
        <v>14</v>
      </c>
      <c r="H27" s="1">
        <v>0.25119999999999998</v>
      </c>
      <c r="I27" s="3">
        <v>5.2377161055505006</v>
      </c>
    </row>
    <row r="28" spans="2:16" x14ac:dyDescent="0.25">
      <c r="B28" s="1">
        <v>125</v>
      </c>
      <c r="C28" s="1">
        <v>3</v>
      </c>
      <c r="D28" s="1" t="s">
        <v>12</v>
      </c>
      <c r="E28" s="1">
        <v>6</v>
      </c>
      <c r="F28" s="1" t="s">
        <v>28</v>
      </c>
      <c r="G28" s="1" t="s">
        <v>14</v>
      </c>
      <c r="H28" s="1">
        <v>0.25140000000000001</v>
      </c>
      <c r="I28" s="3">
        <v>6.618649846573474</v>
      </c>
    </row>
    <row r="29" spans="2:16" x14ac:dyDescent="0.25">
      <c r="B29" s="1">
        <v>126</v>
      </c>
      <c r="C29" s="1">
        <v>3</v>
      </c>
      <c r="D29" s="1" t="s">
        <v>12</v>
      </c>
      <c r="E29" s="1">
        <v>6</v>
      </c>
      <c r="F29" s="1" t="s">
        <v>15</v>
      </c>
      <c r="G29" s="1" t="s">
        <v>14</v>
      </c>
      <c r="H29" s="1">
        <v>0.25059999999999999</v>
      </c>
      <c r="I29" s="3">
        <v>6.8464257211264403</v>
      </c>
    </row>
    <row r="30" spans="2:16" x14ac:dyDescent="0.25">
      <c r="B30" s="1">
        <v>127</v>
      </c>
      <c r="C30" s="1">
        <v>3</v>
      </c>
      <c r="D30" s="1" t="s">
        <v>12</v>
      </c>
      <c r="E30" s="1">
        <v>6</v>
      </c>
      <c r="F30" s="1" t="s">
        <v>16</v>
      </c>
      <c r="G30" s="1" t="s">
        <v>14</v>
      </c>
      <c r="H30" s="1">
        <v>0.25</v>
      </c>
      <c r="I30" s="3">
        <v>5.362857142857143</v>
      </c>
    </row>
    <row r="31" spans="2:16" x14ac:dyDescent="0.25">
      <c r="B31" s="1">
        <v>128</v>
      </c>
      <c r="C31" s="1">
        <v>3</v>
      </c>
      <c r="D31" s="1" t="s">
        <v>17</v>
      </c>
      <c r="E31" s="1">
        <v>1</v>
      </c>
      <c r="F31" s="1" t="s">
        <v>28</v>
      </c>
      <c r="G31" s="1" t="s">
        <v>14</v>
      </c>
      <c r="H31" s="1">
        <v>0.25190000000000001</v>
      </c>
      <c r="I31" s="3">
        <v>7.8576729896266642</v>
      </c>
    </row>
    <row r="32" spans="2:16" x14ac:dyDescent="0.25">
      <c r="B32" s="1">
        <v>129</v>
      </c>
      <c r="C32" s="1">
        <v>3</v>
      </c>
      <c r="D32" s="1" t="s">
        <v>17</v>
      </c>
      <c r="E32" s="1">
        <v>1</v>
      </c>
      <c r="F32" s="1" t="s">
        <v>15</v>
      </c>
      <c r="G32" s="1" t="s">
        <v>14</v>
      </c>
      <c r="H32" s="1">
        <v>0.25109999999999999</v>
      </c>
      <c r="I32" s="3">
        <v>7.5580489325229863</v>
      </c>
    </row>
    <row r="33" spans="2:9" x14ac:dyDescent="0.25">
      <c r="B33" s="1">
        <v>130</v>
      </c>
      <c r="C33" s="1">
        <v>3</v>
      </c>
      <c r="D33" s="1" t="s">
        <v>17</v>
      </c>
      <c r="E33" s="1">
        <v>1</v>
      </c>
      <c r="F33" s="1" t="s">
        <v>16</v>
      </c>
      <c r="G33" s="1" t="s">
        <v>14</v>
      </c>
      <c r="H33" s="1">
        <v>0.25030000000000002</v>
      </c>
      <c r="I33" s="3">
        <v>5.0562513389729418</v>
      </c>
    </row>
    <row r="34" spans="2:9" x14ac:dyDescent="0.25">
      <c r="B34" s="1">
        <v>131</v>
      </c>
      <c r="C34" s="1">
        <v>3</v>
      </c>
      <c r="D34" s="1" t="s">
        <v>17</v>
      </c>
      <c r="E34" s="1">
        <v>2</v>
      </c>
      <c r="F34" s="1" t="s">
        <v>28</v>
      </c>
      <c r="G34" s="1" t="s">
        <v>14</v>
      </c>
      <c r="H34" s="1">
        <v>0.251</v>
      </c>
      <c r="I34" s="3">
        <v>8.0590680755239923</v>
      </c>
    </row>
    <row r="35" spans="2:9" x14ac:dyDescent="0.25">
      <c r="B35" s="1">
        <v>132</v>
      </c>
      <c r="C35" s="1">
        <v>3</v>
      </c>
      <c r="D35" s="1" t="s">
        <v>17</v>
      </c>
      <c r="E35" s="1">
        <v>2</v>
      </c>
      <c r="F35" s="1" t="s">
        <v>15</v>
      </c>
      <c r="G35" s="1" t="s">
        <v>14</v>
      </c>
      <c r="H35" s="1">
        <v>0.25130000000000002</v>
      </c>
      <c r="I35" s="3">
        <v>5.5767977531329844</v>
      </c>
    </row>
    <row r="36" spans="2:9" x14ac:dyDescent="0.25">
      <c r="B36" s="1">
        <v>133</v>
      </c>
      <c r="C36" s="1">
        <v>3</v>
      </c>
      <c r="D36" s="1" t="s">
        <v>17</v>
      </c>
      <c r="E36" s="1">
        <v>2</v>
      </c>
      <c r="F36" s="1" t="s">
        <v>16</v>
      </c>
      <c r="G36" s="1" t="s">
        <v>14</v>
      </c>
      <c r="H36" s="1">
        <v>0.2505</v>
      </c>
      <c r="I36" s="3">
        <v>9.1961005525181534</v>
      </c>
    </row>
    <row r="37" spans="2:9" x14ac:dyDescent="0.25">
      <c r="B37" s="1">
        <v>134</v>
      </c>
      <c r="C37" s="1">
        <v>3</v>
      </c>
      <c r="D37" s="1" t="s">
        <v>17</v>
      </c>
      <c r="E37" s="1">
        <v>3</v>
      </c>
      <c r="F37" s="1" t="s">
        <v>28</v>
      </c>
      <c r="G37" s="1" t="s">
        <v>14</v>
      </c>
      <c r="H37" s="1">
        <v>0.25169999999999998</v>
      </c>
      <c r="I37" s="3">
        <v>8.2237883839169044</v>
      </c>
    </row>
    <row r="38" spans="2:9" x14ac:dyDescent="0.25">
      <c r="B38" s="1">
        <v>135</v>
      </c>
      <c r="C38" s="1">
        <v>3</v>
      </c>
      <c r="D38" s="1" t="s">
        <v>17</v>
      </c>
      <c r="E38" s="1">
        <v>3</v>
      </c>
      <c r="F38" s="1" t="s">
        <v>15</v>
      </c>
      <c r="G38" s="1" t="s">
        <v>14</v>
      </c>
      <c r="H38" s="1">
        <v>0.25059999999999999</v>
      </c>
      <c r="I38" s="3">
        <v>4.8405565772580603</v>
      </c>
    </row>
    <row r="39" spans="2:9" x14ac:dyDescent="0.25">
      <c r="B39" s="1">
        <v>136</v>
      </c>
      <c r="C39" s="1">
        <v>3</v>
      </c>
      <c r="D39" s="1" t="s">
        <v>17</v>
      </c>
      <c r="E39" s="1">
        <v>3</v>
      </c>
      <c r="F39" s="1" t="s">
        <v>16</v>
      </c>
      <c r="G39" s="1" t="s">
        <v>14</v>
      </c>
      <c r="H39" s="1">
        <v>0.25040000000000001</v>
      </c>
      <c r="I39" s="3">
        <v>5.8572949946751871</v>
      </c>
    </row>
    <row r="40" spans="2:9" x14ac:dyDescent="0.25">
      <c r="B40" s="1">
        <v>137</v>
      </c>
      <c r="C40" s="1">
        <v>3</v>
      </c>
      <c r="D40" s="1" t="s">
        <v>17</v>
      </c>
      <c r="E40" s="1">
        <v>4</v>
      </c>
      <c r="F40" s="1" t="s">
        <v>28</v>
      </c>
      <c r="G40" s="1" t="s">
        <v>14</v>
      </c>
      <c r="H40" s="1">
        <v>0.2505</v>
      </c>
      <c r="I40" s="3">
        <v>7.6412392606092174</v>
      </c>
    </row>
    <row r="41" spans="2:9" x14ac:dyDescent="0.25">
      <c r="B41" s="1">
        <v>138</v>
      </c>
      <c r="C41" s="1">
        <v>3</v>
      </c>
      <c r="D41" s="1" t="s">
        <v>17</v>
      </c>
      <c r="E41" s="1">
        <v>4</v>
      </c>
      <c r="F41" s="1" t="s">
        <v>15</v>
      </c>
      <c r="G41" s="1" t="s">
        <v>14</v>
      </c>
      <c r="H41" s="1">
        <v>0.25030000000000002</v>
      </c>
      <c r="I41" s="3">
        <v>4.100876050189048</v>
      </c>
    </row>
    <row r="42" spans="2:9" x14ac:dyDescent="0.25">
      <c r="B42" s="1">
        <v>139</v>
      </c>
      <c r="C42" s="1">
        <v>3</v>
      </c>
      <c r="D42" s="1" t="s">
        <v>17</v>
      </c>
      <c r="E42" s="1">
        <v>4</v>
      </c>
      <c r="F42" s="1" t="s">
        <v>16</v>
      </c>
      <c r="G42" s="1" t="s">
        <v>14</v>
      </c>
      <c r="H42" s="1">
        <v>0.25080000000000002</v>
      </c>
      <c r="I42" s="3">
        <v>4.4899798904375565</v>
      </c>
    </row>
    <row r="43" spans="2:9" x14ac:dyDescent="0.25">
      <c r="B43" s="1">
        <v>140</v>
      </c>
      <c r="C43" s="1">
        <v>3</v>
      </c>
      <c r="D43" s="1" t="s">
        <v>17</v>
      </c>
      <c r="E43" s="1">
        <v>5</v>
      </c>
      <c r="F43" s="1" t="s">
        <v>28</v>
      </c>
      <c r="G43" s="1" t="s">
        <v>14</v>
      </c>
      <c r="H43" s="1">
        <v>0.25090000000000001</v>
      </c>
      <c r="I43" s="3">
        <v>7.2319360447317198</v>
      </c>
    </row>
    <row r="44" spans="2:9" x14ac:dyDescent="0.25">
      <c r="B44" s="1">
        <v>141</v>
      </c>
      <c r="C44" s="1">
        <v>3</v>
      </c>
      <c r="D44" s="1" t="s">
        <v>17</v>
      </c>
      <c r="E44" s="1">
        <v>5</v>
      </c>
      <c r="F44" s="1" t="s">
        <v>15</v>
      </c>
      <c r="G44" s="1" t="s">
        <v>14</v>
      </c>
      <c r="H44" s="1">
        <v>0.25090000000000001</v>
      </c>
      <c r="I44" s="3">
        <v>4.762564911247047</v>
      </c>
    </row>
    <row r="45" spans="2:9" x14ac:dyDescent="0.25">
      <c r="B45" s="1">
        <v>142</v>
      </c>
      <c r="C45" s="1">
        <v>3</v>
      </c>
      <c r="D45" s="1" t="s">
        <v>17</v>
      </c>
      <c r="E45" s="1">
        <v>5</v>
      </c>
      <c r="F45" s="1" t="s">
        <v>16</v>
      </c>
      <c r="G45" s="1" t="s">
        <v>14</v>
      </c>
      <c r="H45" s="1">
        <v>0.25130000000000002</v>
      </c>
      <c r="I45" s="3">
        <v>4.971250944364666</v>
      </c>
    </row>
    <row r="46" spans="2:9" x14ac:dyDescent="0.25">
      <c r="B46" s="1">
        <v>143</v>
      </c>
      <c r="C46" s="1">
        <v>3</v>
      </c>
      <c r="D46" s="1" t="s">
        <v>17</v>
      </c>
      <c r="E46" s="1">
        <v>6</v>
      </c>
      <c r="F46" s="1" t="s">
        <v>28</v>
      </c>
      <c r="G46" s="1" t="s">
        <v>14</v>
      </c>
      <c r="H46" s="1">
        <v>0.10100000000000001</v>
      </c>
      <c r="I46" s="3">
        <v>6.1091978763093699</v>
      </c>
    </row>
    <row r="47" spans="2:9" x14ac:dyDescent="0.25">
      <c r="B47" s="1">
        <v>144</v>
      </c>
      <c r="C47" s="1">
        <v>3</v>
      </c>
      <c r="D47" s="1" t="s">
        <v>17</v>
      </c>
      <c r="E47" s="1">
        <v>6</v>
      </c>
      <c r="F47" s="1" t="s">
        <v>15</v>
      </c>
      <c r="G47" s="1" t="s">
        <v>14</v>
      </c>
      <c r="H47" s="1">
        <v>0.25080000000000002</v>
      </c>
      <c r="I47" s="3">
        <v>6.0790976122783906</v>
      </c>
    </row>
    <row r="48" spans="2:9" x14ac:dyDescent="0.25">
      <c r="B48" s="1">
        <v>145</v>
      </c>
      <c r="C48" s="1">
        <v>3</v>
      </c>
      <c r="D48" s="1" t="s">
        <v>17</v>
      </c>
      <c r="E48" s="1">
        <v>6</v>
      </c>
      <c r="F48" s="1" t="s">
        <v>16</v>
      </c>
      <c r="G48" s="1" t="s">
        <v>14</v>
      </c>
      <c r="H48" s="1">
        <v>0.25</v>
      </c>
      <c r="I48" s="3">
        <v>5.5405797101449288</v>
      </c>
    </row>
    <row r="49" spans="2:9" x14ac:dyDescent="0.25">
      <c r="B49" s="1">
        <v>146</v>
      </c>
      <c r="C49" s="1">
        <v>3</v>
      </c>
      <c r="D49" s="1" t="s">
        <v>18</v>
      </c>
      <c r="E49" s="1">
        <v>1</v>
      </c>
      <c r="F49" s="1" t="s">
        <v>28</v>
      </c>
      <c r="G49" s="1" t="s">
        <v>14</v>
      </c>
      <c r="H49" s="1">
        <v>0.25169999999999998</v>
      </c>
      <c r="I49" s="3">
        <v>9.3449053478599069</v>
      </c>
    </row>
    <row r="50" spans="2:9" x14ac:dyDescent="0.25">
      <c r="B50" s="1">
        <v>147</v>
      </c>
      <c r="C50" s="1">
        <v>3</v>
      </c>
      <c r="D50" s="1" t="s">
        <v>18</v>
      </c>
      <c r="E50" s="1">
        <v>1</v>
      </c>
      <c r="F50" s="1" t="s">
        <v>15</v>
      </c>
      <c r="G50" s="1" t="s">
        <v>14</v>
      </c>
      <c r="H50" s="1">
        <v>0.25140000000000001</v>
      </c>
      <c r="I50" s="3">
        <v>13.536869586652774</v>
      </c>
    </row>
    <row r="51" spans="2:9" x14ac:dyDescent="0.25">
      <c r="B51" s="1">
        <v>148</v>
      </c>
      <c r="C51" s="1">
        <v>3</v>
      </c>
      <c r="D51" s="1" t="s">
        <v>18</v>
      </c>
      <c r="E51" s="1">
        <v>1</v>
      </c>
      <c r="F51" s="1" t="s">
        <v>16</v>
      </c>
      <c r="G51" s="1" t="s">
        <v>14</v>
      </c>
      <c r="H51" s="1">
        <v>0.25140000000000001</v>
      </c>
      <c r="I51" s="3">
        <v>13.557878696202671</v>
      </c>
    </row>
    <row r="52" spans="2:9" x14ac:dyDescent="0.25">
      <c r="B52" s="1">
        <v>149</v>
      </c>
      <c r="C52" s="1">
        <v>3</v>
      </c>
      <c r="D52" s="1" t="s">
        <v>18</v>
      </c>
      <c r="E52" s="1">
        <v>2</v>
      </c>
      <c r="F52" s="1" t="s">
        <v>28</v>
      </c>
      <c r="G52" s="1" t="s">
        <v>14</v>
      </c>
      <c r="H52" s="1">
        <v>0.25109999999999999</v>
      </c>
      <c r="I52" s="3">
        <v>8.4978208558399384</v>
      </c>
    </row>
    <row r="53" spans="2:9" x14ac:dyDescent="0.25">
      <c r="B53" s="1">
        <v>150</v>
      </c>
      <c r="C53" s="1">
        <v>3</v>
      </c>
      <c r="D53" s="1" t="s">
        <v>18</v>
      </c>
      <c r="E53" s="1">
        <v>2</v>
      </c>
      <c r="F53" s="1" t="s">
        <v>15</v>
      </c>
      <c r="G53" s="1" t="s">
        <v>14</v>
      </c>
      <c r="H53" s="1">
        <v>0.25140000000000001</v>
      </c>
      <c r="I53" s="3">
        <v>7.0107398568019095</v>
      </c>
    </row>
    <row r="54" spans="2:9" x14ac:dyDescent="0.25">
      <c r="B54" s="1">
        <v>151</v>
      </c>
      <c r="C54" s="1">
        <v>3</v>
      </c>
      <c r="D54" s="1" t="s">
        <v>18</v>
      </c>
      <c r="E54" s="1">
        <v>2</v>
      </c>
      <c r="F54" s="1" t="s">
        <v>16</v>
      </c>
      <c r="G54" s="1" t="s">
        <v>14</v>
      </c>
      <c r="H54" s="1">
        <v>0.25190000000000001</v>
      </c>
      <c r="I54" s="3">
        <v>14.229881072860342</v>
      </c>
    </row>
    <row r="55" spans="2:9" x14ac:dyDescent="0.25">
      <c r="B55" s="1">
        <v>152</v>
      </c>
      <c r="C55" s="1">
        <v>3</v>
      </c>
      <c r="D55" s="1" t="s">
        <v>18</v>
      </c>
      <c r="E55" s="1">
        <v>3</v>
      </c>
      <c r="F55" s="1" t="s">
        <v>28</v>
      </c>
      <c r="G55" s="1" t="s">
        <v>14</v>
      </c>
      <c r="H55" s="1">
        <v>0.25190000000000001</v>
      </c>
      <c r="I55" s="3">
        <v>12.230988152016504</v>
      </c>
    </row>
    <row r="56" spans="2:9" x14ac:dyDescent="0.25">
      <c r="B56" s="1">
        <v>153</v>
      </c>
      <c r="C56" s="1">
        <v>3</v>
      </c>
      <c r="D56" s="1" t="s">
        <v>18</v>
      </c>
      <c r="E56" s="1">
        <v>3</v>
      </c>
      <c r="F56" s="1" t="s">
        <v>15</v>
      </c>
      <c r="G56" s="1" t="s">
        <v>14</v>
      </c>
      <c r="H56" s="1">
        <v>0.25069999999999998</v>
      </c>
      <c r="I56" s="3">
        <v>15.295201604521424</v>
      </c>
    </row>
    <row r="57" spans="2:9" x14ac:dyDescent="0.25">
      <c r="B57" s="1">
        <v>154</v>
      </c>
      <c r="C57" s="1">
        <v>3</v>
      </c>
      <c r="D57" s="1" t="s">
        <v>18</v>
      </c>
      <c r="E57" s="1">
        <v>3</v>
      </c>
      <c r="F57" s="1" t="s">
        <v>16</v>
      </c>
      <c r="G57" s="1" t="s">
        <v>14</v>
      </c>
      <c r="H57" s="1">
        <v>0.2515</v>
      </c>
      <c r="I57" s="3">
        <v>16.079578864839132</v>
      </c>
    </row>
    <row r="58" spans="2:9" x14ac:dyDescent="0.25">
      <c r="B58" s="1">
        <v>155</v>
      </c>
      <c r="C58" s="1">
        <v>3</v>
      </c>
      <c r="D58" s="1" t="s">
        <v>18</v>
      </c>
      <c r="E58" s="1">
        <v>4</v>
      </c>
      <c r="F58" s="1" t="s">
        <v>28</v>
      </c>
      <c r="G58" s="1" t="s">
        <v>14</v>
      </c>
      <c r="H58" s="1">
        <v>0.25180000000000002</v>
      </c>
      <c r="I58" s="3">
        <v>7.9008602848225156</v>
      </c>
    </row>
    <row r="59" spans="2:9" x14ac:dyDescent="0.25">
      <c r="B59" s="1">
        <v>156</v>
      </c>
      <c r="C59" s="1">
        <v>3</v>
      </c>
      <c r="D59" s="1" t="s">
        <v>18</v>
      </c>
      <c r="E59" s="1">
        <v>4</v>
      </c>
      <c r="F59" s="1" t="s">
        <v>15</v>
      </c>
      <c r="G59" s="1" t="s">
        <v>14</v>
      </c>
      <c r="H59" s="1">
        <v>0.25119999999999998</v>
      </c>
      <c r="I59" s="3">
        <v>6.8670382165605108</v>
      </c>
    </row>
    <row r="60" spans="2:9" x14ac:dyDescent="0.25">
      <c r="B60" s="1">
        <v>157</v>
      </c>
      <c r="C60" s="1">
        <v>3</v>
      </c>
      <c r="D60" s="1" t="s">
        <v>18</v>
      </c>
      <c r="E60" s="1">
        <v>4</v>
      </c>
      <c r="F60" s="1" t="s">
        <v>16</v>
      </c>
      <c r="G60" s="1" t="s">
        <v>14</v>
      </c>
      <c r="H60" s="1">
        <v>0.25009999999999999</v>
      </c>
      <c r="I60" s="3">
        <v>13.43124721942209</v>
      </c>
    </row>
    <row r="61" spans="2:9" x14ac:dyDescent="0.25">
      <c r="B61" s="1">
        <v>158</v>
      </c>
      <c r="C61" s="1">
        <v>3</v>
      </c>
      <c r="D61" s="1" t="s">
        <v>18</v>
      </c>
      <c r="E61" s="1">
        <v>5</v>
      </c>
      <c r="F61" s="1" t="s">
        <v>28</v>
      </c>
      <c r="G61" s="1" t="s">
        <v>14</v>
      </c>
      <c r="H61" s="1">
        <v>0.25069999999999998</v>
      </c>
      <c r="I61" s="3">
        <v>9.2698191542554085</v>
      </c>
    </row>
    <row r="62" spans="2:9" x14ac:dyDescent="0.25">
      <c r="B62" s="1">
        <v>159</v>
      </c>
      <c r="C62" s="1">
        <v>3</v>
      </c>
      <c r="D62" s="1" t="s">
        <v>18</v>
      </c>
      <c r="E62" s="1">
        <v>5</v>
      </c>
      <c r="F62" s="1" t="s">
        <v>15</v>
      </c>
      <c r="G62" s="1" t="s">
        <v>14</v>
      </c>
      <c r="H62" s="1">
        <v>0.25059999999999999</v>
      </c>
      <c r="I62" s="3">
        <v>13.060204804244462</v>
      </c>
    </row>
    <row r="63" spans="2:9" x14ac:dyDescent="0.25">
      <c r="B63" s="1">
        <v>160</v>
      </c>
      <c r="C63" s="1">
        <v>3</v>
      </c>
      <c r="D63" s="1" t="s">
        <v>18</v>
      </c>
      <c r="E63" s="1">
        <v>5</v>
      </c>
      <c r="F63" s="1" t="s">
        <v>16</v>
      </c>
      <c r="G63" s="1" t="s">
        <v>14</v>
      </c>
      <c r="H63" s="1">
        <v>0.25090000000000001</v>
      </c>
      <c r="I63" s="3">
        <v>10.848270171046204</v>
      </c>
    </row>
    <row r="64" spans="2:9" x14ac:dyDescent="0.25">
      <c r="B64" s="1">
        <v>161</v>
      </c>
      <c r="C64" s="1">
        <v>3</v>
      </c>
      <c r="D64" s="1" t="s">
        <v>18</v>
      </c>
      <c r="E64" s="1">
        <v>6</v>
      </c>
      <c r="F64" s="1" t="s">
        <v>28</v>
      </c>
      <c r="G64" s="1" t="s">
        <v>14</v>
      </c>
      <c r="H64" s="1">
        <v>0.25030000000000002</v>
      </c>
      <c r="I64" s="3">
        <v>9.631299583357114</v>
      </c>
    </row>
    <row r="65" spans="2:9" x14ac:dyDescent="0.25">
      <c r="B65" s="1">
        <v>162</v>
      </c>
      <c r="C65" s="1">
        <v>3</v>
      </c>
      <c r="D65" s="1" t="s">
        <v>18</v>
      </c>
      <c r="E65" s="1">
        <v>6</v>
      </c>
      <c r="F65" s="1" t="s">
        <v>15</v>
      </c>
      <c r="G65" s="1" t="s">
        <v>14</v>
      </c>
      <c r="H65" s="1">
        <v>0.25109999999999999</v>
      </c>
      <c r="I65" s="3">
        <v>6.576696338925629</v>
      </c>
    </row>
    <row r="66" spans="2:9" x14ac:dyDescent="0.25">
      <c r="B66" s="1">
        <v>163</v>
      </c>
      <c r="C66" s="1">
        <v>3</v>
      </c>
      <c r="D66" s="1" t="s">
        <v>18</v>
      </c>
      <c r="E66" s="1">
        <v>6</v>
      </c>
      <c r="F66" s="1" t="s">
        <v>16</v>
      </c>
      <c r="G66" s="1" t="s">
        <v>14</v>
      </c>
      <c r="H66" s="1">
        <v>0.25030000000000002</v>
      </c>
      <c r="I66" s="3">
        <v>16.649035242216382</v>
      </c>
    </row>
    <row r="67" spans="2:9" x14ac:dyDescent="0.25">
      <c r="E67" s="1" t="s">
        <v>26</v>
      </c>
      <c r="H67" s="6"/>
      <c r="I67" s="3"/>
    </row>
    <row r="68" spans="2:9" x14ac:dyDescent="0.25">
      <c r="B68" s="1">
        <v>164</v>
      </c>
      <c r="C68" s="1">
        <v>6</v>
      </c>
      <c r="D68" s="1" t="s">
        <v>12</v>
      </c>
      <c r="E68" s="1">
        <v>1</v>
      </c>
      <c r="F68" s="1" t="s">
        <v>28</v>
      </c>
      <c r="G68" s="1" t="s">
        <v>14</v>
      </c>
      <c r="H68" s="1">
        <v>0.2505</v>
      </c>
      <c r="I68" s="3">
        <v>8.9449672084402607</v>
      </c>
    </row>
    <row r="69" spans="2:9" x14ac:dyDescent="0.25">
      <c r="B69" s="1">
        <v>165</v>
      </c>
      <c r="C69" s="1">
        <v>6</v>
      </c>
      <c r="D69" s="1" t="s">
        <v>12</v>
      </c>
      <c r="E69" s="1">
        <v>1</v>
      </c>
      <c r="F69" s="1" t="s">
        <v>15</v>
      </c>
      <c r="G69" s="1" t="s">
        <v>14</v>
      </c>
      <c r="H69" s="1">
        <v>0.25009999999999999</v>
      </c>
      <c r="I69" s="3">
        <v>5.0179928028788492</v>
      </c>
    </row>
    <row r="70" spans="2:9" x14ac:dyDescent="0.25">
      <c r="B70" s="1">
        <v>166</v>
      </c>
      <c r="C70" s="1">
        <v>6</v>
      </c>
      <c r="D70" s="1" t="s">
        <v>12</v>
      </c>
      <c r="E70" s="1">
        <v>1</v>
      </c>
      <c r="F70" s="1" t="s">
        <v>16</v>
      </c>
      <c r="G70" s="1" t="s">
        <v>14</v>
      </c>
      <c r="H70" s="1">
        <v>0.2505</v>
      </c>
      <c r="I70" s="3">
        <v>5.2024522383803831</v>
      </c>
    </row>
    <row r="71" spans="2:9" x14ac:dyDescent="0.25">
      <c r="B71" s="1">
        <v>167</v>
      </c>
      <c r="C71" s="1">
        <v>6</v>
      </c>
      <c r="D71" s="1" t="s">
        <v>12</v>
      </c>
      <c r="E71" s="1">
        <v>2</v>
      </c>
      <c r="F71" s="1" t="s">
        <v>28</v>
      </c>
      <c r="G71" s="1" t="s">
        <v>14</v>
      </c>
      <c r="H71" s="1">
        <v>0.25040000000000001</v>
      </c>
      <c r="I71" s="3">
        <v>7.8289023277042453</v>
      </c>
    </row>
    <row r="72" spans="2:9" x14ac:dyDescent="0.25">
      <c r="B72" s="1">
        <v>168</v>
      </c>
      <c r="C72" s="1">
        <v>6</v>
      </c>
      <c r="D72" s="1" t="s">
        <v>12</v>
      </c>
      <c r="E72" s="1">
        <v>2</v>
      </c>
      <c r="F72" s="1" t="s">
        <v>15</v>
      </c>
      <c r="G72" s="1" t="s">
        <v>14</v>
      </c>
      <c r="H72" s="1">
        <v>0.251</v>
      </c>
      <c r="I72" s="3">
        <v>6.8710870802504278</v>
      </c>
    </row>
    <row r="73" spans="2:9" x14ac:dyDescent="0.25">
      <c r="B73" s="1">
        <v>169</v>
      </c>
      <c r="C73" s="1">
        <v>6</v>
      </c>
      <c r="D73" s="1" t="s">
        <v>12</v>
      </c>
      <c r="E73" s="1">
        <v>2</v>
      </c>
      <c r="F73" s="1" t="s">
        <v>16</v>
      </c>
      <c r="G73" s="1" t="s">
        <v>14</v>
      </c>
      <c r="H73" s="1">
        <v>0.25</v>
      </c>
      <c r="I73" s="3">
        <v>3.0842857142857141</v>
      </c>
    </row>
    <row r="74" spans="2:9" x14ac:dyDescent="0.25">
      <c r="B74" s="1">
        <v>170</v>
      </c>
      <c r="C74" s="1">
        <v>6</v>
      </c>
      <c r="D74" s="1" t="s">
        <v>12</v>
      </c>
      <c r="E74" s="1">
        <v>3</v>
      </c>
      <c r="F74" s="1" t="s">
        <v>28</v>
      </c>
      <c r="G74" s="1" t="s">
        <v>14</v>
      </c>
      <c r="H74" s="1">
        <v>0.25059999999999999</v>
      </c>
      <c r="I74" s="3">
        <v>8.2003192338387869</v>
      </c>
    </row>
    <row r="75" spans="2:9" x14ac:dyDescent="0.25">
      <c r="B75" s="1">
        <v>171</v>
      </c>
      <c r="C75" s="1">
        <v>6</v>
      </c>
      <c r="D75" s="1" t="s">
        <v>12</v>
      </c>
      <c r="E75" s="1">
        <v>3</v>
      </c>
      <c r="F75" s="1" t="s">
        <v>15</v>
      </c>
      <c r="G75" s="1" t="s">
        <v>14</v>
      </c>
      <c r="H75" s="1">
        <v>0.2515</v>
      </c>
      <c r="I75" s="3">
        <v>4.8764555523998858</v>
      </c>
    </row>
    <row r="76" spans="2:9" x14ac:dyDescent="0.25">
      <c r="B76" s="1">
        <v>172</v>
      </c>
      <c r="C76" s="1">
        <v>6</v>
      </c>
      <c r="D76" s="1" t="s">
        <v>12</v>
      </c>
      <c r="E76" s="1">
        <v>3</v>
      </c>
      <c r="F76" s="1" t="s">
        <v>16</v>
      </c>
      <c r="G76" s="1" t="s">
        <v>14</v>
      </c>
      <c r="H76" s="1">
        <v>0.25080000000000002</v>
      </c>
      <c r="I76" s="3">
        <v>4.3845408976987921</v>
      </c>
    </row>
    <row r="77" spans="2:9" x14ac:dyDescent="0.25">
      <c r="B77" s="1">
        <v>173</v>
      </c>
      <c r="C77" s="1">
        <v>6</v>
      </c>
      <c r="D77" s="1" t="s">
        <v>12</v>
      </c>
      <c r="E77" s="1">
        <v>4</v>
      </c>
      <c r="F77" s="1" t="s">
        <v>28</v>
      </c>
      <c r="G77" s="1" t="s">
        <v>14</v>
      </c>
      <c r="H77" s="1">
        <v>0.25090000000000001</v>
      </c>
      <c r="I77" s="3">
        <v>8.0979900928087449</v>
      </c>
    </row>
    <row r="78" spans="2:9" x14ac:dyDescent="0.25">
      <c r="B78" s="1">
        <v>174</v>
      </c>
      <c r="C78" s="1">
        <v>6</v>
      </c>
      <c r="D78" s="1" t="s">
        <v>12</v>
      </c>
      <c r="E78" s="1">
        <v>4</v>
      </c>
      <c r="F78" s="1" t="s">
        <v>15</v>
      </c>
      <c r="G78" s="1" t="s">
        <v>14</v>
      </c>
      <c r="H78" s="1">
        <v>0.2505</v>
      </c>
      <c r="I78" s="3">
        <v>5.6871970345024234</v>
      </c>
    </row>
    <row r="79" spans="2:9" x14ac:dyDescent="0.25">
      <c r="B79" s="1">
        <v>175</v>
      </c>
      <c r="C79" s="1">
        <v>6</v>
      </c>
      <c r="D79" s="1" t="s">
        <v>12</v>
      </c>
      <c r="E79" s="1">
        <v>4</v>
      </c>
      <c r="F79" s="1" t="s">
        <v>16</v>
      </c>
      <c r="G79" s="1" t="s">
        <v>14</v>
      </c>
      <c r="H79" s="1">
        <v>0.25069999999999998</v>
      </c>
      <c r="I79" s="3">
        <v>8.3252606986153062</v>
      </c>
    </row>
    <row r="80" spans="2:9" x14ac:dyDescent="0.25">
      <c r="B80" s="1">
        <v>176</v>
      </c>
      <c r="C80" s="1">
        <v>6</v>
      </c>
      <c r="D80" s="1" t="s">
        <v>12</v>
      </c>
      <c r="E80" s="1">
        <v>5</v>
      </c>
      <c r="F80" s="1" t="s">
        <v>28</v>
      </c>
      <c r="G80" s="1" t="s">
        <v>14</v>
      </c>
      <c r="H80" s="1">
        <v>0.2505</v>
      </c>
      <c r="I80" s="3">
        <v>9.1017964071856312</v>
      </c>
    </row>
    <row r="81" spans="2:9" x14ac:dyDescent="0.25">
      <c r="B81" s="1">
        <v>177</v>
      </c>
      <c r="C81" s="1">
        <v>6</v>
      </c>
      <c r="D81" s="1" t="s">
        <v>12</v>
      </c>
      <c r="E81" s="1">
        <v>5</v>
      </c>
      <c r="F81" s="1" t="s">
        <v>15</v>
      </c>
      <c r="G81" s="1" t="s">
        <v>14</v>
      </c>
      <c r="H81" s="1">
        <v>0.25159999999999999</v>
      </c>
      <c r="I81" s="3">
        <v>6.6417783329548037</v>
      </c>
    </row>
    <row r="82" spans="2:9" x14ac:dyDescent="0.25">
      <c r="B82" s="1">
        <v>178</v>
      </c>
      <c r="C82" s="1">
        <v>6</v>
      </c>
      <c r="D82" s="1" t="s">
        <v>12</v>
      </c>
      <c r="E82" s="1">
        <v>5</v>
      </c>
      <c r="F82" s="1" t="s">
        <v>16</v>
      </c>
      <c r="G82" s="1" t="s">
        <v>14</v>
      </c>
      <c r="H82" s="1">
        <v>0.25019999999999998</v>
      </c>
      <c r="I82" s="3">
        <v>6.4862395797647601</v>
      </c>
    </row>
    <row r="83" spans="2:9" x14ac:dyDescent="0.25">
      <c r="B83" s="1">
        <v>179</v>
      </c>
      <c r="C83" s="1">
        <v>6</v>
      </c>
      <c r="D83" s="1" t="s">
        <v>12</v>
      </c>
      <c r="E83" s="1">
        <v>6</v>
      </c>
      <c r="F83" s="1" t="s">
        <v>28</v>
      </c>
      <c r="G83" s="1" t="s">
        <v>14</v>
      </c>
      <c r="H83" s="1">
        <v>0.25119999999999998</v>
      </c>
      <c r="I83" s="3">
        <v>6.8442902638762515</v>
      </c>
    </row>
    <row r="84" spans="2:9" x14ac:dyDescent="0.25">
      <c r="B84" s="1">
        <v>180</v>
      </c>
      <c r="C84" s="1">
        <v>6</v>
      </c>
      <c r="D84" s="1" t="s">
        <v>12</v>
      </c>
      <c r="E84" s="1">
        <v>6</v>
      </c>
      <c r="F84" s="1" t="s">
        <v>15</v>
      </c>
      <c r="G84" s="1" t="s">
        <v>14</v>
      </c>
      <c r="H84" s="1">
        <v>0.25009999999999999</v>
      </c>
      <c r="I84" s="3">
        <v>5.2036328325812535</v>
      </c>
    </row>
    <row r="85" spans="2:9" x14ac:dyDescent="0.25">
      <c r="B85" s="1">
        <v>181</v>
      </c>
      <c r="C85" s="1">
        <v>6</v>
      </c>
      <c r="D85" s="1" t="s">
        <v>12</v>
      </c>
      <c r="E85" s="1">
        <v>6</v>
      </c>
      <c r="F85" s="1" t="s">
        <v>16</v>
      </c>
      <c r="G85" s="1" t="s">
        <v>14</v>
      </c>
      <c r="H85" s="1">
        <v>0.2505</v>
      </c>
      <c r="I85" s="3">
        <v>5.7014542343883665</v>
      </c>
    </row>
    <row r="86" spans="2:9" x14ac:dyDescent="0.25">
      <c r="B86" s="1">
        <v>182</v>
      </c>
      <c r="C86" s="1">
        <v>6</v>
      </c>
      <c r="D86" s="1" t="s">
        <v>17</v>
      </c>
      <c r="E86" s="1">
        <v>1</v>
      </c>
      <c r="F86" s="1" t="s">
        <v>28</v>
      </c>
      <c r="G86" s="1" t="s">
        <v>14</v>
      </c>
      <c r="H86" s="1">
        <v>0.25159999999999999</v>
      </c>
      <c r="I86" s="3">
        <v>7.1490735157063767</v>
      </c>
    </row>
    <row r="87" spans="2:9" x14ac:dyDescent="0.25">
      <c r="B87" s="1">
        <v>183</v>
      </c>
      <c r="C87" s="1">
        <v>6</v>
      </c>
      <c r="D87" s="1" t="s">
        <v>17</v>
      </c>
      <c r="E87" s="1">
        <v>1</v>
      </c>
      <c r="F87" s="1" t="s">
        <v>15</v>
      </c>
      <c r="G87" s="1" t="s">
        <v>14</v>
      </c>
      <c r="H87" s="1">
        <v>0.25019999999999998</v>
      </c>
      <c r="I87" s="3">
        <v>11.952506959949282</v>
      </c>
    </row>
    <row r="88" spans="2:9" x14ac:dyDescent="0.25">
      <c r="B88" s="1">
        <v>184</v>
      </c>
      <c r="C88" s="1">
        <v>6</v>
      </c>
      <c r="D88" s="1" t="s">
        <v>17</v>
      </c>
      <c r="E88" s="1">
        <v>1</v>
      </c>
      <c r="F88" s="1" t="s">
        <v>16</v>
      </c>
      <c r="G88" s="1" t="s">
        <v>14</v>
      </c>
      <c r="H88" s="1">
        <v>0.25109999999999999</v>
      </c>
      <c r="I88" s="3">
        <v>3.850300059050523</v>
      </c>
    </row>
    <row r="89" spans="2:9" x14ac:dyDescent="0.25">
      <c r="B89" s="1">
        <v>185</v>
      </c>
      <c r="C89" s="1">
        <v>6</v>
      </c>
      <c r="D89" s="1" t="s">
        <v>17</v>
      </c>
      <c r="E89" s="1">
        <v>2</v>
      </c>
      <c r="F89" s="1" t="s">
        <v>28</v>
      </c>
      <c r="G89" s="1" t="s">
        <v>14</v>
      </c>
      <c r="H89" s="1">
        <v>0.251</v>
      </c>
      <c r="I89" s="3">
        <v>8.9349498557494158</v>
      </c>
    </row>
    <row r="90" spans="2:9" x14ac:dyDescent="0.25">
      <c r="B90" s="1">
        <v>186</v>
      </c>
      <c r="C90" s="1">
        <v>6</v>
      </c>
      <c r="D90" s="1" t="s">
        <v>17</v>
      </c>
      <c r="E90" s="1">
        <v>2</v>
      </c>
      <c r="F90" s="1" t="s">
        <v>15</v>
      </c>
      <c r="G90" s="1" t="s">
        <v>14</v>
      </c>
      <c r="H90" s="1">
        <v>0.25080000000000002</v>
      </c>
      <c r="I90" s="3">
        <v>6.2609992850464717</v>
      </c>
    </row>
    <row r="91" spans="2:9" x14ac:dyDescent="0.25">
      <c r="B91" s="1">
        <v>187</v>
      </c>
      <c r="C91" s="1">
        <v>6</v>
      </c>
      <c r="D91" s="1" t="s">
        <v>17</v>
      </c>
      <c r="E91" s="1">
        <v>2</v>
      </c>
      <c r="F91" s="1" t="s">
        <v>16</v>
      </c>
      <c r="G91" s="1" t="s">
        <v>14</v>
      </c>
      <c r="H91" s="1">
        <v>0.25059999999999999</v>
      </c>
      <c r="I91" s="3">
        <v>8.3730082285273966</v>
      </c>
    </row>
    <row r="92" spans="2:9" x14ac:dyDescent="0.25">
      <c r="B92" s="1">
        <v>188</v>
      </c>
      <c r="C92" s="1">
        <v>6</v>
      </c>
      <c r="D92" s="1" t="s">
        <v>17</v>
      </c>
      <c r="E92" s="1">
        <v>3</v>
      </c>
      <c r="F92" s="1" t="s">
        <v>28</v>
      </c>
      <c r="G92" s="1" t="s">
        <v>14</v>
      </c>
      <c r="H92" s="1">
        <v>0.25090000000000001</v>
      </c>
      <c r="I92" s="3">
        <v>9.1704347109028213</v>
      </c>
    </row>
    <row r="93" spans="2:9" x14ac:dyDescent="0.25">
      <c r="B93" s="1">
        <v>189</v>
      </c>
      <c r="C93" s="1">
        <v>6</v>
      </c>
      <c r="D93" s="1" t="s">
        <v>17</v>
      </c>
      <c r="E93" s="1">
        <v>3</v>
      </c>
      <c r="F93" s="1" t="s">
        <v>15</v>
      </c>
      <c r="G93" s="1" t="s">
        <v>14</v>
      </c>
      <c r="H93" s="1">
        <v>0.25090000000000001</v>
      </c>
      <c r="I93" s="3">
        <v>8.1654320308956727</v>
      </c>
    </row>
    <row r="94" spans="2:9" x14ac:dyDescent="0.25">
      <c r="B94" s="1">
        <v>190</v>
      </c>
      <c r="C94" s="1">
        <v>6</v>
      </c>
      <c r="D94" s="1" t="s">
        <v>17</v>
      </c>
      <c r="E94" s="1">
        <v>3</v>
      </c>
      <c r="F94" s="1" t="s">
        <v>16</v>
      </c>
      <c r="G94" s="1" t="s">
        <v>14</v>
      </c>
      <c r="H94" s="1">
        <v>0.25030000000000002</v>
      </c>
      <c r="I94" s="3">
        <v>8.3227712951354924</v>
      </c>
    </row>
    <row r="95" spans="2:9" x14ac:dyDescent="0.25">
      <c r="B95" s="1">
        <v>191</v>
      </c>
      <c r="C95" s="1">
        <v>6</v>
      </c>
      <c r="D95" s="1" t="s">
        <v>17</v>
      </c>
      <c r="E95" s="1">
        <v>4</v>
      </c>
      <c r="F95" s="1" t="s">
        <v>28</v>
      </c>
      <c r="G95" s="1" t="s">
        <v>14</v>
      </c>
      <c r="H95" s="1">
        <v>0.25109999999999999</v>
      </c>
      <c r="I95" s="3">
        <v>8.4679135939795955</v>
      </c>
    </row>
    <row r="96" spans="2:9" x14ac:dyDescent="0.25">
      <c r="B96" s="1">
        <v>192</v>
      </c>
      <c r="C96" s="1">
        <v>6</v>
      </c>
      <c r="D96" s="1" t="s">
        <v>17</v>
      </c>
      <c r="E96" s="1">
        <v>4</v>
      </c>
      <c r="F96" s="1" t="s">
        <v>15</v>
      </c>
      <c r="G96" s="1" t="s">
        <v>14</v>
      </c>
      <c r="H96" s="1">
        <v>0.25069999999999998</v>
      </c>
      <c r="I96" s="3">
        <v>11.154972972229483</v>
      </c>
    </row>
    <row r="97" spans="2:9" x14ac:dyDescent="0.25">
      <c r="B97" s="1">
        <v>193</v>
      </c>
      <c r="C97" s="1">
        <v>6</v>
      </c>
      <c r="D97" s="1" t="s">
        <v>17</v>
      </c>
      <c r="E97" s="1">
        <v>4</v>
      </c>
      <c r="F97" s="1" t="s">
        <v>16</v>
      </c>
      <c r="G97" s="1" t="s">
        <v>14</v>
      </c>
      <c r="H97" s="1">
        <v>0.25119999999999998</v>
      </c>
      <c r="I97" s="3">
        <v>7.5894327915660016</v>
      </c>
    </row>
    <row r="98" spans="2:9" x14ac:dyDescent="0.25">
      <c r="B98" s="1">
        <v>194</v>
      </c>
      <c r="C98" s="1">
        <v>6</v>
      </c>
      <c r="D98" s="1" t="s">
        <v>17</v>
      </c>
      <c r="E98" s="1">
        <v>5</v>
      </c>
      <c r="F98" s="1" t="s">
        <v>28</v>
      </c>
      <c r="G98" s="1" t="s">
        <v>14</v>
      </c>
      <c r="H98" s="1">
        <v>0.25109999999999999</v>
      </c>
      <c r="I98" s="3">
        <v>10.682308188796883</v>
      </c>
    </row>
    <row r="99" spans="2:9" x14ac:dyDescent="0.25">
      <c r="B99" s="1">
        <v>195</v>
      </c>
      <c r="C99" s="1">
        <v>6</v>
      </c>
      <c r="D99" s="1" t="s">
        <v>17</v>
      </c>
      <c r="E99" s="1">
        <v>5</v>
      </c>
      <c r="F99" s="1" t="s">
        <v>15</v>
      </c>
      <c r="G99" s="1" t="s">
        <v>14</v>
      </c>
      <c r="H99" s="1">
        <v>0.25109999999999999</v>
      </c>
      <c r="I99" s="3">
        <v>6.0475288042955828</v>
      </c>
    </row>
    <row r="100" spans="2:9" x14ac:dyDescent="0.25">
      <c r="B100" s="1">
        <v>196</v>
      </c>
      <c r="C100" s="1">
        <v>6</v>
      </c>
      <c r="D100" s="1" t="s">
        <v>17</v>
      </c>
      <c r="E100" s="1">
        <v>5</v>
      </c>
      <c r="F100" s="1" t="s">
        <v>16</v>
      </c>
      <c r="G100" s="1" t="s">
        <v>14</v>
      </c>
      <c r="H100" s="1">
        <v>0.25080000000000002</v>
      </c>
      <c r="I100" s="3">
        <v>5.5649507781994174</v>
      </c>
    </row>
    <row r="101" spans="2:9" x14ac:dyDescent="0.25">
      <c r="B101" s="1">
        <v>197</v>
      </c>
      <c r="C101" s="1">
        <v>6</v>
      </c>
      <c r="D101" s="1" t="s">
        <v>17</v>
      </c>
      <c r="E101" s="1">
        <v>6</v>
      </c>
      <c r="F101" s="1" t="s">
        <v>28</v>
      </c>
      <c r="G101" s="1" t="s">
        <v>14</v>
      </c>
      <c r="H101" s="1">
        <v>0.1009</v>
      </c>
      <c r="I101" s="3">
        <v>5.1818119681487307</v>
      </c>
    </row>
    <row r="102" spans="2:9" x14ac:dyDescent="0.25">
      <c r="B102" s="1">
        <v>198</v>
      </c>
      <c r="C102" s="1">
        <v>6</v>
      </c>
      <c r="D102" s="1" t="s">
        <v>17</v>
      </c>
      <c r="E102" s="1">
        <v>6</v>
      </c>
      <c r="F102" s="1" t="s">
        <v>15</v>
      </c>
      <c r="G102" s="1" t="s">
        <v>14</v>
      </c>
      <c r="H102" s="1">
        <v>0.25069999999999998</v>
      </c>
      <c r="I102" s="3">
        <v>7.7421151809416404</v>
      </c>
    </row>
    <row r="103" spans="2:9" x14ac:dyDescent="0.25">
      <c r="B103" s="1">
        <v>199</v>
      </c>
      <c r="C103" s="1">
        <v>6</v>
      </c>
      <c r="D103" s="1" t="s">
        <v>17</v>
      </c>
      <c r="E103" s="1">
        <v>6</v>
      </c>
      <c r="F103" s="1" t="s">
        <v>16</v>
      </c>
      <c r="G103" s="1" t="s">
        <v>29</v>
      </c>
      <c r="H103" s="1">
        <v>0.2515</v>
      </c>
      <c r="I103" s="3">
        <v>6.6720367450469613</v>
      </c>
    </row>
    <row r="104" spans="2:9" x14ac:dyDescent="0.25">
      <c r="B104" s="1">
        <v>200</v>
      </c>
      <c r="C104" s="1">
        <v>6</v>
      </c>
      <c r="D104" s="1" t="s">
        <v>18</v>
      </c>
      <c r="E104" s="1">
        <v>1</v>
      </c>
      <c r="F104" s="1" t="s">
        <v>28</v>
      </c>
      <c r="G104" s="1" t="s">
        <v>14</v>
      </c>
      <c r="H104" s="1">
        <v>0.25090000000000001</v>
      </c>
      <c r="I104" s="3">
        <v>12.13939676320177</v>
      </c>
    </row>
    <row r="105" spans="2:9" x14ac:dyDescent="0.25">
      <c r="B105" s="1">
        <v>201</v>
      </c>
      <c r="C105" s="1">
        <v>6</v>
      </c>
      <c r="D105" s="1" t="s">
        <v>18</v>
      </c>
      <c r="E105" s="1">
        <v>1</v>
      </c>
      <c r="F105" s="1" t="s">
        <v>15</v>
      </c>
      <c r="G105" s="1" t="s">
        <v>14</v>
      </c>
      <c r="H105" s="1">
        <v>0.25080000000000002</v>
      </c>
      <c r="I105" s="3">
        <v>17.872385830132309</v>
      </c>
    </row>
    <row r="106" spans="2:9" x14ac:dyDescent="0.25">
      <c r="B106" s="1">
        <v>202</v>
      </c>
      <c r="C106" s="1">
        <v>6</v>
      </c>
      <c r="D106" s="1" t="s">
        <v>18</v>
      </c>
      <c r="E106" s="1">
        <v>1</v>
      </c>
      <c r="F106" s="1" t="s">
        <v>16</v>
      </c>
      <c r="G106" s="1" t="s">
        <v>14</v>
      </c>
      <c r="H106" s="1">
        <v>0.25059999999999999</v>
      </c>
      <c r="I106" s="3">
        <v>5.7219815300421839</v>
      </c>
    </row>
    <row r="107" spans="2:9" x14ac:dyDescent="0.25">
      <c r="B107" s="1">
        <v>203</v>
      </c>
      <c r="C107" s="1">
        <v>6</v>
      </c>
      <c r="D107" s="1" t="s">
        <v>18</v>
      </c>
      <c r="E107" s="1">
        <v>2</v>
      </c>
      <c r="F107" s="1" t="s">
        <v>28</v>
      </c>
      <c r="G107" s="1" t="s">
        <v>14</v>
      </c>
      <c r="H107" s="1">
        <v>0.25040000000000001</v>
      </c>
      <c r="I107" s="3">
        <v>8.4653287134950261</v>
      </c>
    </row>
    <row r="108" spans="2:9" x14ac:dyDescent="0.25">
      <c r="B108" s="1">
        <v>204</v>
      </c>
      <c r="C108" s="1">
        <v>6</v>
      </c>
      <c r="D108" s="1" t="s">
        <v>18</v>
      </c>
      <c r="E108" s="1">
        <v>2</v>
      </c>
      <c r="F108" s="1" t="s">
        <v>15</v>
      </c>
      <c r="G108" s="1" t="s">
        <v>14</v>
      </c>
      <c r="H108" s="1">
        <v>0.25109999999999999</v>
      </c>
      <c r="I108" s="3">
        <v>8.6380489227679895</v>
      </c>
    </row>
    <row r="109" spans="2:9" x14ac:dyDescent="0.25">
      <c r="B109" s="1">
        <v>205</v>
      </c>
      <c r="C109" s="1">
        <v>6</v>
      </c>
      <c r="D109" s="1" t="s">
        <v>18</v>
      </c>
      <c r="E109" s="1">
        <v>2</v>
      </c>
      <c r="F109" s="1" t="s">
        <v>16</v>
      </c>
      <c r="G109" s="1" t="s">
        <v>14</v>
      </c>
      <c r="H109" s="1">
        <v>0.25140000000000001</v>
      </c>
      <c r="I109" s="3">
        <v>16.576187434871763</v>
      </c>
    </row>
    <row r="110" spans="2:9" x14ac:dyDescent="0.25">
      <c r="B110" s="1">
        <v>206</v>
      </c>
      <c r="C110" s="1">
        <v>6</v>
      </c>
      <c r="D110" s="1" t="s">
        <v>18</v>
      </c>
      <c r="E110" s="1">
        <v>3</v>
      </c>
      <c r="F110" s="1" t="s">
        <v>28</v>
      </c>
      <c r="G110" s="1" t="s">
        <v>14</v>
      </c>
      <c r="H110" s="1">
        <v>0.25069999999999998</v>
      </c>
      <c r="I110" s="3">
        <v>12.282510379388418</v>
      </c>
    </row>
    <row r="111" spans="2:9" x14ac:dyDescent="0.25">
      <c r="B111" s="1">
        <v>207</v>
      </c>
      <c r="C111" s="1">
        <v>6</v>
      </c>
      <c r="D111" s="1" t="s">
        <v>18</v>
      </c>
      <c r="E111" s="1">
        <v>3</v>
      </c>
      <c r="F111" s="1" t="s">
        <v>15</v>
      </c>
      <c r="G111" s="1" t="s">
        <v>14</v>
      </c>
      <c r="H111" s="1">
        <v>0.25030000000000002</v>
      </c>
      <c r="I111" s="3">
        <v>5.5778136658544941</v>
      </c>
    </row>
    <row r="112" spans="2:9" x14ac:dyDescent="0.25">
      <c r="B112" s="1">
        <v>208</v>
      </c>
      <c r="C112" s="1">
        <v>6</v>
      </c>
      <c r="D112" s="1" t="s">
        <v>18</v>
      </c>
      <c r="E112" s="1">
        <v>3</v>
      </c>
      <c r="F112" s="1" t="s">
        <v>16</v>
      </c>
      <c r="G112" s="1" t="s">
        <v>14</v>
      </c>
      <c r="H112" s="1">
        <v>0.25030000000000002</v>
      </c>
      <c r="I112" s="3">
        <v>17.16953740019019</v>
      </c>
    </row>
    <row r="113" spans="2:9" x14ac:dyDescent="0.25">
      <c r="B113" s="1">
        <v>209</v>
      </c>
      <c r="C113" s="1">
        <v>6</v>
      </c>
      <c r="D113" s="1" t="s">
        <v>18</v>
      </c>
      <c r="E113" s="1">
        <v>4</v>
      </c>
      <c r="F113" s="1" t="s">
        <v>28</v>
      </c>
      <c r="G113" s="1" t="s">
        <v>14</v>
      </c>
      <c r="H113" s="1">
        <v>0.25090000000000001</v>
      </c>
      <c r="I113" s="3">
        <v>8.0484902239262581</v>
      </c>
    </row>
    <row r="114" spans="2:9" x14ac:dyDescent="0.25">
      <c r="B114" s="1">
        <v>210</v>
      </c>
      <c r="C114" s="1">
        <v>6</v>
      </c>
      <c r="D114" s="1" t="s">
        <v>18</v>
      </c>
      <c r="E114" s="1">
        <v>4</v>
      </c>
      <c r="F114" s="1" t="s">
        <v>15</v>
      </c>
      <c r="G114" s="1" t="s">
        <v>14</v>
      </c>
      <c r="H114" s="1">
        <v>0.25059999999999999</v>
      </c>
      <c r="I114" s="3">
        <v>9.8706765734069215</v>
      </c>
    </row>
    <row r="115" spans="2:9" x14ac:dyDescent="0.25">
      <c r="B115" s="1">
        <v>211</v>
      </c>
      <c r="C115" s="1">
        <v>6</v>
      </c>
      <c r="D115" s="1" t="s">
        <v>18</v>
      </c>
      <c r="E115" s="1">
        <v>4</v>
      </c>
      <c r="F115" s="1" t="s">
        <v>16</v>
      </c>
      <c r="G115" s="1" t="s">
        <v>14</v>
      </c>
      <c r="H115" s="1">
        <v>0.2505</v>
      </c>
      <c r="I115" s="3">
        <v>10.703944224227602</v>
      </c>
    </row>
    <row r="116" spans="2:9" x14ac:dyDescent="0.25">
      <c r="B116" s="1">
        <v>212</v>
      </c>
      <c r="C116" s="1">
        <v>6</v>
      </c>
      <c r="D116" s="1" t="s">
        <v>18</v>
      </c>
      <c r="E116" s="1">
        <v>5</v>
      </c>
      <c r="F116" s="1" t="s">
        <v>28</v>
      </c>
      <c r="G116" s="1" t="s">
        <v>14</v>
      </c>
      <c r="H116" s="1">
        <v>0.25080000000000002</v>
      </c>
      <c r="I116" s="3">
        <v>8.4097086506278487</v>
      </c>
    </row>
    <row r="117" spans="2:9" x14ac:dyDescent="0.25">
      <c r="B117" s="1">
        <v>213</v>
      </c>
      <c r="C117" s="1">
        <v>6</v>
      </c>
      <c r="D117" s="1" t="s">
        <v>18</v>
      </c>
      <c r="E117" s="1">
        <v>5</v>
      </c>
      <c r="F117" s="1" t="s">
        <v>15</v>
      </c>
      <c r="G117" s="1" t="s">
        <v>14</v>
      </c>
      <c r="H117" s="1">
        <v>0.25059999999999999</v>
      </c>
      <c r="I117" s="3">
        <v>6.8146308015691908</v>
      </c>
    </row>
    <row r="118" spans="2:9" x14ac:dyDescent="0.25">
      <c r="B118" s="1">
        <v>214</v>
      </c>
      <c r="C118" s="1">
        <v>6</v>
      </c>
      <c r="D118" s="1" t="s">
        <v>18</v>
      </c>
      <c r="E118" s="1">
        <v>5</v>
      </c>
      <c r="F118" s="1" t="s">
        <v>16</v>
      </c>
      <c r="G118" s="1" t="s">
        <v>14</v>
      </c>
      <c r="H118" s="1">
        <v>0.25130000000000002</v>
      </c>
      <c r="I118" s="3">
        <v>10.270536870246548</v>
      </c>
    </row>
    <row r="119" spans="2:9" x14ac:dyDescent="0.25">
      <c r="B119" s="1">
        <v>215</v>
      </c>
      <c r="C119" s="1">
        <v>6</v>
      </c>
      <c r="D119" s="1" t="s">
        <v>18</v>
      </c>
      <c r="E119" s="1">
        <v>6</v>
      </c>
      <c r="F119" s="1" t="s">
        <v>28</v>
      </c>
      <c r="G119" s="1" t="s">
        <v>14</v>
      </c>
      <c r="H119" s="1">
        <v>0.25140000000000001</v>
      </c>
      <c r="I119" s="3">
        <v>7.1290911739330163</v>
      </c>
    </row>
    <row r="120" spans="2:9" x14ac:dyDescent="0.25">
      <c r="B120" s="1">
        <v>216</v>
      </c>
      <c r="C120" s="1">
        <v>6</v>
      </c>
      <c r="D120" s="1" t="s">
        <v>18</v>
      </c>
      <c r="E120" s="1">
        <v>6</v>
      </c>
      <c r="F120" s="1" t="s">
        <v>15</v>
      </c>
      <c r="G120" s="1" t="s">
        <v>14</v>
      </c>
      <c r="H120" s="1">
        <v>0.2505</v>
      </c>
      <c r="I120" s="3">
        <v>7.2925577416595377</v>
      </c>
    </row>
    <row r="121" spans="2:9" x14ac:dyDescent="0.25">
      <c r="B121" s="1">
        <v>217</v>
      </c>
      <c r="C121" s="1">
        <v>6</v>
      </c>
      <c r="D121" s="1" t="s">
        <v>18</v>
      </c>
      <c r="E121" s="1">
        <v>6</v>
      </c>
      <c r="F121" s="1" t="s">
        <v>16</v>
      </c>
      <c r="G121" s="1" t="s">
        <v>14</v>
      </c>
      <c r="H121" s="1">
        <v>0.25119999999999998</v>
      </c>
      <c r="I121" s="3">
        <v>7.0518653321201095</v>
      </c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5C65A6-26AE-415D-8DAA-C5A54251BE51}">
  <dimension ref="A2:B7"/>
  <sheetViews>
    <sheetView workbookViewId="0">
      <selection activeCell="C30" sqref="C30"/>
    </sheetView>
  </sheetViews>
  <sheetFormatPr defaultColWidth="11.25" defaultRowHeight="15.75" x14ac:dyDescent="0.25"/>
  <cols>
    <col min="1" max="1" width="16.25" customWidth="1"/>
    <col min="2" max="2" width="12.75" customWidth="1"/>
  </cols>
  <sheetData>
    <row r="2" spans="1:2" x14ac:dyDescent="0.25">
      <c r="A2" t="s">
        <v>0</v>
      </c>
      <c r="B2" t="s">
        <v>1</v>
      </c>
    </row>
    <row r="3" spans="1:2" x14ac:dyDescent="0.25">
      <c r="A3">
        <v>0</v>
      </c>
      <c r="B3">
        <v>5.2999999999999999E-2</v>
      </c>
    </row>
    <row r="4" spans="1:2" x14ac:dyDescent="0.25">
      <c r="A4">
        <v>25</v>
      </c>
      <c r="B4">
        <v>0.245</v>
      </c>
    </row>
    <row r="5" spans="1:2" x14ac:dyDescent="0.25">
      <c r="A5">
        <v>50</v>
      </c>
      <c r="B5">
        <v>0.433</v>
      </c>
    </row>
    <row r="6" spans="1:2" x14ac:dyDescent="0.25">
      <c r="A6">
        <v>100</v>
      </c>
      <c r="B6">
        <v>0.80900000000000005</v>
      </c>
    </row>
    <row r="7" spans="1:2" x14ac:dyDescent="0.25">
      <c r="A7">
        <v>250</v>
      </c>
      <c r="B7">
        <v>1.8069999999999999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EAC2B-889A-4852-9AF0-608F1631F99C}">
  <dimension ref="B3:N84"/>
  <sheetViews>
    <sheetView workbookViewId="0"/>
  </sheetViews>
  <sheetFormatPr defaultColWidth="8.75" defaultRowHeight="15.75" x14ac:dyDescent="0.25"/>
  <cols>
    <col min="1" max="1" width="8.75" style="1"/>
    <col min="2" max="2" width="12.25" style="1" customWidth="1"/>
    <col min="3" max="3" width="16.5" style="1" customWidth="1"/>
    <col min="4" max="4" width="10.25" style="1" bestFit="1" customWidth="1"/>
    <col min="5" max="5" width="8.125" style="1" bestFit="1" customWidth="1"/>
    <col min="6" max="6" width="12" style="1" bestFit="1" customWidth="1"/>
    <col min="7" max="7" width="9.75" style="1" bestFit="1" customWidth="1"/>
    <col min="8" max="8" width="18.25" style="1" bestFit="1" customWidth="1"/>
    <col min="9" max="9" width="18.875" style="1" bestFit="1" customWidth="1"/>
    <col min="10" max="10" width="13.375" style="1" customWidth="1"/>
    <col min="11" max="11" width="20.875" style="1" customWidth="1"/>
    <col min="12" max="12" width="20.5" style="1" customWidth="1"/>
    <col min="13" max="13" width="15.625" style="1" customWidth="1"/>
    <col min="14" max="14" width="9.75" style="1" customWidth="1"/>
    <col min="15" max="16384" width="8.75" style="1"/>
  </cols>
  <sheetData>
    <row r="3" spans="2:14" s="7" customFormat="1" ht="69.599999999999994" customHeight="1" x14ac:dyDescent="0.25">
      <c r="B3" s="1" t="s">
        <v>2</v>
      </c>
      <c r="C3" s="1" t="s">
        <v>19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20</v>
      </c>
      <c r="M3" s="1" t="s">
        <v>21</v>
      </c>
      <c r="N3" s="1" t="s">
        <v>22</v>
      </c>
    </row>
    <row r="4" spans="2:14" x14ac:dyDescent="0.25">
      <c r="G4" s="1" t="s">
        <v>23</v>
      </c>
    </row>
    <row r="5" spans="2:14" x14ac:dyDescent="0.25">
      <c r="B5" s="1">
        <v>101</v>
      </c>
      <c r="C5" s="1">
        <v>0</v>
      </c>
      <c r="D5" s="1" t="s">
        <v>12</v>
      </c>
      <c r="E5" s="1">
        <v>0</v>
      </c>
      <c r="F5" s="1" t="s">
        <v>13</v>
      </c>
      <c r="G5" s="1" t="s">
        <v>14</v>
      </c>
      <c r="H5" s="1">
        <v>0.25209999999999999</v>
      </c>
      <c r="I5" s="1">
        <v>2.5000000000000001E-2</v>
      </c>
      <c r="J5" s="1">
        <v>0.57299999999999995</v>
      </c>
      <c r="K5" s="1">
        <f>('Block I'!$J5-0.0756)/0.007</f>
        <v>71.05714285714285</v>
      </c>
      <c r="L5" s="1">
        <f>'Block I'!$K5*'Block I'!$I5/'Block I'!$H5</f>
        <v>7.0465234884116272</v>
      </c>
    </row>
    <row r="6" spans="2:14" x14ac:dyDescent="0.25">
      <c r="B6" s="1">
        <v>101</v>
      </c>
      <c r="C6" s="1">
        <v>0</v>
      </c>
      <c r="D6" s="1" t="s">
        <v>12</v>
      </c>
      <c r="E6" s="1">
        <v>0</v>
      </c>
      <c r="F6" s="1" t="s">
        <v>13</v>
      </c>
      <c r="G6" s="1" t="s">
        <v>14</v>
      </c>
      <c r="H6" s="1">
        <v>0.25209999999999999</v>
      </c>
      <c r="I6" s="1">
        <v>2.5000000000000001E-2</v>
      </c>
      <c r="J6" s="1">
        <v>0.60899999999999999</v>
      </c>
      <c r="K6" s="1">
        <f>('Block I'!$J6-0.0756)/0.007</f>
        <v>76.2</v>
      </c>
      <c r="L6" s="1">
        <f>'Block I'!$K6*'Block I'!$I6/'Block I'!$H6</f>
        <v>7.5565251884172957</v>
      </c>
      <c r="M6" s="1">
        <f>AVERAGE(L5:L6)</f>
        <v>7.3015243384144615</v>
      </c>
      <c r="N6" s="1">
        <f>STDEV(L5:L6)</f>
        <v>0.36062566049067546</v>
      </c>
    </row>
    <row r="7" spans="2:14" x14ac:dyDescent="0.25">
      <c r="B7" s="1">
        <v>102</v>
      </c>
      <c r="C7" s="1">
        <v>0</v>
      </c>
      <c r="D7" s="1" t="s">
        <v>12</v>
      </c>
      <c r="E7" s="1">
        <v>0</v>
      </c>
      <c r="F7" s="1" t="s">
        <v>15</v>
      </c>
      <c r="G7" s="1" t="s">
        <v>14</v>
      </c>
      <c r="H7" s="1">
        <v>0.25059999999999999</v>
      </c>
      <c r="I7" s="1">
        <v>2.5000000000000001E-2</v>
      </c>
      <c r="J7" s="1">
        <v>1.2090000000000001</v>
      </c>
      <c r="K7" s="1">
        <f>('Block I'!$J7-0.0756)/0.007</f>
        <v>161.91428571428571</v>
      </c>
      <c r="L7" s="1">
        <f>'Block I'!$K7*'Block I'!$I7/'Block I'!$H7</f>
        <v>16.15266218219131</v>
      </c>
    </row>
    <row r="8" spans="2:14" x14ac:dyDescent="0.25">
      <c r="B8" s="1">
        <v>102</v>
      </c>
      <c r="C8" s="1">
        <v>0</v>
      </c>
      <c r="D8" s="1" t="s">
        <v>12</v>
      </c>
      <c r="E8" s="1">
        <v>0</v>
      </c>
      <c r="F8" s="1" t="s">
        <v>15</v>
      </c>
      <c r="G8" s="1" t="s">
        <v>14</v>
      </c>
      <c r="H8" s="1">
        <v>0.25059999999999999</v>
      </c>
      <c r="I8" s="1">
        <v>2.5000000000000001E-2</v>
      </c>
      <c r="J8" s="1">
        <v>1.5289999999999999</v>
      </c>
      <c r="K8" s="1">
        <f>('Block I'!$J8-0.0756)/0.007</f>
        <v>207.62857142857141</v>
      </c>
      <c r="L8" s="1">
        <f>'Block I'!$K8*'Block I'!$I8/'Block I'!$H8</f>
        <v>20.713145593432905</v>
      </c>
      <c r="M8" s="1">
        <f>AVERAGE(L7:L8)</f>
        <v>18.43290388781211</v>
      </c>
      <c r="N8" s="1">
        <f>STDEV(L7:L8)</f>
        <v>3.2247487455776622</v>
      </c>
    </row>
    <row r="9" spans="2:14" x14ac:dyDescent="0.25">
      <c r="B9" s="1">
        <v>103</v>
      </c>
      <c r="C9" s="1">
        <v>0</v>
      </c>
      <c r="D9" s="1" t="s">
        <v>12</v>
      </c>
      <c r="E9" s="1">
        <v>0</v>
      </c>
      <c r="F9" s="1" t="s">
        <v>16</v>
      </c>
      <c r="G9" s="1" t="s">
        <v>14</v>
      </c>
      <c r="H9" s="1">
        <v>0.25069999999999998</v>
      </c>
      <c r="I9" s="1">
        <v>2.5000000000000001E-2</v>
      </c>
      <c r="J9" s="1">
        <v>0.49299999999999999</v>
      </c>
      <c r="K9" s="1">
        <f>('Block I'!$J9-0.0756)/0.007</f>
        <v>59.628571428571426</v>
      </c>
      <c r="L9" s="1">
        <f>'Block I'!$K9*'Block I'!$I9/'Block I'!$H9</f>
        <v>5.94620776112599</v>
      </c>
    </row>
    <row r="10" spans="2:14" x14ac:dyDescent="0.25">
      <c r="B10" s="1">
        <v>103</v>
      </c>
      <c r="C10" s="1">
        <v>0</v>
      </c>
      <c r="D10" s="1" t="s">
        <v>12</v>
      </c>
      <c r="E10" s="1">
        <v>0</v>
      </c>
      <c r="F10" s="1" t="s">
        <v>16</v>
      </c>
      <c r="G10" s="1" t="s">
        <v>14</v>
      </c>
      <c r="H10" s="1">
        <v>0.25069999999999998</v>
      </c>
      <c r="I10" s="1">
        <v>2.5000000000000001E-2</v>
      </c>
      <c r="J10" s="1">
        <v>0.505</v>
      </c>
      <c r="K10" s="1">
        <f>('Block I'!$J10-0.0756)/0.007</f>
        <v>61.342857142857142</v>
      </c>
      <c r="L10" s="1">
        <f>'Block I'!$K10*'Block I'!$I10/'Block I'!$H10</f>
        <v>6.1171576728018699</v>
      </c>
      <c r="M10" s="1">
        <f>AVERAGE(L9:L10)</f>
        <v>6.03168271696393</v>
      </c>
      <c r="N10" s="1">
        <f>STDEV(L9:L10)</f>
        <v>0.12087984178925605</v>
      </c>
    </row>
    <row r="11" spans="2:14" x14ac:dyDescent="0.25">
      <c r="G11" s="1" t="s">
        <v>24</v>
      </c>
      <c r="I11" s="1">
        <v>2.5000000000000001E-2</v>
      </c>
    </row>
    <row r="12" spans="2:14" x14ac:dyDescent="0.25">
      <c r="B12" s="1">
        <v>110</v>
      </c>
      <c r="C12" s="1">
        <v>3</v>
      </c>
      <c r="D12" s="1" t="s">
        <v>12</v>
      </c>
      <c r="E12" s="1">
        <v>1</v>
      </c>
      <c r="F12" s="1" t="s">
        <v>13</v>
      </c>
      <c r="G12" s="1" t="s">
        <v>14</v>
      </c>
      <c r="H12" s="1">
        <v>0.25069999999999998</v>
      </c>
      <c r="I12" s="1">
        <v>2.5000000000000001E-2</v>
      </c>
      <c r="J12" s="1">
        <v>0.64900000000000002</v>
      </c>
      <c r="K12" s="1">
        <f>('Block I'!$J12-0.0756)/0.007</f>
        <v>81.914285714285711</v>
      </c>
      <c r="L12" s="1">
        <f>'Block I'!$K12*'Block I'!$I12/'Block I'!$H12</f>
        <v>8.1685566129124183</v>
      </c>
    </row>
    <row r="13" spans="2:14" x14ac:dyDescent="0.25">
      <c r="B13" s="1">
        <v>110</v>
      </c>
      <c r="C13" s="1">
        <v>3</v>
      </c>
      <c r="D13" s="1" t="s">
        <v>12</v>
      </c>
      <c r="E13" s="1">
        <v>1</v>
      </c>
      <c r="F13" s="1" t="s">
        <v>13</v>
      </c>
      <c r="G13" s="1" t="s">
        <v>14</v>
      </c>
      <c r="H13" s="1">
        <v>0.25069999999999998</v>
      </c>
      <c r="I13" s="1">
        <v>2.5000000000000001E-2</v>
      </c>
      <c r="J13" s="1">
        <v>0.7</v>
      </c>
      <c r="K13" s="1">
        <f>('Block I'!$J13-0.0756)/0.007</f>
        <v>89.199999999999989</v>
      </c>
      <c r="L13" s="1">
        <f>'Block I'!$K13*'Block I'!$I13/'Block I'!$H13</f>
        <v>8.8950937375349035</v>
      </c>
      <c r="M13" s="1">
        <f>AVERAGE(L12:L13)</f>
        <v>8.5318251752236609</v>
      </c>
      <c r="N13" s="1">
        <f>STDEV(L12:L13)</f>
        <v>0.51373932760433505</v>
      </c>
    </row>
    <row r="14" spans="2:14" x14ac:dyDescent="0.25">
      <c r="B14" s="1">
        <v>111</v>
      </c>
      <c r="C14" s="1">
        <v>3</v>
      </c>
      <c r="D14" s="1" t="s">
        <v>12</v>
      </c>
      <c r="E14" s="1">
        <v>1</v>
      </c>
      <c r="F14" s="1" t="s">
        <v>15</v>
      </c>
      <c r="G14" s="1" t="s">
        <v>14</v>
      </c>
      <c r="H14" s="1">
        <v>0.25109999999999999</v>
      </c>
      <c r="I14" s="1">
        <v>2.5000000000000001E-2</v>
      </c>
      <c r="J14" s="1">
        <v>0.92100000000000004</v>
      </c>
      <c r="K14" s="1">
        <f>('Block I'!$J14-0.0756)/0.007</f>
        <v>120.77142857142857</v>
      </c>
      <c r="L14" s="1">
        <f>'Block I'!$K14*'Block I'!$I14/'Block I'!$H14</f>
        <v>12.024236217784606</v>
      </c>
    </row>
    <row r="15" spans="2:14" x14ac:dyDescent="0.25">
      <c r="B15" s="1">
        <v>111</v>
      </c>
      <c r="C15" s="1">
        <v>3</v>
      </c>
      <c r="D15" s="1" t="s">
        <v>12</v>
      </c>
      <c r="E15" s="1">
        <v>1</v>
      </c>
      <c r="F15" s="1" t="s">
        <v>15</v>
      </c>
      <c r="G15" s="1" t="s">
        <v>14</v>
      </c>
      <c r="H15" s="1">
        <v>0.25109999999999999</v>
      </c>
      <c r="I15" s="1">
        <v>2.5000000000000001E-2</v>
      </c>
      <c r="J15" s="1">
        <v>1.361</v>
      </c>
      <c r="K15" s="1">
        <f>('Block I'!$J15-0.0756)/0.007</f>
        <v>183.62857142857143</v>
      </c>
      <c r="L15" s="1">
        <f>'Block I'!$K15*'Block I'!$I15/'Block I'!$H15</f>
        <v>18.28241451897366</v>
      </c>
      <c r="M15" s="1">
        <f>AVERAGE(L14:L15)</f>
        <v>15.153325368379132</v>
      </c>
      <c r="N15" s="1">
        <f>STDEV(L14:L15)</f>
        <v>4.4252003146452932</v>
      </c>
    </row>
    <row r="16" spans="2:14" x14ac:dyDescent="0.25">
      <c r="B16" s="1">
        <v>112</v>
      </c>
      <c r="C16" s="1">
        <v>3</v>
      </c>
      <c r="D16" s="1" t="s">
        <v>12</v>
      </c>
      <c r="E16" s="1">
        <v>1</v>
      </c>
      <c r="F16" s="1" t="s">
        <v>16</v>
      </c>
      <c r="G16" s="1" t="s">
        <v>14</v>
      </c>
      <c r="H16" s="1">
        <v>0.25059999999999999</v>
      </c>
      <c r="I16" s="1">
        <v>2.5000000000000001E-2</v>
      </c>
      <c r="J16" s="1">
        <v>0.36099999999999999</v>
      </c>
      <c r="K16" s="1">
        <f>('Block I'!$J16-0.0756)/0.007</f>
        <v>40.771428571428572</v>
      </c>
      <c r="L16" s="1">
        <f>'Block I'!$K16*'Block I'!$I16/'Block I'!$H16</f>
        <v>4.0673811424010946</v>
      </c>
    </row>
    <row r="17" spans="2:14" x14ac:dyDescent="0.25">
      <c r="B17" s="1">
        <v>112</v>
      </c>
      <c r="C17" s="1">
        <v>3</v>
      </c>
      <c r="D17" s="1" t="s">
        <v>12</v>
      </c>
      <c r="E17" s="1">
        <v>1</v>
      </c>
      <c r="F17" s="1" t="s">
        <v>16</v>
      </c>
      <c r="G17" s="1" t="s">
        <v>14</v>
      </c>
      <c r="H17" s="1">
        <v>0.25059999999999999</v>
      </c>
      <c r="I17" s="1">
        <v>2.5000000000000001E-2</v>
      </c>
      <c r="J17" s="1">
        <v>0.38900000000000001</v>
      </c>
      <c r="K17" s="1">
        <f>('Block I'!$J17-0.0756)/0.007</f>
        <v>44.771428571428572</v>
      </c>
      <c r="L17" s="1">
        <f>'Block I'!$K17*'Block I'!$I17/'Block I'!$H17</f>
        <v>4.4664234408847348</v>
      </c>
      <c r="M17" s="1">
        <f>AVERAGE(L16:L17)</f>
        <v>4.2669022916429142</v>
      </c>
      <c r="N17" s="1">
        <f>STDEV(L16:L17)</f>
        <v>0.28216551523804834</v>
      </c>
    </row>
    <row r="18" spans="2:14" x14ac:dyDescent="0.25">
      <c r="B18" s="1">
        <v>113</v>
      </c>
      <c r="C18" s="1">
        <v>3</v>
      </c>
      <c r="D18" s="1" t="s">
        <v>12</v>
      </c>
      <c r="E18" s="1">
        <v>2</v>
      </c>
      <c r="F18" s="1" t="s">
        <v>13</v>
      </c>
      <c r="G18" s="1" t="s">
        <v>14</v>
      </c>
      <c r="H18" s="1">
        <v>0.25019999999999998</v>
      </c>
      <c r="I18" s="1">
        <v>2.5000000000000001E-2</v>
      </c>
      <c r="J18" s="1">
        <v>0.58099999999999996</v>
      </c>
      <c r="K18" s="1">
        <f>('Block I'!$J18-0.0756)/0.007</f>
        <v>72.199999999999989</v>
      </c>
      <c r="L18" s="1">
        <f>'Block I'!$K18*'Block I'!$I18/'Block I'!$H18</f>
        <v>7.2142286171063148</v>
      </c>
    </row>
    <row r="19" spans="2:14" x14ac:dyDescent="0.25">
      <c r="B19" s="1">
        <v>113</v>
      </c>
      <c r="C19" s="1">
        <v>3</v>
      </c>
      <c r="D19" s="1" t="s">
        <v>12</v>
      </c>
      <c r="E19" s="1">
        <v>2</v>
      </c>
      <c r="F19" s="1" t="s">
        <v>13</v>
      </c>
      <c r="G19" s="1" t="s">
        <v>14</v>
      </c>
      <c r="H19" s="1">
        <v>0.25019999999999998</v>
      </c>
      <c r="I19" s="1">
        <v>2.5000000000000001E-2</v>
      </c>
      <c r="J19" s="1">
        <v>0.71</v>
      </c>
      <c r="K19" s="1">
        <f>('Block I'!$J19-0.0756)/0.007</f>
        <v>90.628571428571419</v>
      </c>
      <c r="L19" s="1">
        <f>'Block I'!$K19*'Block I'!$I19/'Block I'!$H19</f>
        <v>9.0556126527349559</v>
      </c>
      <c r="M19" s="1">
        <f>AVERAGE(L18:L19)</f>
        <v>8.1349206349206362</v>
      </c>
      <c r="N19" s="1">
        <f>STDEV(L18:L19)</f>
        <v>1.3020551383616532</v>
      </c>
    </row>
    <row r="20" spans="2:14" x14ac:dyDescent="0.25">
      <c r="B20" s="1">
        <v>114</v>
      </c>
      <c r="C20" s="1">
        <v>3</v>
      </c>
      <c r="D20" s="1" t="s">
        <v>12</v>
      </c>
      <c r="E20" s="1">
        <v>2</v>
      </c>
      <c r="F20" s="1" t="s">
        <v>15</v>
      </c>
      <c r="G20" s="1" t="s">
        <v>14</v>
      </c>
      <c r="H20" s="1">
        <v>0.2505</v>
      </c>
      <c r="I20" s="1">
        <v>2.5000000000000001E-2</v>
      </c>
      <c r="J20" s="1">
        <v>0.39</v>
      </c>
      <c r="K20" s="1">
        <f>('Block I'!$J20-0.0756)/0.007</f>
        <v>44.914285714285718</v>
      </c>
      <c r="L20" s="1">
        <f>'Block I'!$K20*'Block I'!$I20/'Block I'!$H20</f>
        <v>4.4824636441402914</v>
      </c>
    </row>
    <row r="21" spans="2:14" x14ac:dyDescent="0.25">
      <c r="B21" s="1">
        <v>114</v>
      </c>
      <c r="C21" s="1">
        <v>3</v>
      </c>
      <c r="D21" s="1" t="s">
        <v>12</v>
      </c>
      <c r="E21" s="1">
        <v>2</v>
      </c>
      <c r="F21" s="1" t="s">
        <v>15</v>
      </c>
      <c r="G21" s="1" t="s">
        <v>14</v>
      </c>
      <c r="H21" s="1">
        <v>0.2505</v>
      </c>
      <c r="I21" s="1">
        <v>2.5000000000000001E-2</v>
      </c>
      <c r="J21" s="1">
        <v>0.42599999999999999</v>
      </c>
      <c r="K21" s="1">
        <f>('Block I'!$J21-0.0756)/0.007</f>
        <v>50.057142857142857</v>
      </c>
      <c r="L21" s="1">
        <f>'Block I'!$K21*'Block I'!$I21/'Block I'!$H21</f>
        <v>4.995722840034218</v>
      </c>
      <c r="M21" s="1">
        <f>AVERAGE(L20:L21)</f>
        <v>4.7390932420872547</v>
      </c>
      <c r="N21" s="1">
        <f>STDEV(L20:L21)</f>
        <v>0.36292905792295005</v>
      </c>
    </row>
    <row r="22" spans="2:14" x14ac:dyDescent="0.25">
      <c r="B22" s="1">
        <v>115</v>
      </c>
      <c r="C22" s="1">
        <v>3</v>
      </c>
      <c r="D22" s="1" t="s">
        <v>12</v>
      </c>
      <c r="E22" s="1">
        <v>2</v>
      </c>
      <c r="F22" s="1" t="s">
        <v>16</v>
      </c>
      <c r="G22" s="1" t="s">
        <v>14</v>
      </c>
      <c r="H22" s="1">
        <v>0.251</v>
      </c>
      <c r="I22" s="1">
        <v>2.5000000000000001E-2</v>
      </c>
      <c r="J22" s="1">
        <v>0.42899999999999999</v>
      </c>
      <c r="K22" s="1">
        <f>('Block I'!$J22-0.0756)/0.007</f>
        <v>50.48571428571428</v>
      </c>
      <c r="L22" s="1">
        <f>'Block I'!$K22*'Block I'!$I22/'Block I'!$H22</f>
        <v>5.0284575981787132</v>
      </c>
    </row>
    <row r="23" spans="2:14" x14ac:dyDescent="0.25">
      <c r="B23" s="1">
        <v>115</v>
      </c>
      <c r="C23" s="1">
        <v>3</v>
      </c>
      <c r="D23" s="1" t="s">
        <v>12</v>
      </c>
      <c r="E23" s="1">
        <v>2</v>
      </c>
      <c r="F23" s="1" t="s">
        <v>16</v>
      </c>
      <c r="G23" s="1" t="s">
        <v>14</v>
      </c>
      <c r="H23" s="1">
        <v>0.251</v>
      </c>
      <c r="I23" s="1">
        <v>2.5000000000000001E-2</v>
      </c>
      <c r="J23" s="1">
        <v>0.42099999999999999</v>
      </c>
      <c r="K23" s="1">
        <f>('Block I'!$J23-0.0756)/0.007</f>
        <v>49.342857142857142</v>
      </c>
      <c r="L23" s="1">
        <f>'Block I'!$K23*'Block I'!$I23/'Block I'!$H23</f>
        <v>4.9146272054638587</v>
      </c>
      <c r="M23" s="1">
        <f>AVERAGE(L22:L23)</f>
        <v>4.9715424018212859</v>
      </c>
      <c r="N23" s="1">
        <f>STDEV(L22:L23)</f>
        <v>8.04902425938014E-2</v>
      </c>
    </row>
    <row r="24" spans="2:14" x14ac:dyDescent="0.25">
      <c r="B24" s="1">
        <v>116</v>
      </c>
      <c r="C24" s="1">
        <v>3</v>
      </c>
      <c r="D24" s="1" t="s">
        <v>12</v>
      </c>
      <c r="E24" s="1">
        <v>3</v>
      </c>
      <c r="F24" s="1" t="s">
        <v>13</v>
      </c>
      <c r="G24" s="1" t="s">
        <v>14</v>
      </c>
      <c r="H24" s="1">
        <v>0.25140000000000001</v>
      </c>
      <c r="I24" s="1">
        <v>2.5000000000000001E-2</v>
      </c>
      <c r="J24" s="1">
        <v>0.70799999999999996</v>
      </c>
      <c r="K24" s="1">
        <f>('Block I'!$J24-0.0756)/0.007</f>
        <v>90.342857142857142</v>
      </c>
      <c r="L24" s="1">
        <f>'Block I'!$K24*'Block I'!$I24/'Block I'!$H24</f>
        <v>8.9839754517558799</v>
      </c>
    </row>
    <row r="25" spans="2:14" x14ac:dyDescent="0.25">
      <c r="B25" s="1">
        <v>116</v>
      </c>
      <c r="C25" s="1">
        <v>3</v>
      </c>
      <c r="D25" s="1" t="s">
        <v>12</v>
      </c>
      <c r="E25" s="1">
        <v>3</v>
      </c>
      <c r="F25" s="1" t="s">
        <v>13</v>
      </c>
      <c r="G25" s="1" t="s">
        <v>14</v>
      </c>
      <c r="H25" s="1">
        <v>0.25140000000000001</v>
      </c>
      <c r="I25" s="1">
        <v>2.5000000000000001E-2</v>
      </c>
      <c r="J25" s="1">
        <v>0.75800000000000001</v>
      </c>
      <c r="K25" s="1">
        <f>('Block I'!$J25-0.0756)/0.007</f>
        <v>97.48571428571428</v>
      </c>
      <c r="L25" s="1">
        <f>'Block I'!$K25*'Block I'!$I25/'Block I'!$H25</f>
        <v>9.6942834413001471</v>
      </c>
      <c r="M25" s="1">
        <f>AVERAGE(L24:L25)</f>
        <v>9.3391294465280126</v>
      </c>
      <c r="N25" s="1">
        <f>STDEV(L24:L25)</f>
        <v>0.50226359613773464</v>
      </c>
    </row>
    <row r="26" spans="2:14" x14ac:dyDescent="0.25">
      <c r="B26" s="1">
        <v>117</v>
      </c>
      <c r="C26" s="1">
        <v>3</v>
      </c>
      <c r="D26" s="1" t="s">
        <v>12</v>
      </c>
      <c r="E26" s="1">
        <v>3</v>
      </c>
      <c r="F26" s="1" t="s">
        <v>15</v>
      </c>
      <c r="G26" s="1" t="s">
        <v>14</v>
      </c>
      <c r="H26" s="1">
        <v>0.25080000000000002</v>
      </c>
      <c r="I26" s="1">
        <v>2.5000000000000001E-2</v>
      </c>
      <c r="J26" s="1">
        <v>0.46700000000000003</v>
      </c>
      <c r="K26" s="1">
        <f>('Block I'!$J26-0.0756)/0.007</f>
        <v>55.914285714285718</v>
      </c>
      <c r="L26" s="1">
        <f>'Block I'!$K26*'Block I'!$I26/'Block I'!$H26</f>
        <v>5.5735930735930745</v>
      </c>
    </row>
    <row r="27" spans="2:14" x14ac:dyDescent="0.25">
      <c r="B27" s="1">
        <v>117</v>
      </c>
      <c r="C27" s="1">
        <v>3</v>
      </c>
      <c r="D27" s="1" t="s">
        <v>12</v>
      </c>
      <c r="E27" s="1">
        <v>3</v>
      </c>
      <c r="F27" s="1" t="s">
        <v>15</v>
      </c>
      <c r="G27" s="1" t="s">
        <v>14</v>
      </c>
      <c r="H27" s="1">
        <v>0.25080000000000002</v>
      </c>
      <c r="I27" s="1">
        <v>2.5000000000000001E-2</v>
      </c>
      <c r="J27" s="1">
        <v>0.46700000000000003</v>
      </c>
      <c r="K27" s="1">
        <f>('Block I'!$J27-0.0756)/0.007</f>
        <v>55.914285714285718</v>
      </c>
      <c r="L27" s="1">
        <f>'Block I'!$K27*'Block I'!$I27/'Block I'!$H27</f>
        <v>5.5735930735930745</v>
      </c>
      <c r="M27" s="1">
        <f>AVERAGE(L26:L27)</f>
        <v>5.5735930735930745</v>
      </c>
      <c r="N27" s="1">
        <f>STDEV(L26:L27)</f>
        <v>0</v>
      </c>
    </row>
    <row r="28" spans="2:14" x14ac:dyDescent="0.25">
      <c r="B28" s="1">
        <v>118</v>
      </c>
      <c r="C28" s="1">
        <v>3</v>
      </c>
      <c r="D28" s="1" t="s">
        <v>12</v>
      </c>
      <c r="E28" s="1">
        <v>3</v>
      </c>
      <c r="F28" s="1" t="s">
        <v>16</v>
      </c>
      <c r="G28" s="1" t="s">
        <v>14</v>
      </c>
      <c r="H28" s="1">
        <v>0.25009999999999999</v>
      </c>
      <c r="I28" s="1">
        <v>2.5000000000000001E-2</v>
      </c>
      <c r="J28" s="1">
        <v>0.41799999999999998</v>
      </c>
      <c r="K28" s="1">
        <f>('Block I'!$J28-0.0756)/0.007</f>
        <v>48.914285714285711</v>
      </c>
      <c r="L28" s="1">
        <f>'Block I'!$K28*'Block I'!$I28/'Block I'!$H28</f>
        <v>4.8894727823156456</v>
      </c>
    </row>
    <row r="29" spans="2:14" x14ac:dyDescent="0.25">
      <c r="B29" s="1">
        <v>118</v>
      </c>
      <c r="C29" s="1">
        <v>3</v>
      </c>
      <c r="D29" s="1" t="s">
        <v>12</v>
      </c>
      <c r="E29" s="1">
        <v>3</v>
      </c>
      <c r="F29" s="1" t="s">
        <v>16</v>
      </c>
      <c r="G29" s="1" t="s">
        <v>14</v>
      </c>
      <c r="H29" s="1">
        <v>0.25009999999999999</v>
      </c>
      <c r="I29" s="1">
        <v>2.5000000000000001E-2</v>
      </c>
      <c r="J29" s="1">
        <v>0.52600000000000002</v>
      </c>
      <c r="K29" s="1">
        <f>('Block I'!$J29-0.0756)/0.007</f>
        <v>64.342857142857142</v>
      </c>
      <c r="L29" s="1">
        <f>'Block I'!$K29*'Block I'!$I29/'Block I'!$H29</f>
        <v>6.4317130290740847</v>
      </c>
      <c r="M29" s="1">
        <f>AVERAGE(L28:L29)</f>
        <v>5.6605929056948652</v>
      </c>
      <c r="N29" s="1">
        <f>STDEV(L28:L29)</f>
        <v>1.0905285367017015</v>
      </c>
    </row>
    <row r="30" spans="2:14" x14ac:dyDescent="0.25">
      <c r="B30" s="1">
        <v>119</v>
      </c>
      <c r="C30" s="1">
        <v>3</v>
      </c>
      <c r="D30" s="1" t="s">
        <v>12</v>
      </c>
      <c r="E30" s="1">
        <v>4</v>
      </c>
      <c r="F30" s="1" t="s">
        <v>13</v>
      </c>
      <c r="G30" s="1" t="s">
        <v>14</v>
      </c>
      <c r="H30" s="1">
        <v>0.2515</v>
      </c>
      <c r="I30" s="1">
        <v>2.5000000000000001E-2</v>
      </c>
      <c r="J30" s="1">
        <v>0.55700000000000005</v>
      </c>
      <c r="K30" s="1">
        <f>('Block I'!$J30-0.0756)/0.007</f>
        <v>68.771428571428572</v>
      </c>
      <c r="L30" s="1">
        <f>'Block I'!$K30*'Block I'!$I30/'Block I'!$H30</f>
        <v>6.8361261005396194</v>
      </c>
    </row>
    <row r="31" spans="2:14" x14ac:dyDescent="0.25">
      <c r="B31" s="1">
        <v>119</v>
      </c>
      <c r="C31" s="1">
        <v>3</v>
      </c>
      <c r="D31" s="1" t="s">
        <v>12</v>
      </c>
      <c r="E31" s="1">
        <v>4</v>
      </c>
      <c r="F31" s="1" t="s">
        <v>13</v>
      </c>
      <c r="G31" s="1" t="s">
        <v>14</v>
      </c>
      <c r="H31" s="1">
        <v>0.2515</v>
      </c>
      <c r="I31" s="1">
        <v>2.5000000000000001E-2</v>
      </c>
      <c r="J31" s="1">
        <v>0.68400000000000005</v>
      </c>
      <c r="K31" s="1">
        <f>('Block I'!$J31-0.0756)/0.007</f>
        <v>86.914285714285725</v>
      </c>
      <c r="L31" s="1">
        <f>'Block I'!$K31*'Block I'!$I31/'Block I'!$H31</f>
        <v>8.6395910252769106</v>
      </c>
      <c r="M31" s="1">
        <f>AVERAGE(L30:L31)</f>
        <v>7.737858562908265</v>
      </c>
      <c r="N31" s="1">
        <f>STDEV(L30:L31)</f>
        <v>1.2752422779138226</v>
      </c>
    </row>
    <row r="32" spans="2:14" x14ac:dyDescent="0.25">
      <c r="B32" s="1">
        <v>120</v>
      </c>
      <c r="C32" s="1">
        <v>3</v>
      </c>
      <c r="D32" s="1" t="s">
        <v>12</v>
      </c>
      <c r="E32" s="1">
        <v>4</v>
      </c>
      <c r="F32" s="1" t="s">
        <v>15</v>
      </c>
      <c r="G32" s="1" t="s">
        <v>14</v>
      </c>
      <c r="H32" s="1">
        <v>0.25069999999999998</v>
      </c>
      <c r="I32" s="1">
        <v>2.5000000000000001E-2</v>
      </c>
      <c r="J32" s="1">
        <v>0.32700000000000001</v>
      </c>
      <c r="K32" s="1">
        <f>('Block I'!$J32-0.0756)/0.007</f>
        <v>35.914285714285718</v>
      </c>
      <c r="L32" s="1">
        <f>'Block I'!$K32*'Block I'!$I32/'Block I'!$H32</f>
        <v>3.5814006496096655</v>
      </c>
    </row>
    <row r="33" spans="2:14" x14ac:dyDescent="0.25">
      <c r="B33" s="1">
        <v>120</v>
      </c>
      <c r="C33" s="1">
        <v>3</v>
      </c>
      <c r="D33" s="1" t="s">
        <v>12</v>
      </c>
      <c r="E33" s="1">
        <v>4</v>
      </c>
      <c r="F33" s="1" t="s">
        <v>15</v>
      </c>
      <c r="G33" s="1" t="s">
        <v>14</v>
      </c>
      <c r="H33" s="1">
        <v>0.25069999999999998</v>
      </c>
      <c r="I33" s="1">
        <v>2.5000000000000001E-2</v>
      </c>
      <c r="J33" s="1">
        <v>0.36799999999999999</v>
      </c>
      <c r="K33" s="1">
        <f>('Block I'!$J33-0.0756)/0.007</f>
        <v>41.771428571428572</v>
      </c>
      <c r="L33" s="1">
        <f>'Block I'!$K33*'Block I'!$I33/'Block I'!$H33</f>
        <v>4.165479514502251</v>
      </c>
      <c r="M33" s="1">
        <f>AVERAGE(L32:L33)</f>
        <v>3.873440082055958</v>
      </c>
      <c r="N33" s="1">
        <f>STDEV(L32:L33)</f>
        <v>0.41300612611328846</v>
      </c>
    </row>
    <row r="34" spans="2:14" x14ac:dyDescent="0.25">
      <c r="B34" s="1">
        <v>121</v>
      </c>
      <c r="C34" s="1">
        <v>3</v>
      </c>
      <c r="D34" s="1" t="s">
        <v>12</v>
      </c>
      <c r="E34" s="1">
        <v>4</v>
      </c>
      <c r="F34" s="1" t="s">
        <v>16</v>
      </c>
      <c r="G34" s="1" t="s">
        <v>14</v>
      </c>
      <c r="H34" s="1">
        <v>0.25090000000000001</v>
      </c>
      <c r="I34" s="1">
        <v>2.5000000000000001E-2</v>
      </c>
      <c r="J34" s="1">
        <v>0.435</v>
      </c>
      <c r="K34" s="1">
        <f>('Block I'!$J34-0.0756)/0.007</f>
        <v>51.342857142857142</v>
      </c>
      <c r="L34" s="1">
        <f>'Block I'!$K34*'Block I'!$I34/'Block I'!$H34</f>
        <v>5.1158685873711782</v>
      </c>
    </row>
    <row r="35" spans="2:14" x14ac:dyDescent="0.25">
      <c r="B35" s="1">
        <v>121</v>
      </c>
      <c r="C35" s="1">
        <v>3</v>
      </c>
      <c r="D35" s="1" t="s">
        <v>12</v>
      </c>
      <c r="E35" s="1">
        <v>4</v>
      </c>
      <c r="F35" s="1" t="s">
        <v>16</v>
      </c>
      <c r="G35" s="1" t="s">
        <v>14</v>
      </c>
      <c r="H35" s="1">
        <v>0.25090000000000001</v>
      </c>
      <c r="I35" s="1">
        <v>2.5000000000000001E-2</v>
      </c>
      <c r="J35" s="1">
        <v>0.42799999999999999</v>
      </c>
      <c r="K35" s="1">
        <f>('Block I'!$J35-0.0756)/0.007</f>
        <v>50.342857142857142</v>
      </c>
      <c r="L35" s="1">
        <f>'Block I'!$K35*'Block I'!$I35/'Block I'!$H35</f>
        <v>5.016227296020042</v>
      </c>
      <c r="M35" s="1">
        <f>AVERAGE(L34:L35)</f>
        <v>5.0660479416956097</v>
      </c>
      <c r="N35" s="1">
        <f>STDEV(L34:L35)</f>
        <v>7.0457032800572889E-2</v>
      </c>
    </row>
    <row r="36" spans="2:14" x14ac:dyDescent="0.25">
      <c r="B36" s="1">
        <v>122</v>
      </c>
      <c r="C36" s="1">
        <v>3</v>
      </c>
      <c r="D36" s="1" t="s">
        <v>12</v>
      </c>
      <c r="E36" s="1">
        <v>5</v>
      </c>
      <c r="F36" s="1" t="s">
        <v>13</v>
      </c>
      <c r="G36" s="1" t="s">
        <v>14</v>
      </c>
      <c r="H36" s="1">
        <v>0.25059999999999999</v>
      </c>
      <c r="I36" s="1">
        <v>2.5000000000000001E-2</v>
      </c>
      <c r="J36" s="1">
        <v>0.66</v>
      </c>
      <c r="K36" s="1">
        <f>('Block I'!$J36-0.0756)/0.007</f>
        <v>83.485714285714295</v>
      </c>
      <c r="L36" s="1">
        <f>'Block I'!$K36*'Block I'!$I36/'Block I'!$H36</f>
        <v>8.3285828297799593</v>
      </c>
    </row>
    <row r="37" spans="2:14" x14ac:dyDescent="0.25">
      <c r="B37" s="1">
        <v>122</v>
      </c>
      <c r="C37" s="1">
        <v>3</v>
      </c>
      <c r="D37" s="1" t="s">
        <v>12</v>
      </c>
      <c r="E37" s="1">
        <v>5</v>
      </c>
      <c r="F37" s="1" t="s">
        <v>13</v>
      </c>
      <c r="G37" s="1" t="s">
        <v>14</v>
      </c>
      <c r="H37" s="1">
        <v>0.25059999999999999</v>
      </c>
      <c r="I37" s="1">
        <v>2.5000000000000001E-2</v>
      </c>
      <c r="J37" s="1">
        <v>0.67200000000000004</v>
      </c>
      <c r="K37" s="1">
        <f>('Block I'!$J37-0.0756)/0.007</f>
        <v>85.2</v>
      </c>
      <c r="L37" s="1">
        <f>'Block I'!$K37*'Block I'!$I37/'Block I'!$H37</f>
        <v>8.4996009577015172</v>
      </c>
      <c r="M37" s="1">
        <f>AVERAGE(L36:L37)</f>
        <v>8.4140918937407392</v>
      </c>
      <c r="N37" s="1">
        <f>STDEV(L36:L37)</f>
        <v>0.12092807795916204</v>
      </c>
    </row>
    <row r="38" spans="2:14" x14ac:dyDescent="0.25">
      <c r="B38" s="1">
        <v>123</v>
      </c>
      <c r="C38" s="1">
        <v>3</v>
      </c>
      <c r="D38" s="1" t="s">
        <v>12</v>
      </c>
      <c r="E38" s="1">
        <v>5</v>
      </c>
      <c r="F38" s="1" t="s">
        <v>15</v>
      </c>
      <c r="G38" s="1" t="s">
        <v>14</v>
      </c>
      <c r="H38" s="1">
        <v>0.25059999999999999</v>
      </c>
      <c r="I38" s="1">
        <v>2.5000000000000001E-2</v>
      </c>
      <c r="J38" s="1">
        <v>0.47799999999999998</v>
      </c>
      <c r="K38" s="1">
        <f>('Block I'!$J38-0.0756)/0.007</f>
        <v>57.48571428571428</v>
      </c>
      <c r="L38" s="1">
        <f>'Block I'!$K38*'Block I'!$I38/'Block I'!$H38</f>
        <v>5.7348078896363015</v>
      </c>
    </row>
    <row r="39" spans="2:14" x14ac:dyDescent="0.25">
      <c r="B39" s="1">
        <v>123</v>
      </c>
      <c r="C39" s="1">
        <v>3</v>
      </c>
      <c r="D39" s="1" t="s">
        <v>12</v>
      </c>
      <c r="E39" s="1">
        <v>5</v>
      </c>
      <c r="F39" s="1" t="s">
        <v>15</v>
      </c>
      <c r="G39" s="1" t="s">
        <v>14</v>
      </c>
      <c r="H39" s="1">
        <v>0.25059999999999999</v>
      </c>
      <c r="I39" s="1">
        <v>2.5000000000000001E-2</v>
      </c>
      <c r="J39" s="1">
        <v>0.48799999999999999</v>
      </c>
      <c r="K39" s="1">
        <f>('Block I'!$J39-0.0756)/0.007</f>
        <v>58.914285714285711</v>
      </c>
      <c r="L39" s="1">
        <f>'Block I'!$K39*'Block I'!$I39/'Block I'!$H39</f>
        <v>5.8773229962376012</v>
      </c>
      <c r="M39" s="1">
        <f>AVERAGE(L38:L39)</f>
        <v>5.8060654429369514</v>
      </c>
      <c r="N39" s="1">
        <f>STDEV(L38:L39)</f>
        <v>0.10077339829930275</v>
      </c>
    </row>
    <row r="40" spans="2:14" x14ac:dyDescent="0.25">
      <c r="B40" s="1">
        <v>124</v>
      </c>
      <c r="C40" s="1">
        <v>3</v>
      </c>
      <c r="D40" s="1" t="s">
        <v>12</v>
      </c>
      <c r="E40" s="1">
        <v>5</v>
      </c>
      <c r="F40" s="1" t="s">
        <v>16</v>
      </c>
      <c r="G40" s="1" t="s">
        <v>14</v>
      </c>
      <c r="H40" s="1">
        <v>0.25119999999999998</v>
      </c>
      <c r="I40" s="1">
        <v>2.5000000000000001E-2</v>
      </c>
      <c r="J40" s="1">
        <v>0.46600000000000003</v>
      </c>
      <c r="K40" s="1">
        <f>('Block I'!$J40-0.0756)/0.007</f>
        <v>55.771428571428572</v>
      </c>
      <c r="L40" s="1">
        <f>'Block I'!$K40*'Block I'!$I40/'Block I'!$H40</f>
        <v>5.550500454959054</v>
      </c>
    </row>
    <row r="41" spans="2:14" x14ac:dyDescent="0.25">
      <c r="B41" s="1">
        <v>124</v>
      </c>
      <c r="C41" s="1">
        <v>3</v>
      </c>
      <c r="D41" s="1" t="s">
        <v>12</v>
      </c>
      <c r="E41" s="1">
        <v>5</v>
      </c>
      <c r="F41" s="1" t="s">
        <v>16</v>
      </c>
      <c r="G41" s="1" t="s">
        <v>14</v>
      </c>
      <c r="H41" s="1">
        <v>0.25119999999999998</v>
      </c>
      <c r="I41" s="1">
        <v>2.5000000000000001E-2</v>
      </c>
      <c r="J41" s="1">
        <v>0.42199999999999999</v>
      </c>
      <c r="K41" s="1">
        <f>('Block I'!$J41-0.0756)/0.007</f>
        <v>49.48571428571428</v>
      </c>
      <c r="L41" s="1">
        <f>'Block I'!$K41*'Block I'!$I41/'Block I'!$H41</f>
        <v>4.9249317561419472</v>
      </c>
      <c r="M41" s="1">
        <f>AVERAGE(L40:L41)</f>
        <v>5.2377161055505006</v>
      </c>
      <c r="N41" s="1">
        <f>STDEV(L40:L41)</f>
        <v>0.44234386903162115</v>
      </c>
    </row>
    <row r="42" spans="2:14" x14ac:dyDescent="0.25">
      <c r="B42" s="1">
        <v>125</v>
      </c>
      <c r="C42" s="1">
        <v>3</v>
      </c>
      <c r="D42" s="1" t="s">
        <v>12</v>
      </c>
      <c r="E42" s="1">
        <v>6</v>
      </c>
      <c r="F42" s="1" t="s">
        <v>13</v>
      </c>
      <c r="G42" s="1" t="s">
        <v>14</v>
      </c>
      <c r="H42" s="1">
        <v>0.25140000000000001</v>
      </c>
      <c r="I42" s="1">
        <v>2.5000000000000001E-2</v>
      </c>
      <c r="J42" s="1">
        <v>0.47599999999999998</v>
      </c>
      <c r="K42" s="1">
        <f>('Block I'!$J42-0.0756)/0.007</f>
        <v>57.199999999999996</v>
      </c>
      <c r="L42" s="1">
        <f>'Block I'!$K42*'Block I'!$I42/'Block I'!$H42</f>
        <v>5.688146380270485</v>
      </c>
    </row>
    <row r="43" spans="2:14" x14ac:dyDescent="0.25">
      <c r="B43" s="1">
        <v>125</v>
      </c>
      <c r="C43" s="1">
        <v>3</v>
      </c>
      <c r="D43" s="1" t="s">
        <v>12</v>
      </c>
      <c r="E43" s="1">
        <v>6</v>
      </c>
      <c r="F43" s="1" t="s">
        <v>13</v>
      </c>
      <c r="G43" s="1" t="s">
        <v>14</v>
      </c>
      <c r="H43" s="1">
        <v>0.25140000000000001</v>
      </c>
      <c r="I43" s="1">
        <v>2.5000000000000001E-2</v>
      </c>
      <c r="J43" s="1">
        <v>0.60699999999999998</v>
      </c>
      <c r="K43" s="1">
        <f>('Block I'!$J43-0.0756)/0.007</f>
        <v>75.914285714285711</v>
      </c>
      <c r="L43" s="1">
        <f>'Block I'!$K43*'Block I'!$I43/'Block I'!$H43</f>
        <v>7.549153312876463</v>
      </c>
      <c r="M43" s="1">
        <f t="shared" ref="M43:M47" si="0">AVERAGE(L42:L43)</f>
        <v>6.618649846573474</v>
      </c>
      <c r="N43" s="1">
        <f t="shared" ref="N43:N47" si="1">STDEV(L42:L43)</f>
        <v>1.315930621880864</v>
      </c>
    </row>
    <row r="44" spans="2:14" x14ac:dyDescent="0.25">
      <c r="B44" s="1">
        <v>126</v>
      </c>
      <c r="C44" s="1">
        <v>3</v>
      </c>
      <c r="D44" s="1" t="s">
        <v>12</v>
      </c>
      <c r="E44" s="1">
        <v>6</v>
      </c>
      <c r="F44" s="1" t="s">
        <v>15</v>
      </c>
      <c r="G44" s="1" t="s">
        <v>14</v>
      </c>
      <c r="H44" s="1">
        <v>0.25059999999999999</v>
      </c>
      <c r="I44" s="1">
        <v>2.5000000000000001E-2</v>
      </c>
      <c r="J44" s="1">
        <v>0.44600000000000001</v>
      </c>
      <c r="K44" s="1">
        <f>('Block I'!$J44-0.0756)/0.007</f>
        <v>52.914285714285711</v>
      </c>
      <c r="L44" s="1">
        <f>'Block I'!$K44*'Block I'!$I44/'Block I'!$H44</f>
        <v>5.2787595485121432</v>
      </c>
    </row>
    <row r="45" spans="2:14" x14ac:dyDescent="0.25">
      <c r="B45" s="1">
        <v>126</v>
      </c>
      <c r="C45" s="1">
        <v>3</v>
      </c>
      <c r="D45" s="1" t="s">
        <v>12</v>
      </c>
      <c r="E45" s="1">
        <v>6</v>
      </c>
      <c r="F45" s="1" t="s">
        <v>15</v>
      </c>
      <c r="G45" s="1" t="s">
        <v>14</v>
      </c>
      <c r="H45" s="1">
        <v>0.25059999999999999</v>
      </c>
      <c r="I45" s="1">
        <v>2.5000000000000001E-2</v>
      </c>
      <c r="J45" s="1">
        <v>0.66600000000000004</v>
      </c>
      <c r="K45" s="1">
        <f>('Block I'!$J45-0.0756)/0.007</f>
        <v>84.342857142857142</v>
      </c>
      <c r="L45" s="1">
        <f>'Block I'!$K45*'Block I'!$I45/'Block I'!$H45</f>
        <v>8.4140918937407374</v>
      </c>
      <c r="M45" s="1">
        <f t="shared" si="0"/>
        <v>6.8464257211264403</v>
      </c>
      <c r="N45" s="1">
        <f t="shared" si="1"/>
        <v>2.2170147625846592</v>
      </c>
    </row>
    <row r="46" spans="2:14" x14ac:dyDescent="0.25">
      <c r="B46" s="1">
        <v>127</v>
      </c>
      <c r="C46" s="1">
        <v>3</v>
      </c>
      <c r="D46" s="1" t="s">
        <v>12</v>
      </c>
      <c r="E46" s="1">
        <v>6</v>
      </c>
      <c r="F46" s="1" t="s">
        <v>16</v>
      </c>
      <c r="G46" s="1" t="s">
        <v>14</v>
      </c>
      <c r="H46" s="1">
        <v>0.25</v>
      </c>
      <c r="I46" s="1">
        <v>2.5000000000000001E-2</v>
      </c>
      <c r="J46" s="1">
        <v>0.433</v>
      </c>
      <c r="K46" s="1">
        <f>('Block I'!$J46-0.0756)/0.007</f>
        <v>51.057142857142857</v>
      </c>
      <c r="L46" s="1">
        <f>'Block I'!$K46*'Block I'!$I46/'Block I'!$H46</f>
        <v>5.1057142857142859</v>
      </c>
    </row>
    <row r="47" spans="2:14" x14ac:dyDescent="0.25">
      <c r="B47" s="1">
        <v>127</v>
      </c>
      <c r="C47" s="1">
        <v>3</v>
      </c>
      <c r="D47" s="1" t="s">
        <v>12</v>
      </c>
      <c r="E47" s="1">
        <v>6</v>
      </c>
      <c r="F47" s="1" t="s">
        <v>16</v>
      </c>
      <c r="G47" s="1" t="s">
        <v>14</v>
      </c>
      <c r="H47" s="1">
        <v>0.25</v>
      </c>
      <c r="I47" s="1">
        <v>2.5000000000000001E-2</v>
      </c>
      <c r="J47" s="1">
        <v>0.46899999999999997</v>
      </c>
      <c r="K47" s="1">
        <f>('Block I'!$J47-0.0756)/0.007</f>
        <v>56.199999999999996</v>
      </c>
      <c r="L47" s="1">
        <f>'Block I'!$K47*'Block I'!$I47/'Block I'!$H47</f>
        <v>5.62</v>
      </c>
      <c r="M47" s="1">
        <f t="shared" si="0"/>
        <v>5.362857142857143</v>
      </c>
      <c r="N47" s="1">
        <f t="shared" si="1"/>
        <v>0.36365491603879585</v>
      </c>
    </row>
    <row r="49" spans="2:14" x14ac:dyDescent="0.25">
      <c r="B49" s="1">
        <v>164</v>
      </c>
      <c r="C49" s="1">
        <v>6</v>
      </c>
      <c r="D49" s="1" t="s">
        <v>12</v>
      </c>
      <c r="E49" s="1">
        <v>1</v>
      </c>
      <c r="F49" s="1" t="s">
        <v>13</v>
      </c>
      <c r="G49" s="1" t="s">
        <v>14</v>
      </c>
      <c r="H49" s="1">
        <v>0.2505</v>
      </c>
      <c r="I49" s="1">
        <v>2.5000000000000001E-2</v>
      </c>
      <c r="J49" s="1">
        <v>0.66600000000000004</v>
      </c>
      <c r="K49" s="1">
        <f>('Block I'!$J49-0.0756)/0.007</f>
        <v>84.342857142857142</v>
      </c>
      <c r="L49" s="1">
        <f>'Block I'!$K49*'Block I'!$I49/'Block I'!$H49</f>
        <v>8.4174508126603929</v>
      </c>
    </row>
    <row r="50" spans="2:14" x14ac:dyDescent="0.25">
      <c r="B50" s="1">
        <v>164</v>
      </c>
      <c r="C50" s="1">
        <v>6</v>
      </c>
      <c r="D50" s="1" t="s">
        <v>12</v>
      </c>
      <c r="E50" s="1">
        <v>1</v>
      </c>
      <c r="F50" s="1" t="s">
        <v>13</v>
      </c>
      <c r="G50" s="1" t="s">
        <v>14</v>
      </c>
      <c r="H50" s="1">
        <v>0.2505</v>
      </c>
      <c r="I50" s="1">
        <v>2.5000000000000001E-2</v>
      </c>
      <c r="J50" s="1">
        <v>0.74</v>
      </c>
      <c r="K50" s="1">
        <f>('Block I'!$J50-0.0756)/0.007</f>
        <v>94.914285714285711</v>
      </c>
      <c r="L50" s="1">
        <f>'Block I'!$K50*'Block I'!$I50/'Block I'!$H50</f>
        <v>9.4724836042201304</v>
      </c>
      <c r="M50" s="1">
        <f>AVERAGE(L49:L50)</f>
        <v>8.9449672084402607</v>
      </c>
      <c r="N50" s="1">
        <f>STDEV(L49:L50)</f>
        <v>0.74602084128606372</v>
      </c>
    </row>
    <row r="51" spans="2:14" x14ac:dyDescent="0.25">
      <c r="B51" s="1">
        <v>165</v>
      </c>
      <c r="C51" s="1">
        <v>6</v>
      </c>
      <c r="D51" s="1" t="s">
        <v>12</v>
      </c>
      <c r="E51" s="1">
        <v>1</v>
      </c>
      <c r="F51" s="1" t="s">
        <v>15</v>
      </c>
      <c r="G51" s="1" t="s">
        <v>14</v>
      </c>
      <c r="H51" s="1">
        <v>0.25009999999999999</v>
      </c>
      <c r="I51" s="1">
        <v>2.5000000000000001E-2</v>
      </c>
      <c r="J51" s="1">
        <v>0.34200000000000003</v>
      </c>
      <c r="K51" s="1">
        <f>('Block I'!$J51-0.0756)/0.007</f>
        <v>38.057142857142857</v>
      </c>
      <c r="L51" s="1">
        <f>'Block I'!$K51*'Block I'!$I51/'Block I'!$H51</f>
        <v>3.8041926086708178</v>
      </c>
    </row>
    <row r="52" spans="2:14" x14ac:dyDescent="0.25">
      <c r="B52" s="1">
        <v>165</v>
      </c>
      <c r="C52" s="1">
        <v>6</v>
      </c>
      <c r="D52" s="1" t="s">
        <v>12</v>
      </c>
      <c r="E52" s="1">
        <v>1</v>
      </c>
      <c r="F52" s="1" t="s">
        <v>15</v>
      </c>
      <c r="G52" s="1" t="s">
        <v>14</v>
      </c>
      <c r="H52" s="1">
        <v>0.25009999999999999</v>
      </c>
      <c r="I52" s="1">
        <v>2.5000000000000001E-2</v>
      </c>
      <c r="J52" s="1">
        <v>0.51200000000000001</v>
      </c>
      <c r="K52" s="1">
        <f>('Block I'!$J52-0.0756)/0.007</f>
        <v>62.342857142857142</v>
      </c>
      <c r="L52" s="1">
        <f>'Block I'!$K52*'Block I'!$I52/'Block I'!$H52</f>
        <v>6.2317929970868802</v>
      </c>
      <c r="M52" s="1">
        <f>AVERAGE(L51:L52)</f>
        <v>5.0179928028788492</v>
      </c>
      <c r="N52" s="1">
        <f>STDEV(L51:L52)</f>
        <v>1.7165726966600918</v>
      </c>
    </row>
    <row r="53" spans="2:14" x14ac:dyDescent="0.25">
      <c r="B53" s="1">
        <v>166</v>
      </c>
      <c r="C53" s="1">
        <v>6</v>
      </c>
      <c r="D53" s="1" t="s">
        <v>12</v>
      </c>
      <c r="E53" s="1">
        <v>1</v>
      </c>
      <c r="F53" s="1" t="s">
        <v>16</v>
      </c>
      <c r="G53" s="1" t="s">
        <v>14</v>
      </c>
      <c r="H53" s="1">
        <v>0.2505</v>
      </c>
      <c r="I53" s="1">
        <v>2.5000000000000001E-2</v>
      </c>
      <c r="J53" s="1">
        <v>0.38200000000000001</v>
      </c>
      <c r="K53" s="1">
        <f>('Block I'!$J53-0.0756)/0.007</f>
        <v>43.771428571428572</v>
      </c>
      <c r="L53" s="1">
        <f>'Block I'!$K53*'Block I'!$I53/'Block I'!$H53</f>
        <v>4.368406045052752</v>
      </c>
    </row>
    <row r="54" spans="2:14" x14ac:dyDescent="0.25">
      <c r="B54" s="1">
        <v>166</v>
      </c>
      <c r="C54" s="1">
        <v>6</v>
      </c>
      <c r="D54" s="1" t="s">
        <v>12</v>
      </c>
      <c r="E54" s="1">
        <v>1</v>
      </c>
      <c r="F54" s="1" t="s">
        <v>16</v>
      </c>
      <c r="G54" s="1" t="s">
        <v>14</v>
      </c>
      <c r="H54" s="1">
        <v>0.2505</v>
      </c>
      <c r="I54" s="1">
        <v>2.5000000000000001E-2</v>
      </c>
      <c r="J54" s="1">
        <v>0.499</v>
      </c>
      <c r="K54" s="1">
        <f>('Block I'!$J54-0.0756)/0.007</f>
        <v>60.485714285714288</v>
      </c>
      <c r="L54" s="1">
        <f>'Block I'!$K54*'Block I'!$I54/'Block I'!$H54</f>
        <v>6.0364984317080133</v>
      </c>
      <c r="M54" s="1">
        <f t="shared" ref="M54:M78" si="2">AVERAGE(L53:L54)</f>
        <v>5.2024522383803831</v>
      </c>
      <c r="N54" s="1">
        <f t="shared" ref="N54:N78" si="3">STDEV(L53:L54)</f>
        <v>1.1795194382495844</v>
      </c>
    </row>
    <row r="55" spans="2:14" x14ac:dyDescent="0.25">
      <c r="B55" s="1">
        <v>167</v>
      </c>
      <c r="C55" s="1">
        <v>6</v>
      </c>
      <c r="D55" s="1" t="s">
        <v>12</v>
      </c>
      <c r="E55" s="1">
        <v>2</v>
      </c>
      <c r="F55" s="1" t="s">
        <v>13</v>
      </c>
      <c r="G55" s="1" t="s">
        <v>14</v>
      </c>
      <c r="H55" s="1">
        <v>0.25040000000000001</v>
      </c>
      <c r="I55" s="1">
        <v>2.5000000000000001E-2</v>
      </c>
      <c r="J55" s="1">
        <v>0.56299999999999994</v>
      </c>
      <c r="K55" s="1">
        <f>('Block I'!$J55-0.0756)/0.007</f>
        <v>69.628571428571419</v>
      </c>
      <c r="L55" s="1">
        <f>'Block I'!$K55*'Block I'!$I55/'Block I'!$H55</f>
        <v>6.9517343678685526</v>
      </c>
    </row>
    <row r="56" spans="2:14" x14ac:dyDescent="0.25">
      <c r="B56" s="1">
        <v>167</v>
      </c>
      <c r="C56" s="1">
        <v>6</v>
      </c>
      <c r="D56" s="1" t="s">
        <v>12</v>
      </c>
      <c r="E56" s="1">
        <v>2</v>
      </c>
      <c r="F56" s="1" t="s">
        <v>13</v>
      </c>
      <c r="G56" s="1" t="s">
        <v>14</v>
      </c>
      <c r="H56" s="1">
        <v>0.25040000000000001</v>
      </c>
      <c r="I56" s="1">
        <v>2.5000000000000001E-2</v>
      </c>
      <c r="J56" s="1">
        <v>0.68600000000000005</v>
      </c>
      <c r="K56" s="1">
        <f>('Block I'!$J56-0.0756)/0.007</f>
        <v>87.2</v>
      </c>
      <c r="L56" s="1">
        <f>'Block I'!$K56*'Block I'!$I56/'Block I'!$H56</f>
        <v>8.7060702875399372</v>
      </c>
      <c r="M56" s="1">
        <f t="shared" si="2"/>
        <v>7.8289023277042453</v>
      </c>
      <c r="N56" s="1">
        <f t="shared" si="3"/>
        <v>1.240502825278772</v>
      </c>
    </row>
    <row r="57" spans="2:14" x14ac:dyDescent="0.25">
      <c r="B57" s="1">
        <f>B56+1</f>
        <v>168</v>
      </c>
      <c r="C57" s="1">
        <v>6</v>
      </c>
      <c r="D57" s="1" t="s">
        <v>12</v>
      </c>
      <c r="E57" s="1">
        <v>2</v>
      </c>
      <c r="F57" s="1" t="s">
        <v>15</v>
      </c>
      <c r="G57" s="1" t="s">
        <v>14</v>
      </c>
      <c r="H57" s="1">
        <v>0.251</v>
      </c>
      <c r="I57" s="1">
        <v>2.5000000000000001E-2</v>
      </c>
      <c r="J57" s="1">
        <v>0.46700000000000003</v>
      </c>
      <c r="K57" s="1">
        <f>('Block I'!$J57-0.0756)/0.007</f>
        <v>55.914285714285718</v>
      </c>
      <c r="L57" s="1">
        <f>'Block I'!$K57*'Block I'!$I57/'Block I'!$H57</f>
        <v>5.5691519635742752</v>
      </c>
    </row>
    <row r="58" spans="2:14" x14ac:dyDescent="0.25">
      <c r="B58" s="1">
        <f>B57</f>
        <v>168</v>
      </c>
      <c r="C58" s="1">
        <v>6</v>
      </c>
      <c r="D58" s="1" t="s">
        <v>12</v>
      </c>
      <c r="E58" s="1">
        <v>2</v>
      </c>
      <c r="F58" s="1" t="s">
        <v>15</v>
      </c>
      <c r="G58" s="1" t="s">
        <v>14</v>
      </c>
      <c r="H58" s="1">
        <v>0.251</v>
      </c>
      <c r="I58" s="1">
        <v>2.5000000000000001E-2</v>
      </c>
      <c r="J58" s="1">
        <v>0.65</v>
      </c>
      <c r="K58" s="1">
        <f>('Block I'!$J58-0.0756)/0.007</f>
        <v>82.057142857142864</v>
      </c>
      <c r="L58" s="1">
        <f>'Block I'!$K58*'Block I'!$I58/'Block I'!$H58</f>
        <v>8.1730221969265795</v>
      </c>
      <c r="M58" s="1">
        <f t="shared" si="2"/>
        <v>6.8710870802504278</v>
      </c>
      <c r="N58" s="1">
        <f t="shared" si="3"/>
        <v>1.8412142993332095</v>
      </c>
    </row>
    <row r="59" spans="2:14" x14ac:dyDescent="0.25">
      <c r="B59" s="1">
        <f t="shared" ref="B59" si="4">B58+1</f>
        <v>169</v>
      </c>
      <c r="C59" s="1">
        <v>6</v>
      </c>
      <c r="D59" s="1" t="s">
        <v>12</v>
      </c>
      <c r="E59" s="1">
        <v>2</v>
      </c>
      <c r="F59" s="1" t="s">
        <v>16</v>
      </c>
      <c r="G59" s="1" t="s">
        <v>14</v>
      </c>
      <c r="H59" s="1">
        <v>0.25</v>
      </c>
      <c r="I59" s="1">
        <v>2.5000000000000001E-2</v>
      </c>
      <c r="K59" s="1">
        <f>('Block I'!$J59-0.0756)/0.007</f>
        <v>-10.8</v>
      </c>
      <c r="L59" s="1">
        <f>'Block I'!$K59*'Block I'!$I59/'Block I'!$H59</f>
        <v>-1.08</v>
      </c>
    </row>
    <row r="60" spans="2:14" x14ac:dyDescent="0.25">
      <c r="B60" s="1">
        <f t="shared" ref="B60" si="5">B59</f>
        <v>169</v>
      </c>
      <c r="C60" s="1">
        <v>6</v>
      </c>
      <c r="D60" s="1" t="s">
        <v>12</v>
      </c>
      <c r="E60" s="1">
        <v>2</v>
      </c>
      <c r="F60" s="1" t="s">
        <v>16</v>
      </c>
      <c r="G60" s="1" t="s">
        <v>14</v>
      </c>
      <c r="H60" s="1">
        <v>0.25</v>
      </c>
      <c r="I60" s="1">
        <v>2.5000000000000001E-2</v>
      </c>
      <c r="J60" s="1">
        <v>0.58299999999999996</v>
      </c>
      <c r="K60" s="1">
        <f>('Block I'!$J60-0.0756)/0.007</f>
        <v>72.48571428571428</v>
      </c>
      <c r="L60" s="1">
        <f>'Block I'!$K60*'Block I'!$I60/'Block I'!$H60</f>
        <v>7.2485714285714282</v>
      </c>
      <c r="M60" s="1">
        <f t="shared" si="2"/>
        <v>3.0842857142857141</v>
      </c>
      <c r="N60" s="1">
        <f t="shared" si="3"/>
        <v>5.8891893347393882</v>
      </c>
    </row>
    <row r="61" spans="2:14" x14ac:dyDescent="0.25">
      <c r="B61" s="1">
        <f t="shared" ref="B61" si="6">B60+1</f>
        <v>170</v>
      </c>
      <c r="C61" s="1">
        <v>6</v>
      </c>
      <c r="D61" s="1" t="s">
        <v>12</v>
      </c>
      <c r="E61" s="1">
        <v>3</v>
      </c>
      <c r="F61" s="1" t="s">
        <v>13</v>
      </c>
      <c r="G61" s="1" t="s">
        <v>14</v>
      </c>
      <c r="H61" s="1">
        <v>0.25059999999999999</v>
      </c>
      <c r="I61" s="1">
        <v>2.5000000000000001E-2</v>
      </c>
      <c r="J61" s="1">
        <v>0.60899999999999999</v>
      </c>
      <c r="K61" s="1">
        <f>('Block I'!$J61-0.0756)/0.007</f>
        <v>76.2</v>
      </c>
      <c r="L61" s="1">
        <f>'Block I'!$K61*'Block I'!$I61/'Block I'!$H61</f>
        <v>7.6017557861133289</v>
      </c>
    </row>
    <row r="62" spans="2:14" x14ac:dyDescent="0.25">
      <c r="B62" s="1">
        <f t="shared" ref="B62" si="7">B61</f>
        <v>170</v>
      </c>
      <c r="C62" s="1">
        <v>6</v>
      </c>
      <c r="D62" s="1" t="s">
        <v>12</v>
      </c>
      <c r="E62" s="1">
        <v>3</v>
      </c>
      <c r="F62" s="1" t="s">
        <v>13</v>
      </c>
      <c r="G62" s="1" t="s">
        <v>14</v>
      </c>
      <c r="H62" s="1">
        <v>0.25059999999999999</v>
      </c>
      <c r="I62" s="1">
        <v>2.5000000000000001E-2</v>
      </c>
      <c r="J62" s="1">
        <v>0.69299999999999995</v>
      </c>
      <c r="K62" s="1">
        <f>('Block I'!$J62-0.0756)/0.007</f>
        <v>88.199999999999989</v>
      </c>
      <c r="L62" s="1">
        <f>'Block I'!$K62*'Block I'!$I62/'Block I'!$H62</f>
        <v>8.798882681564244</v>
      </c>
      <c r="M62" s="1">
        <f t="shared" si="2"/>
        <v>8.2003192338387869</v>
      </c>
      <c r="N62" s="1">
        <f t="shared" si="3"/>
        <v>0.84649654571414124</v>
      </c>
    </row>
    <row r="63" spans="2:14" x14ac:dyDescent="0.25">
      <c r="B63" s="1">
        <f t="shared" ref="B63" si="8">B62+1</f>
        <v>171</v>
      </c>
      <c r="C63" s="1">
        <v>6</v>
      </c>
      <c r="D63" s="1" t="s">
        <v>12</v>
      </c>
      <c r="E63" s="1">
        <v>3</v>
      </c>
      <c r="F63" s="1" t="s">
        <v>15</v>
      </c>
      <c r="G63" s="1" t="s">
        <v>14</v>
      </c>
      <c r="H63" s="1">
        <v>0.2515</v>
      </c>
      <c r="I63" s="1">
        <v>2.5000000000000001E-2</v>
      </c>
      <c r="J63" s="1">
        <v>0.36199999999999999</v>
      </c>
      <c r="K63" s="1">
        <f>('Block I'!$J63-0.0756)/0.007</f>
        <v>40.914285714285711</v>
      </c>
      <c r="L63" s="1">
        <f>'Block I'!$K63*'Block I'!$I63/'Block I'!$H63</f>
        <v>4.0670264129508666</v>
      </c>
    </row>
    <row r="64" spans="2:14" x14ac:dyDescent="0.25">
      <c r="B64" s="1">
        <f t="shared" ref="B64" si="9">B63</f>
        <v>171</v>
      </c>
      <c r="C64" s="1">
        <v>6</v>
      </c>
      <c r="D64" s="1" t="s">
        <v>12</v>
      </c>
      <c r="E64" s="1">
        <v>3</v>
      </c>
      <c r="F64" s="1" t="s">
        <v>15</v>
      </c>
      <c r="G64" s="1" t="s">
        <v>14</v>
      </c>
      <c r="H64" s="1">
        <v>0.2515</v>
      </c>
      <c r="I64" s="1">
        <v>2.5000000000000001E-2</v>
      </c>
      <c r="J64" s="1">
        <v>0.47599999999999998</v>
      </c>
      <c r="K64" s="1">
        <f>('Block I'!$J64-0.0756)/0.007</f>
        <v>57.199999999999996</v>
      </c>
      <c r="L64" s="1">
        <f>'Block I'!$K64*'Block I'!$I64/'Block I'!$H64</f>
        <v>5.6858846918489059</v>
      </c>
      <c r="M64" s="1">
        <f t="shared" si="2"/>
        <v>4.8764555523998858</v>
      </c>
      <c r="N64" s="1">
        <f t="shared" si="3"/>
        <v>1.1447056667887892</v>
      </c>
    </row>
    <row r="65" spans="2:14" x14ac:dyDescent="0.25">
      <c r="B65" s="1">
        <f t="shared" ref="B65" si="10">B64+1</f>
        <v>172</v>
      </c>
      <c r="C65" s="1">
        <v>6</v>
      </c>
      <c r="D65" s="1" t="s">
        <v>12</v>
      </c>
      <c r="E65" s="1">
        <v>3</v>
      </c>
      <c r="F65" s="1" t="s">
        <v>16</v>
      </c>
      <c r="G65" s="1" t="s">
        <v>14</v>
      </c>
      <c r="H65" s="1">
        <v>0.25080000000000002</v>
      </c>
      <c r="I65" s="1">
        <v>2.5000000000000001E-2</v>
      </c>
      <c r="J65" s="1">
        <v>0.35799999999999998</v>
      </c>
      <c r="K65" s="1">
        <f>('Block I'!$J65-0.0756)/0.007</f>
        <v>40.342857142857142</v>
      </c>
      <c r="L65" s="1">
        <f>'Block I'!$K65*'Block I'!$I65/'Block I'!$H65</f>
        <v>4.021417179311916</v>
      </c>
    </row>
    <row r="66" spans="2:14" x14ac:dyDescent="0.25">
      <c r="B66" s="1">
        <f t="shared" ref="B66" si="11">B65</f>
        <v>172</v>
      </c>
      <c r="C66" s="1">
        <v>6</v>
      </c>
      <c r="D66" s="1" t="s">
        <v>12</v>
      </c>
      <c r="E66" s="1">
        <v>3</v>
      </c>
      <c r="F66" s="1" t="s">
        <v>16</v>
      </c>
      <c r="G66" s="1" t="s">
        <v>14</v>
      </c>
      <c r="H66" s="1">
        <v>0.25080000000000002</v>
      </c>
      <c r="I66" s="1">
        <v>2.5000000000000001E-2</v>
      </c>
      <c r="J66" s="1">
        <v>0.40899999999999997</v>
      </c>
      <c r="K66" s="1">
        <f>('Block I'!$J66-0.0756)/0.007</f>
        <v>47.628571428571426</v>
      </c>
      <c r="L66" s="1">
        <f>'Block I'!$K66*'Block I'!$I66/'Block I'!$H66</f>
        <v>4.7476646160856681</v>
      </c>
      <c r="M66" s="1">
        <f t="shared" si="2"/>
        <v>4.3845408976987921</v>
      </c>
      <c r="N66" s="1">
        <f t="shared" si="3"/>
        <v>0.51353448736206853</v>
      </c>
    </row>
    <row r="67" spans="2:14" x14ac:dyDescent="0.25">
      <c r="B67" s="1">
        <f t="shared" ref="B67" si="12">B66+1</f>
        <v>173</v>
      </c>
      <c r="C67" s="1">
        <v>6</v>
      </c>
      <c r="D67" s="1" t="s">
        <v>12</v>
      </c>
      <c r="E67" s="1">
        <v>4</v>
      </c>
      <c r="F67" s="1" t="s">
        <v>13</v>
      </c>
      <c r="G67" s="1" t="s">
        <v>14</v>
      </c>
      <c r="H67" s="1">
        <v>0.25090000000000001</v>
      </c>
      <c r="I67" s="1">
        <v>2.5000000000000001E-2</v>
      </c>
      <c r="J67" s="1">
        <v>0.58299999999999996</v>
      </c>
      <c r="K67" s="1">
        <f>('Block I'!$J67-0.0756)/0.007</f>
        <v>72.48571428571428</v>
      </c>
      <c r="L67" s="1">
        <f>'Block I'!$K67*'Block I'!$I67/'Block I'!$H67</f>
        <v>7.222570175938051</v>
      </c>
    </row>
    <row r="68" spans="2:14" x14ac:dyDescent="0.25">
      <c r="B68" s="1">
        <f t="shared" ref="B68" si="13">B67</f>
        <v>173</v>
      </c>
      <c r="C68" s="1">
        <v>6</v>
      </c>
      <c r="D68" s="1" t="s">
        <v>12</v>
      </c>
      <c r="E68" s="1">
        <v>4</v>
      </c>
      <c r="F68" s="1" t="s">
        <v>13</v>
      </c>
      <c r="G68" s="1" t="s">
        <v>14</v>
      </c>
      <c r="H68" s="1">
        <v>0.25090000000000001</v>
      </c>
      <c r="I68" s="1">
        <v>2.5000000000000001E-2</v>
      </c>
      <c r="J68" s="1">
        <v>0.70599999999999996</v>
      </c>
      <c r="K68" s="1">
        <f>('Block I'!$J68-0.0756)/0.007</f>
        <v>90.05714285714285</v>
      </c>
      <c r="L68" s="1">
        <f>'Block I'!$K68*'Block I'!$I68/'Block I'!$H68</f>
        <v>8.9734100096794389</v>
      </c>
      <c r="M68" s="1">
        <f t="shared" si="2"/>
        <v>8.0979900928087449</v>
      </c>
      <c r="N68" s="1">
        <f t="shared" si="3"/>
        <v>1.2380307192100712</v>
      </c>
    </row>
    <row r="69" spans="2:14" x14ac:dyDescent="0.25">
      <c r="B69" s="1">
        <f t="shared" ref="B69" si="14">B68+1</f>
        <v>174</v>
      </c>
      <c r="C69" s="1">
        <v>6</v>
      </c>
      <c r="D69" s="1" t="s">
        <v>12</v>
      </c>
      <c r="E69" s="1">
        <v>4</v>
      </c>
      <c r="F69" s="1" t="s">
        <v>15</v>
      </c>
      <c r="G69" s="1" t="s">
        <v>14</v>
      </c>
      <c r="H69" s="1">
        <v>0.2505</v>
      </c>
      <c r="I69" s="1">
        <v>2.5000000000000001E-2</v>
      </c>
      <c r="J69" s="1">
        <v>0.45200000000000001</v>
      </c>
      <c r="K69" s="1">
        <f>('Block I'!$J69-0.0756)/0.007</f>
        <v>53.771428571428572</v>
      </c>
      <c r="L69" s="1">
        <f>'Block I'!$K69*'Block I'!$I69/'Block I'!$H69</f>
        <v>5.3664100370687198</v>
      </c>
    </row>
    <row r="70" spans="2:14" x14ac:dyDescent="0.25">
      <c r="B70" s="1">
        <f t="shared" ref="B70" si="15">B69</f>
        <v>174</v>
      </c>
      <c r="C70" s="1">
        <v>6</v>
      </c>
      <c r="D70" s="1" t="s">
        <v>12</v>
      </c>
      <c r="E70" s="1">
        <v>4</v>
      </c>
      <c r="F70" s="1" t="s">
        <v>15</v>
      </c>
      <c r="G70" s="1" t="s">
        <v>14</v>
      </c>
      <c r="H70" s="1">
        <v>0.2505</v>
      </c>
      <c r="I70" s="1">
        <v>2.5000000000000001E-2</v>
      </c>
      <c r="J70" s="1">
        <v>0.497</v>
      </c>
      <c r="K70" s="1">
        <f>('Block I'!$J70-0.0756)/0.007</f>
        <v>60.199999999999996</v>
      </c>
      <c r="L70" s="1">
        <f>'Block I'!$K70*'Block I'!$I70/'Block I'!$H70</f>
        <v>6.0079840319361271</v>
      </c>
      <c r="M70" s="1">
        <f t="shared" si="2"/>
        <v>5.6871970345024234</v>
      </c>
      <c r="N70" s="1">
        <f t="shared" si="3"/>
        <v>0.4536613224036869</v>
      </c>
    </row>
    <row r="71" spans="2:14" x14ac:dyDescent="0.25">
      <c r="B71" s="1">
        <f t="shared" ref="B71" si="16">B70+1</f>
        <v>175</v>
      </c>
      <c r="C71" s="1">
        <v>6</v>
      </c>
      <c r="D71" s="1" t="s">
        <v>12</v>
      </c>
      <c r="E71" s="1">
        <v>4</v>
      </c>
      <c r="F71" s="1" t="s">
        <v>16</v>
      </c>
      <c r="G71" s="1" t="s">
        <v>14</v>
      </c>
      <c r="H71" s="1">
        <v>0.25069999999999998</v>
      </c>
      <c r="I71" s="1">
        <v>2.5000000000000001E-2</v>
      </c>
      <c r="J71" s="1">
        <v>0.41899999999999998</v>
      </c>
      <c r="K71" s="1">
        <f>('Block I'!$J71-0.0756)/0.007</f>
        <v>49.057142857142857</v>
      </c>
      <c r="L71" s="1">
        <f>'Block I'!$K71*'Block I'!$I71/'Block I'!$H71</f>
        <v>4.8920166391247371</v>
      </c>
    </row>
    <row r="72" spans="2:14" x14ac:dyDescent="0.25">
      <c r="B72" s="1">
        <f t="shared" ref="B72" si="17">B71</f>
        <v>175</v>
      </c>
      <c r="C72" s="1">
        <v>6</v>
      </c>
      <c r="D72" s="1" t="s">
        <v>12</v>
      </c>
      <c r="E72" s="1">
        <v>4</v>
      </c>
      <c r="F72" s="1" t="s">
        <v>16</v>
      </c>
      <c r="G72" s="1" t="s">
        <v>14</v>
      </c>
      <c r="H72" s="1">
        <v>0.25069999999999998</v>
      </c>
      <c r="I72" s="1">
        <v>2.5000000000000001E-2</v>
      </c>
      <c r="J72" s="1">
        <v>0.90100000000000002</v>
      </c>
      <c r="K72" s="1">
        <f>('Block I'!$J72-0.0756)/0.007</f>
        <v>117.91428571428571</v>
      </c>
      <c r="L72" s="1">
        <f>'Block I'!$K72*'Block I'!$I72/'Block I'!$H72</f>
        <v>11.758504758105877</v>
      </c>
      <c r="M72" s="1">
        <f t="shared" si="2"/>
        <v>8.3252606986153062</v>
      </c>
      <c r="N72" s="1">
        <f t="shared" si="3"/>
        <v>4.8553403118684297</v>
      </c>
    </row>
    <row r="73" spans="2:14" x14ac:dyDescent="0.25">
      <c r="B73" s="1">
        <f t="shared" ref="B73" si="18">B72+1</f>
        <v>176</v>
      </c>
      <c r="C73" s="1">
        <v>6</v>
      </c>
      <c r="D73" s="1" t="s">
        <v>12</v>
      </c>
      <c r="E73" s="1">
        <v>5</v>
      </c>
      <c r="F73" s="1" t="s">
        <v>13</v>
      </c>
      <c r="G73" s="1" t="s">
        <v>14</v>
      </c>
      <c r="H73" s="1">
        <v>0.2505</v>
      </c>
      <c r="I73" s="1">
        <v>2.5000000000000001E-2</v>
      </c>
      <c r="J73" s="1">
        <v>0.67500000000000004</v>
      </c>
      <c r="K73" s="1">
        <f>('Block I'!$J73-0.0756)/0.007</f>
        <v>85.628571428571433</v>
      </c>
      <c r="L73" s="1">
        <f>'Block I'!$K73*'Block I'!$I73/'Block I'!$H73</f>
        <v>8.5457656116338772</v>
      </c>
    </row>
    <row r="74" spans="2:14" x14ac:dyDescent="0.25">
      <c r="B74" s="1">
        <f t="shared" ref="B74" si="19">B73</f>
        <v>176</v>
      </c>
      <c r="C74" s="1">
        <v>6</v>
      </c>
      <c r="D74" s="1" t="s">
        <v>12</v>
      </c>
      <c r="E74" s="1">
        <v>5</v>
      </c>
      <c r="F74" s="1" t="s">
        <v>13</v>
      </c>
      <c r="G74" s="1" t="s">
        <v>14</v>
      </c>
      <c r="H74" s="1">
        <v>0.2505</v>
      </c>
      <c r="I74" s="1">
        <v>2.5000000000000001E-2</v>
      </c>
      <c r="J74" s="1">
        <v>0.753</v>
      </c>
      <c r="K74" s="1">
        <f>('Block I'!$J74-0.0756)/0.007</f>
        <v>96.771428571428572</v>
      </c>
      <c r="L74" s="1">
        <f>'Block I'!$K74*'Block I'!$I74/'Block I'!$H74</f>
        <v>9.6578272027373835</v>
      </c>
      <c r="M74" s="1">
        <f t="shared" si="2"/>
        <v>9.1017964071856312</v>
      </c>
      <c r="N74" s="1">
        <f t="shared" si="3"/>
        <v>0.78634629216639096</v>
      </c>
    </row>
    <row r="75" spans="2:14" x14ac:dyDescent="0.25">
      <c r="B75" s="1">
        <f t="shared" ref="B75" si="20">B74+1</f>
        <v>177</v>
      </c>
      <c r="C75" s="1">
        <v>6</v>
      </c>
      <c r="D75" s="1" t="s">
        <v>12</v>
      </c>
      <c r="E75" s="1">
        <v>5</v>
      </c>
      <c r="F75" s="1" t="s">
        <v>15</v>
      </c>
      <c r="G75" s="1" t="s">
        <v>14</v>
      </c>
      <c r="H75" s="1">
        <v>0.25159999999999999</v>
      </c>
      <c r="I75" s="1">
        <v>2.5000000000000001E-2</v>
      </c>
      <c r="J75" s="1">
        <v>0.55000000000000004</v>
      </c>
      <c r="K75" s="1">
        <f>('Block I'!$J75-0.0756)/0.007</f>
        <v>67.771428571428572</v>
      </c>
      <c r="L75" s="1">
        <f>'Block I'!$K75*'Block I'!$I75/'Block I'!$H75</f>
        <v>6.734044969339088</v>
      </c>
    </row>
    <row r="76" spans="2:14" x14ac:dyDescent="0.25">
      <c r="B76" s="1">
        <f t="shared" ref="B76" si="21">B75</f>
        <v>177</v>
      </c>
      <c r="C76" s="1">
        <v>6</v>
      </c>
      <c r="D76" s="1" t="s">
        <v>12</v>
      </c>
      <c r="E76" s="1">
        <v>5</v>
      </c>
      <c r="F76" s="1" t="s">
        <v>15</v>
      </c>
      <c r="G76" s="1" t="s">
        <v>14</v>
      </c>
      <c r="H76" s="1">
        <v>0.25159999999999999</v>
      </c>
      <c r="I76" s="1">
        <v>2.5000000000000001E-2</v>
      </c>
      <c r="J76" s="1">
        <v>0.53700000000000003</v>
      </c>
      <c r="K76" s="1">
        <f>('Block I'!$J76-0.0756)/0.007</f>
        <v>65.914285714285711</v>
      </c>
      <c r="L76" s="1">
        <f>'Block I'!$K76*'Block I'!$I76/'Block I'!$H76</f>
        <v>6.5495116965705202</v>
      </c>
      <c r="M76" s="1">
        <f t="shared" si="2"/>
        <v>6.6417783329548037</v>
      </c>
      <c r="N76" s="1">
        <f t="shared" si="3"/>
        <v>0.13048472852920115</v>
      </c>
    </row>
    <row r="77" spans="2:14" x14ac:dyDescent="0.25">
      <c r="B77" s="1">
        <f t="shared" ref="B77" si="22">B76+1</f>
        <v>178</v>
      </c>
      <c r="C77" s="1">
        <v>6</v>
      </c>
      <c r="D77" s="1" t="s">
        <v>12</v>
      </c>
      <c r="E77" s="1">
        <v>5</v>
      </c>
      <c r="F77" s="1" t="s">
        <v>16</v>
      </c>
      <c r="G77" s="1" t="s">
        <v>14</v>
      </c>
      <c r="H77" s="1">
        <v>0.25019999999999998</v>
      </c>
      <c r="I77" s="1">
        <v>2.5000000000000001E-2</v>
      </c>
      <c r="J77" s="1">
        <v>0.39100000000000001</v>
      </c>
      <c r="K77" s="1">
        <f>('Block I'!$J77-0.0756)/0.007</f>
        <v>45.057142857142857</v>
      </c>
      <c r="L77" s="1">
        <f>'Block I'!$K77*'Block I'!$I77/'Block I'!$H77</f>
        <v>4.5021125956377768</v>
      </c>
    </row>
    <row r="78" spans="2:14" x14ac:dyDescent="0.25">
      <c r="B78" s="1">
        <f t="shared" ref="B78" si="23">B77</f>
        <v>178</v>
      </c>
      <c r="C78" s="1">
        <v>6</v>
      </c>
      <c r="D78" s="1" t="s">
        <v>12</v>
      </c>
      <c r="E78" s="1">
        <v>5</v>
      </c>
      <c r="F78" s="1" t="s">
        <v>16</v>
      </c>
      <c r="G78" s="1" t="s">
        <v>14</v>
      </c>
      <c r="H78" s="1">
        <v>0.25019999999999998</v>
      </c>
      <c r="I78" s="1">
        <v>2.5000000000000001E-2</v>
      </c>
      <c r="J78" s="1">
        <v>0.66900000000000004</v>
      </c>
      <c r="K78" s="1">
        <f>('Block I'!$J78-0.0756)/0.007</f>
        <v>84.771428571428572</v>
      </c>
      <c r="L78" s="1">
        <f>'Block I'!$K78*'Block I'!$I78/'Block I'!$H78</f>
        <v>8.4703665638917442</v>
      </c>
      <c r="M78" s="1">
        <f t="shared" si="2"/>
        <v>6.4862395797647601</v>
      </c>
      <c r="N78" s="1">
        <f t="shared" si="3"/>
        <v>2.8059792904228087</v>
      </c>
    </row>
    <row r="79" spans="2:14" x14ac:dyDescent="0.25">
      <c r="B79" s="1">
        <f t="shared" ref="B79" si="24">B78+1</f>
        <v>179</v>
      </c>
      <c r="C79" s="1">
        <v>6</v>
      </c>
      <c r="D79" s="1" t="s">
        <v>12</v>
      </c>
      <c r="E79" s="1">
        <v>5</v>
      </c>
      <c r="F79" s="1" t="s">
        <v>13</v>
      </c>
      <c r="G79" s="1" t="s">
        <v>14</v>
      </c>
      <c r="H79" s="1">
        <v>0.25119999999999998</v>
      </c>
      <c r="I79" s="1">
        <v>2.5000000000000001E-2</v>
      </c>
      <c r="J79" s="1">
        <v>0.51800000000000002</v>
      </c>
      <c r="K79" s="1">
        <f>('Block I'!$J79-0.0756)/0.007</f>
        <v>63.2</v>
      </c>
      <c r="L79" s="1">
        <f>'Block I'!$K79*'Block I'!$I79/'Block I'!$H79</f>
        <v>6.2898089171974529</v>
      </c>
    </row>
    <row r="80" spans="2:14" x14ac:dyDescent="0.25">
      <c r="B80" s="1">
        <f t="shared" ref="B80" si="25">B79</f>
        <v>179</v>
      </c>
      <c r="C80" s="1">
        <v>6</v>
      </c>
      <c r="D80" s="1" t="s">
        <v>12</v>
      </c>
      <c r="E80" s="1">
        <v>5</v>
      </c>
      <c r="F80" s="1" t="s">
        <v>13</v>
      </c>
      <c r="G80" s="1" t="s">
        <v>14</v>
      </c>
      <c r="H80" s="1">
        <v>0.25119999999999998</v>
      </c>
      <c r="I80" s="1">
        <v>2.5000000000000001E-2</v>
      </c>
      <c r="J80" s="1">
        <v>0.59599999999999997</v>
      </c>
      <c r="K80" s="1">
        <f>('Block I'!$J80-0.0756)/0.007</f>
        <v>74.342857142857142</v>
      </c>
      <c r="L80" s="1">
        <f>'Block I'!$K80*'Block I'!$I80/'Block I'!$H80</f>
        <v>7.3987716105550509</v>
      </c>
      <c r="M80" s="1">
        <f t="shared" ref="M80:M82" si="26">AVERAGE(L79:L80)</f>
        <v>6.8442902638762515</v>
      </c>
      <c r="N80" s="1">
        <f t="shared" ref="N80:N82" si="27">STDEV(L79:L80)</f>
        <v>0.78415504055605545</v>
      </c>
    </row>
    <row r="81" spans="2:14" x14ac:dyDescent="0.25">
      <c r="B81" s="1">
        <f t="shared" ref="B81" si="28">B80+1</f>
        <v>180</v>
      </c>
      <c r="C81" s="1">
        <v>6</v>
      </c>
      <c r="D81" s="1" t="s">
        <v>12</v>
      </c>
      <c r="E81" s="1">
        <v>5</v>
      </c>
      <c r="F81" s="1" t="s">
        <v>15</v>
      </c>
      <c r="G81" s="1" t="s">
        <v>14</v>
      </c>
      <c r="H81" s="1">
        <v>0.25009999999999999</v>
      </c>
      <c r="I81" s="1">
        <v>2.5000000000000001E-2</v>
      </c>
      <c r="J81" s="1">
        <v>0.443</v>
      </c>
      <c r="K81" s="1">
        <f>('Block I'!$J81-0.0756)/0.007</f>
        <v>52.485714285714288</v>
      </c>
      <c r="L81" s="1">
        <f>'Block I'!$K81*'Block I'!$I81/'Block I'!$H81</f>
        <v>5.246472839435655</v>
      </c>
    </row>
    <row r="82" spans="2:14" x14ac:dyDescent="0.25">
      <c r="B82" s="1">
        <f t="shared" ref="B82" si="29">B81</f>
        <v>180</v>
      </c>
      <c r="C82" s="1">
        <v>6</v>
      </c>
      <c r="D82" s="1" t="s">
        <v>12</v>
      </c>
      <c r="E82" s="1">
        <v>5</v>
      </c>
      <c r="F82" s="1" t="s">
        <v>15</v>
      </c>
      <c r="G82" s="1" t="s">
        <v>14</v>
      </c>
      <c r="H82" s="1">
        <v>0.25009999999999999</v>
      </c>
      <c r="I82" s="1">
        <v>2.5000000000000001E-2</v>
      </c>
      <c r="J82" s="1">
        <v>0.437</v>
      </c>
      <c r="K82" s="1">
        <f>('Block I'!$J82-0.0756)/0.007</f>
        <v>51.628571428571426</v>
      </c>
      <c r="L82" s="1">
        <f>'Block I'!$K82*'Block I'!$I82/'Block I'!$H82</f>
        <v>5.1607928257268521</v>
      </c>
      <c r="M82" s="1">
        <f t="shared" si="26"/>
        <v>5.2036328325812535</v>
      </c>
      <c r="N82" s="1">
        <f t="shared" si="27"/>
        <v>6.0584918705650928E-2</v>
      </c>
    </row>
    <row r="83" spans="2:14" x14ac:dyDescent="0.25">
      <c r="B83" s="1">
        <f t="shared" ref="B83" si="30">B82+1</f>
        <v>181</v>
      </c>
      <c r="C83" s="1">
        <v>6</v>
      </c>
      <c r="D83" s="1" t="s">
        <v>12</v>
      </c>
      <c r="E83" s="1">
        <v>5</v>
      </c>
      <c r="F83" s="1" t="s">
        <v>16</v>
      </c>
      <c r="G83" s="1" t="s">
        <v>14</v>
      </c>
      <c r="H83" s="1">
        <v>0.2505</v>
      </c>
      <c r="I83" s="1">
        <v>2.5000000000000001E-2</v>
      </c>
      <c r="J83" s="1">
        <v>0.45800000000000002</v>
      </c>
      <c r="K83" s="1">
        <f>('Block I'!$J83-0.0756)/0.007</f>
        <v>54.628571428571433</v>
      </c>
      <c r="L83" s="1">
        <f>'Block I'!$K83*'Block I'!$I83/'Block I'!$H83</f>
        <v>5.4519532363843748</v>
      </c>
    </row>
    <row r="84" spans="2:14" x14ac:dyDescent="0.25">
      <c r="B84" s="1">
        <f t="shared" ref="B84" si="31">B83</f>
        <v>181</v>
      </c>
      <c r="C84" s="1">
        <v>6</v>
      </c>
      <c r="D84" s="1" t="s">
        <v>12</v>
      </c>
      <c r="E84" s="1">
        <v>5</v>
      </c>
      <c r="F84" s="1" t="s">
        <v>16</v>
      </c>
      <c r="G84" s="1" t="s">
        <v>14</v>
      </c>
      <c r="H84" s="1">
        <v>0.2505</v>
      </c>
      <c r="I84" s="1">
        <v>2.5000000000000001E-2</v>
      </c>
      <c r="J84" s="1">
        <v>0.49299999999999999</v>
      </c>
      <c r="K84" s="1">
        <f>('Block I'!$J84-0.0756)/0.007</f>
        <v>59.628571428571426</v>
      </c>
      <c r="L84" s="1">
        <f>'Block I'!$K84*'Block I'!$I84/'Block I'!$H84</f>
        <v>5.9509552323923582</v>
      </c>
      <c r="M84" s="1">
        <f>AVERAGE(L83:L84)</f>
        <v>5.7014542343883665</v>
      </c>
      <c r="N84" s="1">
        <f>STDEV(L83:L84)</f>
        <v>0.35284769520286763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63401-6D00-49A2-8A38-1A951E112812}">
  <dimension ref="A2:B7"/>
  <sheetViews>
    <sheetView workbookViewId="0"/>
  </sheetViews>
  <sheetFormatPr defaultColWidth="11.25" defaultRowHeight="15.75" x14ac:dyDescent="0.25"/>
  <cols>
    <col min="1" max="1" width="16.25" customWidth="1"/>
    <col min="2" max="2" width="12.75" customWidth="1"/>
  </cols>
  <sheetData>
    <row r="2" spans="1:2" x14ac:dyDescent="0.25">
      <c r="A2" t="s">
        <v>0</v>
      </c>
      <c r="B2" t="s">
        <v>1</v>
      </c>
    </row>
    <row r="3" spans="1:2" x14ac:dyDescent="0.25">
      <c r="A3">
        <v>0</v>
      </c>
      <c r="B3">
        <v>4.2999999999999997E-2</v>
      </c>
    </row>
    <row r="4" spans="1:2" x14ac:dyDescent="0.25">
      <c r="A4">
        <v>25</v>
      </c>
      <c r="B4">
        <v>0.253</v>
      </c>
    </row>
    <row r="5" spans="1:2" x14ac:dyDescent="0.25">
      <c r="A5">
        <v>50</v>
      </c>
      <c r="B5">
        <v>0.43099999999999999</v>
      </c>
    </row>
    <row r="6" spans="1:2" x14ac:dyDescent="0.25">
      <c r="A6">
        <v>100</v>
      </c>
      <c r="B6">
        <v>0.82099999999999995</v>
      </c>
    </row>
    <row r="7" spans="1:2" x14ac:dyDescent="0.25">
      <c r="A7">
        <v>250</v>
      </c>
      <c r="B7">
        <v>1.829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3F508-AC1F-4DCE-9FD1-3D26F94B465A}">
  <dimension ref="A2:L7"/>
  <sheetViews>
    <sheetView topLeftCell="B1" workbookViewId="0">
      <selection activeCell="O12" sqref="O12"/>
    </sheetView>
  </sheetViews>
  <sheetFormatPr defaultColWidth="11.25" defaultRowHeight="15.75" x14ac:dyDescent="0.25"/>
  <cols>
    <col min="1" max="1" width="16.25" customWidth="1"/>
    <col min="2" max="2" width="12.75" customWidth="1"/>
  </cols>
  <sheetData>
    <row r="2" spans="1:12" x14ac:dyDescent="0.25">
      <c r="A2" t="s">
        <v>0</v>
      </c>
      <c r="B2" t="s">
        <v>1</v>
      </c>
    </row>
    <row r="3" spans="1:12" x14ac:dyDescent="0.25">
      <c r="A3">
        <v>0</v>
      </c>
      <c r="B3">
        <v>4.2999999999999997E-2</v>
      </c>
    </row>
    <row r="4" spans="1:12" x14ac:dyDescent="0.25">
      <c r="A4">
        <v>25</v>
      </c>
      <c r="B4">
        <v>0.249</v>
      </c>
    </row>
    <row r="5" spans="1:12" x14ac:dyDescent="0.25">
      <c r="A5">
        <v>50</v>
      </c>
      <c r="B5">
        <v>0.45700000000000002</v>
      </c>
    </row>
    <row r="6" spans="1:12" x14ac:dyDescent="0.25">
      <c r="A6">
        <v>100</v>
      </c>
      <c r="B6">
        <v>0.82699999999999996</v>
      </c>
      <c r="L6" t="s">
        <v>31</v>
      </c>
    </row>
    <row r="7" spans="1:12" x14ac:dyDescent="0.25">
      <c r="A7">
        <v>250</v>
      </c>
      <c r="B7">
        <v>1.8069999999999999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F0F9-9B70-48B6-9172-1C2716A9868B}">
  <dimension ref="B3:R84"/>
  <sheetViews>
    <sheetView workbookViewId="0"/>
  </sheetViews>
  <sheetFormatPr defaultColWidth="8.75" defaultRowHeight="15.75" x14ac:dyDescent="0.25"/>
  <cols>
    <col min="1" max="1" width="8.75" style="1"/>
    <col min="2" max="2" width="12.25" style="1" customWidth="1"/>
    <col min="3" max="3" width="20.375" style="1" customWidth="1"/>
    <col min="4" max="4" width="10.25" style="1" bestFit="1" customWidth="1"/>
    <col min="5" max="5" width="8.125" style="1" bestFit="1" customWidth="1"/>
    <col min="6" max="6" width="12.125" style="1" customWidth="1"/>
    <col min="7" max="7" width="9.75" style="1" bestFit="1" customWidth="1"/>
    <col min="8" max="8" width="19.75" style="1" customWidth="1"/>
    <col min="9" max="9" width="20.125" style="1" customWidth="1"/>
    <col min="10" max="10" width="16.125" style="1" customWidth="1"/>
    <col min="11" max="11" width="26.25" style="1" customWidth="1"/>
    <col min="12" max="12" width="25.625" style="1" customWidth="1"/>
    <col min="13" max="13" width="19.125" style="1" customWidth="1"/>
    <col min="14" max="14" width="11.25" style="1" customWidth="1"/>
    <col min="15" max="16384" width="8.75" style="1"/>
  </cols>
  <sheetData>
    <row r="3" spans="2:18" s="7" customFormat="1" ht="69.599999999999994" customHeight="1" x14ac:dyDescent="0.25">
      <c r="B3" s="1" t="s">
        <v>2</v>
      </c>
      <c r="C3" s="1" t="s">
        <v>19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20</v>
      </c>
      <c r="M3" s="1" t="s">
        <v>30</v>
      </c>
      <c r="N3" s="1" t="s">
        <v>22</v>
      </c>
      <c r="O3" s="1"/>
      <c r="P3" s="1"/>
      <c r="Q3" s="1"/>
      <c r="R3" s="1"/>
    </row>
    <row r="4" spans="2:18" x14ac:dyDescent="0.25">
      <c r="G4" s="1" t="s">
        <v>23</v>
      </c>
    </row>
    <row r="5" spans="2:18" x14ac:dyDescent="0.25">
      <c r="B5" s="1">
        <v>107</v>
      </c>
      <c r="C5" s="1">
        <v>0</v>
      </c>
      <c r="D5" s="1" t="s">
        <v>18</v>
      </c>
      <c r="E5" s="1">
        <v>0</v>
      </c>
      <c r="F5" s="1" t="s">
        <v>13</v>
      </c>
      <c r="G5" s="1" t="s">
        <v>14</v>
      </c>
      <c r="H5" s="1">
        <v>0.25090000000000001</v>
      </c>
      <c r="I5" s="1">
        <v>2.5000000000000001E-2</v>
      </c>
      <c r="J5" s="1">
        <v>0.63600000000000001</v>
      </c>
      <c r="K5" s="1">
        <f>('Block III'!$J5-0.0725)/0.0071</f>
        <v>79.366197183098592</v>
      </c>
      <c r="L5" s="1">
        <f>'Block III'!$K5*'Block III'!$I5/'Block III'!$H5</f>
        <v>7.908150376952829</v>
      </c>
    </row>
    <row r="6" spans="2:18" x14ac:dyDescent="0.25">
      <c r="B6" s="1">
        <v>107</v>
      </c>
      <c r="C6" s="1">
        <v>0</v>
      </c>
      <c r="D6" s="1" t="s">
        <v>18</v>
      </c>
      <c r="E6" s="1">
        <v>0</v>
      </c>
      <c r="F6" s="1" t="s">
        <v>13</v>
      </c>
      <c r="G6" s="1" t="s">
        <v>14</v>
      </c>
      <c r="H6" s="1">
        <v>0.25090000000000001</v>
      </c>
      <c r="I6" s="1">
        <v>2.5000000000000001E-2</v>
      </c>
      <c r="J6" s="1">
        <v>0.65</v>
      </c>
      <c r="K6" s="1">
        <f>('Block III'!$J6-0.0725)/0.0071</f>
        <v>81.338028169014081</v>
      </c>
      <c r="L6" s="1">
        <f>'Block III'!$K6*'Block III'!$I6/'Block III'!$H6</f>
        <v>8.1046261627156309</v>
      </c>
      <c r="M6" s="1">
        <f>AVERAGE(L5:L6)</f>
        <v>8.006388269834229</v>
      </c>
      <c r="N6" s="1">
        <f>STDEV(L5:L6)</f>
        <v>0.13892936045183255</v>
      </c>
    </row>
    <row r="7" spans="2:18" x14ac:dyDescent="0.25">
      <c r="B7" s="1">
        <v>108</v>
      </c>
      <c r="C7" s="1">
        <v>0</v>
      </c>
      <c r="D7" s="1" t="s">
        <v>18</v>
      </c>
      <c r="E7" s="1">
        <v>0</v>
      </c>
      <c r="F7" s="1" t="s">
        <v>15</v>
      </c>
      <c r="G7" s="1" t="s">
        <v>14</v>
      </c>
      <c r="H7" s="1">
        <v>0.25040000000000001</v>
      </c>
      <c r="I7" s="1">
        <v>2.5000000000000001E-2</v>
      </c>
      <c r="J7" s="1">
        <v>1.0049999999999999</v>
      </c>
      <c r="K7" s="1">
        <f>('Block III'!$J7-0.0725)/0.0071</f>
        <v>131.33802816901405</v>
      </c>
      <c r="L7" s="1">
        <f>'Block III'!$K7*'Block III'!$I7/'Block III'!$H7</f>
        <v>13.112822301219454</v>
      </c>
    </row>
    <row r="8" spans="2:18" x14ac:dyDescent="0.25">
      <c r="B8" s="1">
        <v>108</v>
      </c>
      <c r="C8" s="1">
        <v>0</v>
      </c>
      <c r="D8" s="1" t="s">
        <v>18</v>
      </c>
      <c r="E8" s="1">
        <v>0</v>
      </c>
      <c r="F8" s="1" t="s">
        <v>15</v>
      </c>
      <c r="G8" s="1" t="s">
        <v>14</v>
      </c>
      <c r="H8" s="1">
        <v>0.25040000000000001</v>
      </c>
      <c r="I8" s="1">
        <v>2.5000000000000001E-2</v>
      </c>
      <c r="J8" s="1">
        <v>1.246</v>
      </c>
      <c r="K8" s="1">
        <f>('Block III'!$J8-0.0725)/0.0071</f>
        <v>165.28169014084506</v>
      </c>
      <c r="L8" s="1">
        <f>'Block III'!$K8*'Block III'!$I8/'Block III'!$H8</f>
        <v>16.501766188183414</v>
      </c>
      <c r="M8" s="1">
        <f>AVERAGE(L7:L8)</f>
        <v>14.807294244701435</v>
      </c>
      <c r="N8" s="1">
        <f>STDEV(L7:L8)</f>
        <v>2.3963452035328974</v>
      </c>
    </row>
    <row r="9" spans="2:18" x14ac:dyDescent="0.25">
      <c r="B9" s="1">
        <v>109</v>
      </c>
      <c r="C9" s="1">
        <v>0</v>
      </c>
      <c r="D9" s="1" t="s">
        <v>18</v>
      </c>
      <c r="E9" s="1">
        <v>0</v>
      </c>
      <c r="F9" s="1" t="s">
        <v>16</v>
      </c>
      <c r="G9" s="1" t="s">
        <v>14</v>
      </c>
      <c r="H9" s="1">
        <v>0.25130000000000002</v>
      </c>
      <c r="I9" s="1">
        <v>2.5000000000000001E-2</v>
      </c>
      <c r="J9" s="1">
        <v>1.468</v>
      </c>
      <c r="K9" s="1">
        <f>(J9-0.007)/0.007</f>
        <v>208.71428571428572</v>
      </c>
      <c r="L9" s="1">
        <f>'Block III'!$K9*'Block III'!$I9/'Block III'!$H9</f>
        <v>20.763458586777329</v>
      </c>
    </row>
    <row r="10" spans="2:18" x14ac:dyDescent="0.25">
      <c r="B10" s="1">
        <v>109</v>
      </c>
      <c r="C10" s="1">
        <v>0</v>
      </c>
      <c r="D10" s="1" t="s">
        <v>18</v>
      </c>
      <c r="E10" s="1">
        <v>0</v>
      </c>
      <c r="F10" s="1" t="s">
        <v>16</v>
      </c>
      <c r="G10" s="1" t="s">
        <v>14</v>
      </c>
      <c r="H10" s="1">
        <v>0.25130000000000002</v>
      </c>
      <c r="I10" s="1">
        <v>2.5000000000000001E-2</v>
      </c>
      <c r="J10" s="1">
        <v>0.67</v>
      </c>
      <c r="K10" s="1">
        <f>(J10-0.007)/0.007</f>
        <v>94.714285714285722</v>
      </c>
      <c r="L10" s="1">
        <f>'Block III'!$K10*'Block III'!$I10/'Block III'!$H10</f>
        <v>9.4224319254164079</v>
      </c>
      <c r="M10" s="1">
        <f>AVERAGE(L9:L10)</f>
        <v>15.092945256096868</v>
      </c>
      <c r="N10" s="1">
        <f>STDEV(L9:L10)</f>
        <v>8.0193168578657357</v>
      </c>
    </row>
    <row r="11" spans="2:18" x14ac:dyDescent="0.25">
      <c r="G11" s="1" t="s">
        <v>24</v>
      </c>
      <c r="I11" s="1">
        <v>2.5000000000000001E-2</v>
      </c>
    </row>
    <row r="12" spans="2:18" x14ac:dyDescent="0.25">
      <c r="B12" s="1">
        <v>146</v>
      </c>
      <c r="C12" s="1">
        <v>3</v>
      </c>
      <c r="D12" s="1" t="s">
        <v>18</v>
      </c>
      <c r="E12" s="1">
        <v>1</v>
      </c>
      <c r="F12" s="1" t="s">
        <v>13</v>
      </c>
      <c r="G12" s="1" t="s">
        <v>14</v>
      </c>
      <c r="H12" s="1">
        <v>0.25169999999999998</v>
      </c>
      <c r="I12" s="1">
        <v>2.5000000000000001E-2</v>
      </c>
      <c r="J12" s="1">
        <v>0.70699999999999996</v>
      </c>
      <c r="K12" s="1">
        <f>('Block III'!$J12-0.0725)/0.0071</f>
        <v>89.366197183098578</v>
      </c>
      <c r="L12" s="1">
        <f>'Block III'!$K12*'Block III'!$I12/'Block III'!$H12</f>
        <v>8.8762611425405833</v>
      </c>
    </row>
    <row r="13" spans="2:18" x14ac:dyDescent="0.25">
      <c r="B13" s="1">
        <f>B12</f>
        <v>146</v>
      </c>
      <c r="C13" s="1">
        <v>3</v>
      </c>
      <c r="D13" s="1" t="s">
        <v>18</v>
      </c>
      <c r="E13" s="1">
        <v>1</v>
      </c>
      <c r="F13" s="1" t="s">
        <v>13</v>
      </c>
      <c r="G13" s="1" t="s">
        <v>14</v>
      </c>
      <c r="H13" s="1">
        <v>0.25169999999999998</v>
      </c>
      <c r="I13" s="1">
        <v>2.5000000000000001E-2</v>
      </c>
      <c r="J13" s="1">
        <v>0.77400000000000002</v>
      </c>
      <c r="K13" s="1">
        <f>('Block III'!$J13-0.0725)/0.0071</f>
        <v>98.802816901408448</v>
      </c>
      <c r="L13" s="1">
        <f>'Block III'!$K13*'Block III'!$I13/'Block III'!$H13</f>
        <v>9.8135495531792287</v>
      </c>
      <c r="M13" s="1">
        <f>AVERAGE(L12:L13)</f>
        <v>9.3449053478599069</v>
      </c>
      <c r="N13" s="1">
        <f>STDEV(L12:L13)</f>
        <v>0.66276299109014758</v>
      </c>
    </row>
    <row r="14" spans="2:18" x14ac:dyDescent="0.25">
      <c r="B14" s="1">
        <f>B13+1</f>
        <v>147</v>
      </c>
      <c r="C14" s="1">
        <v>3</v>
      </c>
      <c r="D14" s="1" t="s">
        <v>18</v>
      </c>
      <c r="E14" s="1">
        <v>1</v>
      </c>
      <c r="F14" s="1" t="s">
        <v>15</v>
      </c>
      <c r="G14" s="1" t="s">
        <v>14</v>
      </c>
      <c r="H14" s="1">
        <v>0.25140000000000001</v>
      </c>
      <c r="I14" s="1">
        <v>2.5000000000000001E-2</v>
      </c>
      <c r="J14" s="1">
        <v>1.3460000000000001</v>
      </c>
      <c r="K14" s="1">
        <f>('Block III'!$J14-0.0725)/0.0071</f>
        <v>179.36619718309859</v>
      </c>
      <c r="L14" s="1">
        <f>'Block III'!$K14*'Block III'!$I14/'Block III'!$H14</f>
        <v>17.836734007865811</v>
      </c>
    </row>
    <row r="15" spans="2:18" x14ac:dyDescent="0.25">
      <c r="B15" s="1">
        <f>B14</f>
        <v>147</v>
      </c>
      <c r="C15" s="1">
        <v>3</v>
      </c>
      <c r="D15" s="1" t="s">
        <v>18</v>
      </c>
      <c r="E15" s="1">
        <v>1</v>
      </c>
      <c r="F15" s="1" t="s">
        <v>15</v>
      </c>
      <c r="G15" s="1" t="s">
        <v>14</v>
      </c>
      <c r="H15" s="1">
        <v>0.25140000000000001</v>
      </c>
      <c r="I15" s="1">
        <v>2.5000000000000001E-2</v>
      </c>
      <c r="J15" s="1">
        <v>0.73199999999999998</v>
      </c>
      <c r="K15" s="1">
        <f>('Block III'!$J15-0.0725)/0.0071</f>
        <v>92.887323943661968</v>
      </c>
      <c r="L15" s="1">
        <f>'Block III'!$K15*'Block III'!$I15/'Block III'!$H15</f>
        <v>9.2370051654397347</v>
      </c>
      <c r="M15" s="1">
        <f>AVERAGE(L14:L15)</f>
        <v>13.536869586652774</v>
      </c>
      <c r="N15" s="1">
        <f>STDEV(L14:L15)</f>
        <v>6.0809265808450137</v>
      </c>
    </row>
    <row r="16" spans="2:18" x14ac:dyDescent="0.25">
      <c r="B16" s="1">
        <f>B15+1</f>
        <v>148</v>
      </c>
      <c r="C16" s="1">
        <v>3</v>
      </c>
      <c r="D16" s="1" t="s">
        <v>18</v>
      </c>
      <c r="E16" s="1">
        <v>1</v>
      </c>
      <c r="F16" s="1" t="s">
        <v>16</v>
      </c>
      <c r="G16" s="1" t="s">
        <v>14</v>
      </c>
      <c r="H16" s="1">
        <v>0.25140000000000001</v>
      </c>
      <c r="I16" s="1">
        <v>2.5000000000000001E-2</v>
      </c>
      <c r="J16" s="1">
        <v>0.96799999999999997</v>
      </c>
      <c r="K16" s="1">
        <f>('Block III'!$J16-0.0725)/0.0071</f>
        <v>126.12676056338027</v>
      </c>
      <c r="L16" s="1">
        <f>'Block III'!$K16*'Block III'!$I16/'Block III'!$H16</f>
        <v>12.542438401290799</v>
      </c>
    </row>
    <row r="17" spans="2:16" x14ac:dyDescent="0.25">
      <c r="B17" s="1">
        <f>B16</f>
        <v>148</v>
      </c>
      <c r="C17" s="1">
        <v>3</v>
      </c>
      <c r="D17" s="1" t="s">
        <v>18</v>
      </c>
      <c r="E17" s="1">
        <v>1</v>
      </c>
      <c r="F17" s="1" t="s">
        <v>16</v>
      </c>
      <c r="G17" s="1" t="s">
        <v>14</v>
      </c>
      <c r="H17" s="1">
        <v>0.25140000000000001</v>
      </c>
      <c r="I17" s="1">
        <v>2.5000000000000001E-2</v>
      </c>
      <c r="J17" s="1">
        <v>1.113</v>
      </c>
      <c r="K17" s="1">
        <f>('Block III'!$J17-0.0725)/0.0071</f>
        <v>146.54929577464787</v>
      </c>
      <c r="L17" s="1">
        <f>'Block III'!$K17*'Block III'!$I17/'Block III'!$H17</f>
        <v>14.573318991114546</v>
      </c>
      <c r="M17" s="1">
        <f>AVERAGE(L16:L17)</f>
        <v>13.557878696202671</v>
      </c>
      <c r="N17" s="1">
        <f>STDEV(L16:L17)</f>
        <v>1.4360494368445067</v>
      </c>
      <c r="P17" s="1" t="s">
        <v>25</v>
      </c>
    </row>
    <row r="18" spans="2:16" x14ac:dyDescent="0.25">
      <c r="B18" s="1">
        <f>B17+1</f>
        <v>149</v>
      </c>
      <c r="C18" s="1">
        <v>3</v>
      </c>
      <c r="D18" s="1" t="s">
        <v>18</v>
      </c>
      <c r="E18" s="1">
        <v>2</v>
      </c>
      <c r="F18" s="1" t="s">
        <v>13</v>
      </c>
      <c r="G18" s="1" t="s">
        <v>14</v>
      </c>
      <c r="H18" s="1">
        <v>0.25109999999999999</v>
      </c>
      <c r="I18" s="1">
        <v>2.5000000000000001E-2</v>
      </c>
      <c r="J18" s="1">
        <v>0.65300000000000002</v>
      </c>
      <c r="K18" s="1">
        <f>('Block III'!$J18-0.0725)/0.0071</f>
        <v>81.760563380281681</v>
      </c>
      <c r="L18" s="1">
        <f>'Block III'!$K18*'Block III'!$I18/'Block III'!$H18</f>
        <v>8.140239285173406</v>
      </c>
    </row>
    <row r="19" spans="2:16" x14ac:dyDescent="0.25">
      <c r="B19" s="1">
        <f>B18</f>
        <v>149</v>
      </c>
      <c r="C19" s="1">
        <v>3</v>
      </c>
      <c r="D19" s="1" t="s">
        <v>18</v>
      </c>
      <c r="E19" s="1">
        <v>2</v>
      </c>
      <c r="F19" s="1" t="s">
        <v>13</v>
      </c>
      <c r="G19" s="1" t="s">
        <v>14</v>
      </c>
      <c r="H19" s="1">
        <v>0.25109999999999999</v>
      </c>
      <c r="I19" s="1">
        <v>2.5000000000000001E-2</v>
      </c>
      <c r="J19" s="1">
        <v>0.70399999999999996</v>
      </c>
      <c r="K19" s="1">
        <f>('Block III'!$J19-0.0725)/0.0071</f>
        <v>88.943661971830977</v>
      </c>
      <c r="L19" s="1">
        <f>'Block III'!$K19*'Block III'!$I19/'Block III'!$H19</f>
        <v>8.8554024265064708</v>
      </c>
      <c r="M19" s="1">
        <f>AVERAGE(L18:L19)</f>
        <v>8.4978208558399384</v>
      </c>
      <c r="N19" s="1">
        <f>STDEV(L18:L19)</f>
        <v>0.50569670689128343</v>
      </c>
    </row>
    <row r="20" spans="2:16" x14ac:dyDescent="0.25">
      <c r="B20" s="1">
        <f>B19+1</f>
        <v>150</v>
      </c>
      <c r="C20" s="1">
        <v>3</v>
      </c>
      <c r="D20" s="1" t="s">
        <v>18</v>
      </c>
      <c r="E20" s="1">
        <v>2</v>
      </c>
      <c r="F20" s="1" t="s">
        <v>15</v>
      </c>
      <c r="G20" s="1" t="s">
        <v>14</v>
      </c>
      <c r="H20" s="1">
        <v>0.25140000000000001</v>
      </c>
      <c r="I20" s="1">
        <v>2.5000000000000001E-2</v>
      </c>
      <c r="J20" s="1">
        <v>0.45300000000000001</v>
      </c>
      <c r="K20" s="1">
        <f>(J20-0.007)/0.007</f>
        <v>63.714285714285715</v>
      </c>
      <c r="L20" s="1">
        <f>'Block III'!$K20*'Block III'!$I20/'Block III'!$H20</f>
        <v>6.3359472667348564</v>
      </c>
    </row>
    <row r="21" spans="2:16" x14ac:dyDescent="0.25">
      <c r="B21" s="1">
        <f>B20</f>
        <v>150</v>
      </c>
      <c r="C21" s="1">
        <v>3</v>
      </c>
      <c r="D21" s="1" t="s">
        <v>18</v>
      </c>
      <c r="E21" s="1">
        <v>2</v>
      </c>
      <c r="F21" s="1" t="s">
        <v>15</v>
      </c>
      <c r="G21" s="1" t="s">
        <v>14</v>
      </c>
      <c r="H21" s="1">
        <v>0.25140000000000001</v>
      </c>
      <c r="I21" s="1">
        <v>2.5000000000000001E-2</v>
      </c>
      <c r="J21" s="1">
        <v>0.54800000000000004</v>
      </c>
      <c r="K21" s="1">
        <f>(J21-0.007)/0.007</f>
        <v>77.285714285714292</v>
      </c>
      <c r="L21" s="1">
        <f>'Block III'!$K21*'Block III'!$I21/'Block III'!$H21</f>
        <v>7.6855324468689625</v>
      </c>
      <c r="M21" s="1">
        <f>AVERAGE(L20:L21)</f>
        <v>7.0107398568019095</v>
      </c>
      <c r="N21" s="1">
        <f>STDEV(L20:L21)</f>
        <v>0.95430083266169474</v>
      </c>
    </row>
    <row r="22" spans="2:16" x14ac:dyDescent="0.25">
      <c r="B22" s="1">
        <f>B21+1</f>
        <v>151</v>
      </c>
      <c r="C22" s="1">
        <v>3</v>
      </c>
      <c r="D22" s="1" t="s">
        <v>18</v>
      </c>
      <c r="E22" s="1">
        <v>2</v>
      </c>
      <c r="F22" s="1" t="s">
        <v>16</v>
      </c>
      <c r="G22" s="1" t="s">
        <v>14</v>
      </c>
      <c r="H22" s="1">
        <v>0.25190000000000001</v>
      </c>
      <c r="I22" s="1">
        <v>2.5000000000000001E-2</v>
      </c>
      <c r="J22" s="1">
        <v>1.0429999999999999</v>
      </c>
      <c r="K22" s="1">
        <f>('Block III'!$J22-0.0725)/0.0071</f>
        <v>136.6901408450704</v>
      </c>
      <c r="L22" s="1">
        <f>'Block III'!$K22*'Block III'!$I22/'Block III'!$H22</f>
        <v>13.565913144608018</v>
      </c>
    </row>
    <row r="23" spans="2:16" x14ac:dyDescent="0.25">
      <c r="B23" s="1">
        <f>B22</f>
        <v>151</v>
      </c>
      <c r="C23" s="1">
        <v>3</v>
      </c>
      <c r="D23" s="1" t="s">
        <v>18</v>
      </c>
      <c r="E23" s="1">
        <v>2</v>
      </c>
      <c r="F23" s="1" t="s">
        <v>16</v>
      </c>
      <c r="G23" s="1" t="s">
        <v>14</v>
      </c>
      <c r="H23" s="1">
        <v>0.25190000000000001</v>
      </c>
      <c r="I23" s="1">
        <v>2.5000000000000001E-2</v>
      </c>
      <c r="J23" s="1">
        <v>1.1379999999999999</v>
      </c>
      <c r="K23" s="1">
        <f>('Block III'!$J23-0.0725)/0.0071</f>
        <v>150.07042253521124</v>
      </c>
      <c r="L23" s="1">
        <f>'Block III'!$K23*'Block III'!$I23/'Block III'!$H23</f>
        <v>14.893849001112667</v>
      </c>
      <c r="M23" s="1">
        <f>AVERAGE(L22:L23)</f>
        <v>14.229881072860342</v>
      </c>
      <c r="N23" s="1">
        <f>STDEV(L22:L23)</f>
        <v>0.93899244911520308</v>
      </c>
    </row>
    <row r="24" spans="2:16" x14ac:dyDescent="0.25">
      <c r="B24" s="1">
        <f>B23+1</f>
        <v>152</v>
      </c>
      <c r="C24" s="1">
        <v>3</v>
      </c>
      <c r="D24" s="1" t="s">
        <v>18</v>
      </c>
      <c r="E24" s="1">
        <v>3</v>
      </c>
      <c r="F24" s="1" t="s">
        <v>13</v>
      </c>
      <c r="G24" s="1" t="s">
        <v>14</v>
      </c>
      <c r="H24" s="1">
        <v>0.25190000000000001</v>
      </c>
      <c r="I24" s="1">
        <v>2.5000000000000001E-2</v>
      </c>
      <c r="J24" s="1">
        <v>0.90600000000000003</v>
      </c>
      <c r="K24" s="1">
        <f>('Block III'!$J24-0.0725)/0.0071</f>
        <v>117.39436619718309</v>
      </c>
      <c r="L24" s="1">
        <f>'Block III'!$K24*'Block III'!$I24/'Block III'!$H24</f>
        <v>11.650889856806579</v>
      </c>
    </row>
    <row r="25" spans="2:16" x14ac:dyDescent="0.25">
      <c r="B25" s="1">
        <f>B24</f>
        <v>152</v>
      </c>
      <c r="C25" s="1">
        <v>3</v>
      </c>
      <c r="D25" s="1" t="s">
        <v>18</v>
      </c>
      <c r="E25" s="1">
        <v>3</v>
      </c>
      <c r="F25" s="1" t="s">
        <v>13</v>
      </c>
      <c r="G25" s="1" t="s">
        <v>14</v>
      </c>
      <c r="H25" s="1">
        <v>0.25190000000000001</v>
      </c>
      <c r="I25" s="1">
        <v>2.5000000000000001E-2</v>
      </c>
      <c r="J25" s="1">
        <v>0.98899999999999999</v>
      </c>
      <c r="K25" s="1">
        <f>('Block III'!$J25-0.0725)/0.0071</f>
        <v>129.08450704225351</v>
      </c>
      <c r="L25" s="1">
        <f>'Block III'!$K25*'Block III'!$I25/'Block III'!$H25</f>
        <v>12.81108644722643</v>
      </c>
      <c r="M25" s="1">
        <f>AVERAGE(L24:L25)</f>
        <v>12.230988152016504</v>
      </c>
      <c r="N25" s="1">
        <f>STDEV(L24:L25)</f>
        <v>0.820382876595388</v>
      </c>
    </row>
    <row r="26" spans="2:16" x14ac:dyDescent="0.25">
      <c r="B26" s="1">
        <f>B25+1</f>
        <v>153</v>
      </c>
      <c r="C26" s="1">
        <v>3</v>
      </c>
      <c r="D26" s="1" t="s">
        <v>18</v>
      </c>
      <c r="E26" s="1">
        <v>3</v>
      </c>
      <c r="F26" s="1" t="s">
        <v>15</v>
      </c>
      <c r="G26" s="1" t="s">
        <v>14</v>
      </c>
      <c r="H26" s="1">
        <v>0.25069999999999998</v>
      </c>
      <c r="I26" s="1">
        <v>2.5000000000000001E-2</v>
      </c>
      <c r="J26" s="1">
        <v>1.212</v>
      </c>
      <c r="K26" s="1">
        <f>('Block III'!$J26-0.0725)/0.0071</f>
        <v>160.49295774647885</v>
      </c>
      <c r="L26" s="1">
        <f>'Block III'!$K26*'Block III'!$I26/'Block III'!$H26</f>
        <v>16.004483221627329</v>
      </c>
    </row>
    <row r="27" spans="2:16" x14ac:dyDescent="0.25">
      <c r="B27" s="1">
        <f>B26</f>
        <v>153</v>
      </c>
      <c r="C27" s="1">
        <v>3</v>
      </c>
      <c r="D27" s="1" t="s">
        <v>18</v>
      </c>
      <c r="E27" s="1">
        <v>3</v>
      </c>
      <c r="F27" s="1" t="s">
        <v>15</v>
      </c>
      <c r="G27" s="1" t="s">
        <v>14</v>
      </c>
      <c r="H27" s="1">
        <v>0.25069999999999998</v>
      </c>
      <c r="I27" s="1">
        <v>2.5000000000000001E-2</v>
      </c>
      <c r="J27" s="1">
        <v>1.111</v>
      </c>
      <c r="K27" s="1">
        <f>('Block III'!$J27-0.0725)/0.0071</f>
        <v>146.26760563380282</v>
      </c>
      <c r="L27" s="1">
        <f>'Block III'!$K27*'Block III'!$I27/'Block III'!$H27</f>
        <v>14.585919987415521</v>
      </c>
      <c r="M27" s="1">
        <f>AVERAGE(L26:L27)</f>
        <v>15.295201604521424</v>
      </c>
      <c r="N27" s="1">
        <f>STDEV(L26:L27)</f>
        <v>1.00307568245309</v>
      </c>
    </row>
    <row r="28" spans="2:16" x14ac:dyDescent="0.25">
      <c r="B28" s="1">
        <f>B27+1</f>
        <v>154</v>
      </c>
      <c r="C28" s="1">
        <v>3</v>
      </c>
      <c r="D28" s="1" t="s">
        <v>18</v>
      </c>
      <c r="E28" s="1">
        <v>3</v>
      </c>
      <c r="F28" s="1" t="s">
        <v>16</v>
      </c>
      <c r="G28" s="1" t="s">
        <v>14</v>
      </c>
      <c r="H28" s="1">
        <v>0.2515</v>
      </c>
      <c r="I28" s="1">
        <v>2.5000000000000001E-2</v>
      </c>
      <c r="J28" s="1">
        <v>1.278</v>
      </c>
      <c r="K28" s="1">
        <f>('Block III'!$J28-0.0725)/0.0071</f>
        <v>169.78873239436618</v>
      </c>
      <c r="L28" s="1">
        <f>'Block III'!$K28*'Block III'!$I28/'Block III'!$H28</f>
        <v>16.877607593873378</v>
      </c>
    </row>
    <row r="29" spans="2:16" x14ac:dyDescent="0.25">
      <c r="B29" s="1">
        <f>B28</f>
        <v>154</v>
      </c>
      <c r="C29" s="1">
        <v>3</v>
      </c>
      <c r="D29" s="1" t="s">
        <v>18</v>
      </c>
      <c r="E29" s="1">
        <v>3</v>
      </c>
      <c r="F29" s="1" t="s">
        <v>16</v>
      </c>
      <c r="G29" s="1" t="s">
        <v>14</v>
      </c>
      <c r="H29" s="1">
        <v>0.2515</v>
      </c>
      <c r="I29" s="1">
        <v>2.5000000000000001E-2</v>
      </c>
      <c r="J29" s="1">
        <v>1.1639999999999999</v>
      </c>
      <c r="K29" s="1">
        <f>('Block III'!$J29-0.0725)/0.0071</f>
        <v>153.73239436619716</v>
      </c>
      <c r="L29" s="1">
        <f>'Block III'!$K29*'Block III'!$I29/'Block III'!$H29</f>
        <v>15.281550135804887</v>
      </c>
      <c r="M29" s="1">
        <f>AVERAGE(L28:L29)</f>
        <v>16.079578864839132</v>
      </c>
      <c r="N29" s="1">
        <f>STDEV(L28:L29)</f>
        <v>1.1285830517635942</v>
      </c>
    </row>
    <row r="30" spans="2:16" x14ac:dyDescent="0.25">
      <c r="B30" s="1">
        <f>B29+1</f>
        <v>155</v>
      </c>
      <c r="C30" s="1">
        <v>3</v>
      </c>
      <c r="D30" s="1" t="s">
        <v>18</v>
      </c>
      <c r="E30" s="1">
        <v>4</v>
      </c>
      <c r="F30" s="1" t="s">
        <v>13</v>
      </c>
      <c r="G30" s="1" t="s">
        <v>14</v>
      </c>
      <c r="H30" s="1">
        <v>0.25180000000000002</v>
      </c>
      <c r="I30" s="1">
        <v>2.5000000000000001E-2</v>
      </c>
      <c r="J30" s="1">
        <v>0.622</v>
      </c>
      <c r="K30" s="1">
        <f>('Block III'!$J30-0.0725)/0.0071</f>
        <v>77.394366197183089</v>
      </c>
      <c r="L30" s="1">
        <f>'Block III'!$K30*'Block III'!$I30/'Block III'!$H30</f>
        <v>7.684111020371633</v>
      </c>
    </row>
    <row r="31" spans="2:16" x14ac:dyDescent="0.25">
      <c r="B31" s="1">
        <f>B30</f>
        <v>155</v>
      </c>
      <c r="C31" s="1">
        <v>3</v>
      </c>
      <c r="D31" s="1" t="s">
        <v>18</v>
      </c>
      <c r="E31" s="1">
        <v>4</v>
      </c>
      <c r="F31" s="1" t="s">
        <v>13</v>
      </c>
      <c r="G31" s="1" t="s">
        <v>14</v>
      </c>
      <c r="H31" s="1">
        <v>0.25180000000000002</v>
      </c>
      <c r="I31" s="1">
        <v>2.5000000000000001E-2</v>
      </c>
      <c r="J31" s="1">
        <v>0.65300000000000002</v>
      </c>
      <c r="K31" s="1">
        <f>('Block III'!$J31-0.0725)/0.0071</f>
        <v>81.760563380281681</v>
      </c>
      <c r="L31" s="1">
        <f>'Block III'!$K31*'Block III'!$I31/'Block III'!$H31</f>
        <v>8.1176095492733982</v>
      </c>
      <c r="M31" s="1">
        <f>AVERAGE(L30:L31)</f>
        <v>7.9008602848225156</v>
      </c>
      <c r="N31" s="1">
        <f>STDEV(L30:L31)</f>
        <v>0.30652974942083072</v>
      </c>
    </row>
    <row r="32" spans="2:16" x14ac:dyDescent="0.25">
      <c r="B32" s="1">
        <f>B31+1</f>
        <v>156</v>
      </c>
      <c r="C32" s="1">
        <v>3</v>
      </c>
      <c r="D32" s="1" t="s">
        <v>18</v>
      </c>
      <c r="E32" s="1">
        <v>4</v>
      </c>
      <c r="F32" s="1" t="s">
        <v>15</v>
      </c>
      <c r="G32" s="1" t="s">
        <v>14</v>
      </c>
      <c r="H32" s="1">
        <v>0.25119999999999998</v>
      </c>
      <c r="I32" s="1">
        <v>2.5000000000000001E-2</v>
      </c>
      <c r="J32" s="1">
        <v>0.501</v>
      </c>
      <c r="K32" s="1">
        <f>(J32-0.007)/0.007</f>
        <v>70.571428571428569</v>
      </c>
      <c r="L32" s="1">
        <f>'Block III'!$K32*'Block III'!$I32/'Block III'!$H32</f>
        <v>7.0234303912647862</v>
      </c>
    </row>
    <row r="33" spans="2:14" x14ac:dyDescent="0.25">
      <c r="B33" s="1">
        <f>B32</f>
        <v>156</v>
      </c>
      <c r="C33" s="1">
        <v>3</v>
      </c>
      <c r="D33" s="1" t="s">
        <v>18</v>
      </c>
      <c r="E33" s="1">
        <v>4</v>
      </c>
      <c r="F33" s="1" t="s">
        <v>15</v>
      </c>
      <c r="G33" s="1" t="s">
        <v>14</v>
      </c>
      <c r="H33" s="1">
        <v>0.25119999999999998</v>
      </c>
      <c r="I33" s="1">
        <v>2.5000000000000001E-2</v>
      </c>
      <c r="J33" s="1">
        <v>0.47899999999999998</v>
      </c>
      <c r="K33" s="1">
        <f>(J33-0.007)/0.007</f>
        <v>67.428571428571431</v>
      </c>
      <c r="L33" s="1">
        <f>'Block III'!$K33*'Block III'!$I33/'Block III'!$H33</f>
        <v>6.7106460418562346</v>
      </c>
      <c r="M33" s="1">
        <f>AVERAGE(L32:L33)</f>
        <v>6.8670382165605108</v>
      </c>
      <c r="N33" s="1">
        <f>STDEV(L32:L33)</f>
        <v>0.22117193451580933</v>
      </c>
    </row>
    <row r="34" spans="2:14" x14ac:dyDescent="0.25">
      <c r="B34" s="1">
        <f>B33+1</f>
        <v>157</v>
      </c>
      <c r="C34" s="1">
        <v>3</v>
      </c>
      <c r="D34" s="1" t="s">
        <v>18</v>
      </c>
      <c r="E34" s="1">
        <v>4</v>
      </c>
      <c r="F34" s="1" t="s">
        <v>16</v>
      </c>
      <c r="G34" s="1" t="s">
        <v>14</v>
      </c>
      <c r="H34" s="1">
        <v>0.25009999999999999</v>
      </c>
      <c r="I34" s="1">
        <v>2.5000000000000001E-2</v>
      </c>
      <c r="J34" s="1">
        <v>0.64900000000000002</v>
      </c>
      <c r="K34" s="1">
        <f>('Block III'!$J34-0.0725)/0.0071</f>
        <v>81.197183098591552</v>
      </c>
      <c r="L34" s="1">
        <f>'Block III'!$K34*'Block III'!$I34/'Block III'!$H34</f>
        <v>8.1164717211706883</v>
      </c>
    </row>
    <row r="35" spans="2:14" x14ac:dyDescent="0.25">
      <c r="B35" s="1">
        <f>B34</f>
        <v>157</v>
      </c>
      <c r="C35" s="1">
        <v>3</v>
      </c>
      <c r="D35" s="1" t="s">
        <v>18</v>
      </c>
      <c r="E35" s="1">
        <v>4</v>
      </c>
      <c r="F35" s="1" t="s">
        <v>16</v>
      </c>
      <c r="G35" s="1" t="s">
        <v>14</v>
      </c>
      <c r="H35" s="1">
        <v>0.25009999999999999</v>
      </c>
      <c r="I35" s="1">
        <v>2.5000000000000001E-2</v>
      </c>
      <c r="J35" s="1">
        <v>1.4039999999999999</v>
      </c>
      <c r="K35" s="1">
        <f>('Block III'!$J35-0.0725)/0.0071</f>
        <v>187.5352112676056</v>
      </c>
      <c r="L35" s="1">
        <f>'Block III'!$K35*'Block III'!$I35/'Block III'!$H35</f>
        <v>18.74602271767349</v>
      </c>
      <c r="M35" s="1">
        <f>AVERAGE(L34:L35)</f>
        <v>13.43124721942209</v>
      </c>
      <c r="N35" s="1">
        <f>STDEV(L34:L35)</f>
        <v>7.5162275905953519</v>
      </c>
    </row>
    <row r="36" spans="2:14" x14ac:dyDescent="0.25">
      <c r="B36" s="1">
        <f>B35+1</f>
        <v>158</v>
      </c>
      <c r="C36" s="1">
        <v>3</v>
      </c>
      <c r="D36" s="1" t="s">
        <v>18</v>
      </c>
      <c r="E36" s="1">
        <v>5</v>
      </c>
      <c r="F36" s="1" t="s">
        <v>13</v>
      </c>
      <c r="G36" s="1" t="s">
        <v>14</v>
      </c>
      <c r="H36" s="1">
        <v>0.25069999999999998</v>
      </c>
      <c r="I36" s="1">
        <v>2.5000000000000001E-2</v>
      </c>
      <c r="J36" s="1">
        <v>0.71499999999999997</v>
      </c>
      <c r="K36" s="1">
        <f>('Block III'!$J36-0.0725)/0.0071</f>
        <v>90.492957746478865</v>
      </c>
      <c r="L36" s="1">
        <f>'Block III'!$K36*'Block III'!$I36/'Block III'!$H36</f>
        <v>9.0240284948622733</v>
      </c>
    </row>
    <row r="37" spans="2:14" x14ac:dyDescent="0.25">
      <c r="B37" s="1">
        <f>B36</f>
        <v>158</v>
      </c>
      <c r="C37" s="1">
        <v>3</v>
      </c>
      <c r="D37" s="1" t="s">
        <v>18</v>
      </c>
      <c r="E37" s="1">
        <v>5</v>
      </c>
      <c r="F37" s="1" t="s">
        <v>13</v>
      </c>
      <c r="G37" s="1" t="s">
        <v>14</v>
      </c>
      <c r="H37" s="1">
        <v>0.25069999999999998</v>
      </c>
      <c r="I37" s="1">
        <v>2.5000000000000001E-2</v>
      </c>
      <c r="J37" s="1">
        <v>0.75</v>
      </c>
      <c r="K37" s="1">
        <f>('Block III'!$J37-0.0725)/0.0071</f>
        <v>95.422535211267601</v>
      </c>
      <c r="L37" s="1">
        <f>'Block III'!$K37*'Block III'!$I37/'Block III'!$H37</f>
        <v>9.5156098136485454</v>
      </c>
      <c r="M37" s="1">
        <f>AVERAGE(L36:L37)</f>
        <v>9.2698191542554085</v>
      </c>
      <c r="N37" s="1">
        <f>STDEV(L36:L37)</f>
        <v>0.34760048401839894</v>
      </c>
    </row>
    <row r="38" spans="2:14" x14ac:dyDescent="0.25">
      <c r="B38" s="1">
        <f>B37+1</f>
        <v>159</v>
      </c>
      <c r="C38" s="1">
        <v>3</v>
      </c>
      <c r="D38" s="1" t="s">
        <v>18</v>
      </c>
      <c r="E38" s="1">
        <v>5</v>
      </c>
      <c r="F38" s="1" t="s">
        <v>15</v>
      </c>
      <c r="G38" s="1" t="s">
        <v>14</v>
      </c>
      <c r="H38" s="1">
        <v>0.25059999999999999</v>
      </c>
      <c r="I38" s="1">
        <v>2.5000000000000001E-2</v>
      </c>
      <c r="J38" s="1">
        <v>1.0720000000000001</v>
      </c>
      <c r="K38" s="1">
        <f>('Block III'!$J38-0.0725)/0.0071</f>
        <v>140.77464788732394</v>
      </c>
      <c r="L38" s="1">
        <f>'Block III'!$K38*'Block III'!$I38/'Block III'!$H38</f>
        <v>14.043759765295684</v>
      </c>
    </row>
    <row r="39" spans="2:14" x14ac:dyDescent="0.25">
      <c r="B39" s="1">
        <f>B38</f>
        <v>159</v>
      </c>
      <c r="C39" s="1">
        <v>3</v>
      </c>
      <c r="D39" s="1" t="s">
        <v>18</v>
      </c>
      <c r="E39" s="1">
        <v>5</v>
      </c>
      <c r="F39" s="1" t="s">
        <v>15</v>
      </c>
      <c r="G39" s="1" t="s">
        <v>14</v>
      </c>
      <c r="H39" s="1">
        <v>0.25059999999999999</v>
      </c>
      <c r="I39" s="1">
        <v>2.5000000000000001E-2</v>
      </c>
      <c r="J39" s="1">
        <v>0.93200000000000005</v>
      </c>
      <c r="K39" s="1">
        <f>('Block III'!$J39-0.0725)/0.0071</f>
        <v>121.05633802816901</v>
      </c>
      <c r="L39" s="1">
        <f>'Block III'!$K39*'Block III'!$I39/'Block III'!$H39</f>
        <v>12.076649843193239</v>
      </c>
      <c r="M39" s="1">
        <f>AVERAGE(L38:L39)</f>
        <v>13.060204804244462</v>
      </c>
      <c r="N39" s="1">
        <f>STDEV(L38:L39)</f>
        <v>1.39095676525798</v>
      </c>
    </row>
    <row r="40" spans="2:14" x14ac:dyDescent="0.25">
      <c r="B40" s="1">
        <f>B39+1</f>
        <v>160</v>
      </c>
      <c r="C40" s="1">
        <v>3</v>
      </c>
      <c r="D40" s="1" t="s">
        <v>18</v>
      </c>
      <c r="E40" s="1">
        <v>5</v>
      </c>
      <c r="F40" s="1" t="s">
        <v>16</v>
      </c>
      <c r="G40" s="1" t="s">
        <v>14</v>
      </c>
      <c r="H40" s="1">
        <v>0.25090000000000001</v>
      </c>
      <c r="I40" s="1">
        <v>2.5000000000000001E-2</v>
      </c>
      <c r="J40" s="1">
        <v>0.82199999999999995</v>
      </c>
      <c r="K40" s="1">
        <f>('Block III'!$J40-0.0725)/0.0071</f>
        <v>105.56338028169013</v>
      </c>
      <c r="L40" s="1">
        <f>'Block III'!$K40*'Block III'!$I40/'Block III'!$H40</f>
        <v>10.518471530658642</v>
      </c>
    </row>
    <row r="41" spans="2:14" x14ac:dyDescent="0.25">
      <c r="B41" s="1">
        <f>B40</f>
        <v>160</v>
      </c>
      <c r="C41" s="1">
        <v>3</v>
      </c>
      <c r="D41" s="1" t="s">
        <v>18</v>
      </c>
      <c r="E41" s="1">
        <v>5</v>
      </c>
      <c r="F41" s="1" t="s">
        <v>16</v>
      </c>
      <c r="G41" s="1" t="s">
        <v>14</v>
      </c>
      <c r="H41" s="1">
        <v>0.25090000000000001</v>
      </c>
      <c r="I41" s="1">
        <v>2.5000000000000001E-2</v>
      </c>
      <c r="J41" s="1">
        <v>0.86899999999999999</v>
      </c>
      <c r="K41" s="1">
        <f>('Block III'!$J41-0.0725)/0.0071</f>
        <v>112.18309859154928</v>
      </c>
      <c r="L41" s="1">
        <f>'Block III'!$K41*'Block III'!$I41/'Block III'!$H41</f>
        <v>11.178068811433766</v>
      </c>
      <c r="M41" s="1">
        <f>AVERAGE(L40:L41)</f>
        <v>10.848270171046204</v>
      </c>
      <c r="N41" s="1">
        <f>STDEV(L40:L41)</f>
        <v>0.46640571008829723</v>
      </c>
    </row>
    <row r="42" spans="2:14" x14ac:dyDescent="0.25">
      <c r="B42" s="1">
        <f>B41+1</f>
        <v>161</v>
      </c>
      <c r="C42" s="1">
        <v>3</v>
      </c>
      <c r="D42" s="1" t="s">
        <v>18</v>
      </c>
      <c r="E42" s="1">
        <v>6</v>
      </c>
      <c r="F42" s="1" t="s">
        <v>13</v>
      </c>
      <c r="G42" s="1" t="s">
        <v>14</v>
      </c>
      <c r="H42" s="1">
        <v>0.25030000000000002</v>
      </c>
      <c r="I42" s="1">
        <v>2.5000000000000001E-2</v>
      </c>
      <c r="J42" s="1">
        <v>0.66200000000000003</v>
      </c>
      <c r="K42" s="1">
        <f>(J42-0.007)/0.007</f>
        <v>93.571428571428569</v>
      </c>
      <c r="L42" s="1">
        <f>'Block III'!$K42*'Block III'!$I42/'Block III'!$H42</f>
        <v>9.3459277438502362</v>
      </c>
    </row>
    <row r="43" spans="2:14" x14ac:dyDescent="0.25">
      <c r="B43" s="1">
        <f>B42</f>
        <v>161</v>
      </c>
      <c r="C43" s="1">
        <v>3</v>
      </c>
      <c r="D43" s="1" t="s">
        <v>18</v>
      </c>
      <c r="E43" s="1">
        <v>6</v>
      </c>
      <c r="F43" s="1" t="s">
        <v>13</v>
      </c>
      <c r="G43" s="1" t="s">
        <v>14</v>
      </c>
      <c r="H43" s="1">
        <v>0.25030000000000002</v>
      </c>
      <c r="I43" s="1">
        <v>2.5000000000000001E-2</v>
      </c>
      <c r="J43" s="1">
        <v>0.70199999999999996</v>
      </c>
      <c r="K43" s="1">
        <f>(J43-0.007)/0.007</f>
        <v>99.285714285714278</v>
      </c>
      <c r="L43" s="1">
        <f>'Block III'!$K43*'Block III'!$I43/'Block III'!$H43</f>
        <v>9.9166714228639918</v>
      </c>
      <c r="M43" s="1">
        <f>AVERAGE(L42:L43)</f>
        <v>9.631299583357114</v>
      </c>
      <c r="N43" s="1">
        <f>STDEV(L42:L43)</f>
        <v>0.40357672574998482</v>
      </c>
    </row>
    <row r="44" spans="2:14" x14ac:dyDescent="0.25">
      <c r="B44" s="1">
        <f>B43+1</f>
        <v>162</v>
      </c>
      <c r="C44" s="1">
        <v>3</v>
      </c>
      <c r="D44" s="1" t="s">
        <v>18</v>
      </c>
      <c r="E44" s="1">
        <v>6</v>
      </c>
      <c r="F44" s="1" t="s">
        <v>15</v>
      </c>
      <c r="G44" s="1" t="s">
        <v>14</v>
      </c>
      <c r="H44" s="1">
        <v>0.25109999999999999</v>
      </c>
      <c r="I44" s="1">
        <v>2.5000000000000001E-2</v>
      </c>
      <c r="J44" s="1">
        <v>0.54700000000000004</v>
      </c>
      <c r="K44" s="1">
        <f>('Block III'!$J44-0.0725)/0.0071</f>
        <v>66.83098591549296</v>
      </c>
      <c r="L44" s="1">
        <f>'Block III'!$K44*'Block III'!$I44/'Block III'!$H44</f>
        <v>6.6538217757360574</v>
      </c>
    </row>
    <row r="45" spans="2:14" x14ac:dyDescent="0.25">
      <c r="B45" s="1">
        <f>B44</f>
        <v>162</v>
      </c>
      <c r="C45" s="1">
        <v>3</v>
      </c>
      <c r="D45" s="1" t="s">
        <v>18</v>
      </c>
      <c r="E45" s="1">
        <v>6</v>
      </c>
      <c r="F45" s="1" t="s">
        <v>15</v>
      </c>
      <c r="G45" s="1" t="s">
        <v>14</v>
      </c>
      <c r="H45" s="1">
        <v>0.25109999999999999</v>
      </c>
      <c r="I45" s="1">
        <v>2.5000000000000001E-2</v>
      </c>
      <c r="J45" s="1">
        <v>0.53600000000000003</v>
      </c>
      <c r="K45" s="1">
        <f>('Block III'!$J45-0.0725)/0.0071</f>
        <v>65.281690140845072</v>
      </c>
      <c r="L45" s="1">
        <f>'Block III'!$K45*'Block III'!$I45/'Block III'!$H45</f>
        <v>6.4995709021152015</v>
      </c>
      <c r="M45" s="1">
        <f>AVERAGE(L44:L45)</f>
        <v>6.576696338925629</v>
      </c>
      <c r="N45" s="1">
        <f>STDEV(L44:L45)</f>
        <v>0.10907183874125632</v>
      </c>
    </row>
    <row r="46" spans="2:14" x14ac:dyDescent="0.25">
      <c r="B46" s="1">
        <f>B45+1</f>
        <v>163</v>
      </c>
      <c r="C46" s="1">
        <v>3</v>
      </c>
      <c r="D46" s="1" t="s">
        <v>18</v>
      </c>
      <c r="E46" s="1">
        <v>6</v>
      </c>
      <c r="F46" s="1" t="s">
        <v>16</v>
      </c>
      <c r="G46" s="1" t="s">
        <v>14</v>
      </c>
      <c r="H46" s="1">
        <v>0.25030000000000002</v>
      </c>
      <c r="I46" s="1">
        <v>2.5000000000000001E-2</v>
      </c>
      <c r="J46" s="1">
        <v>1.292</v>
      </c>
      <c r="K46" s="1">
        <f>('Block III'!$J46-0.0725)/0.0071</f>
        <v>171.7605633802817</v>
      </c>
      <c r="L46" s="1">
        <f>'Block III'!$K46*'Block III'!$I46/'Block III'!$H46</f>
        <v>17.155469774299011</v>
      </c>
    </row>
    <row r="47" spans="2:14" x14ac:dyDescent="0.25">
      <c r="B47" s="1">
        <f>B46</f>
        <v>163</v>
      </c>
      <c r="C47" s="1">
        <v>3</v>
      </c>
      <c r="D47" s="1" t="s">
        <v>18</v>
      </c>
      <c r="E47" s="1">
        <v>6</v>
      </c>
      <c r="F47" s="1" t="s">
        <v>16</v>
      </c>
      <c r="G47" s="1" t="s">
        <v>14</v>
      </c>
      <c r="H47" s="1">
        <v>0.25030000000000002</v>
      </c>
      <c r="I47" s="1">
        <v>2.5000000000000001E-2</v>
      </c>
      <c r="J47" s="1">
        <v>1.22</v>
      </c>
      <c r="K47" s="1">
        <f>('Block III'!$J47-0.0725)/0.0071</f>
        <v>161.61971830985914</v>
      </c>
      <c r="L47" s="1">
        <f>'Block III'!$K47*'Block III'!$I47/'Block III'!$H47</f>
        <v>16.142600710133753</v>
      </c>
      <c r="M47" s="1">
        <f>AVERAGE(L46:L47)</f>
        <v>16.649035242216382</v>
      </c>
      <c r="N47" s="1">
        <f>STDEV(L46:L47)</f>
        <v>0.71620658372532642</v>
      </c>
    </row>
    <row r="49" spans="2:14" x14ac:dyDescent="0.25">
      <c r="B49" s="1">
        <v>200</v>
      </c>
      <c r="C49" s="1">
        <v>6</v>
      </c>
      <c r="D49" s="1" t="s">
        <v>18</v>
      </c>
      <c r="E49" s="1">
        <v>1</v>
      </c>
      <c r="F49" s="1" t="s">
        <v>13</v>
      </c>
      <c r="G49" s="1" t="s">
        <v>14</v>
      </c>
      <c r="H49" s="1">
        <v>0.25090000000000001</v>
      </c>
      <c r="I49" s="1">
        <v>2.5000000000000001E-2</v>
      </c>
      <c r="J49" s="1">
        <v>0.92900000000000005</v>
      </c>
      <c r="K49" s="1">
        <f>('Block III'!$J49-0.0725)/0.0071</f>
        <v>120.63380281690141</v>
      </c>
      <c r="L49" s="1">
        <f>'Block III'!$K49*'Block III'!$I49/'Block III'!$H49</f>
        <v>12.020107893274353</v>
      </c>
    </row>
    <row r="50" spans="2:14" x14ac:dyDescent="0.25">
      <c r="B50" s="1">
        <f>B49</f>
        <v>200</v>
      </c>
      <c r="C50" s="1">
        <v>6</v>
      </c>
      <c r="D50" s="1" t="s">
        <v>18</v>
      </c>
      <c r="E50" s="1">
        <v>1</v>
      </c>
      <c r="F50" s="1" t="s">
        <v>13</v>
      </c>
      <c r="G50" s="1" t="s">
        <v>14</v>
      </c>
      <c r="H50" s="1">
        <v>0.25090000000000001</v>
      </c>
      <c r="I50" s="1">
        <v>2.5000000000000001E-2</v>
      </c>
      <c r="J50" s="1">
        <v>0.94599999999999995</v>
      </c>
      <c r="K50" s="1">
        <f>('Block III'!$J50-0.0725)/0.0071</f>
        <v>123.0281690140845</v>
      </c>
      <c r="L50" s="1">
        <f>'Block III'!$K50*'Block III'!$I50/'Block III'!$H50</f>
        <v>12.258685633129184</v>
      </c>
      <c r="M50" s="1">
        <f>AVERAGE(L49:L50)</f>
        <v>12.13939676320177</v>
      </c>
      <c r="N50" s="1">
        <f>STDEV(L49:L50)</f>
        <v>0.16869993769151104</v>
      </c>
    </row>
    <row r="51" spans="2:14" x14ac:dyDescent="0.25">
      <c r="B51" s="1">
        <f>B50+1</f>
        <v>201</v>
      </c>
      <c r="C51" s="1">
        <v>6</v>
      </c>
      <c r="D51" s="1" t="s">
        <v>18</v>
      </c>
      <c r="E51" s="1">
        <v>1</v>
      </c>
      <c r="F51" s="1" t="s">
        <v>15</v>
      </c>
      <c r="G51" s="1" t="s">
        <v>14</v>
      </c>
      <c r="H51" s="1">
        <v>0.25080000000000002</v>
      </c>
      <c r="I51" s="1">
        <v>2.5000000000000001E-2</v>
      </c>
      <c r="J51" s="1">
        <v>1.3879999999999999</v>
      </c>
      <c r="K51" s="1">
        <f>('Block III'!$J51-0.0725)/0.0071</f>
        <v>185.28169014084506</v>
      </c>
      <c r="L51" s="1">
        <f>'Block III'!$K51*'Block III'!$I51/'Block III'!$H51</f>
        <v>18.469067996495721</v>
      </c>
    </row>
    <row r="52" spans="2:14" x14ac:dyDescent="0.25">
      <c r="B52" s="1">
        <f>B51</f>
        <v>201</v>
      </c>
      <c r="C52" s="1">
        <v>6</v>
      </c>
      <c r="D52" s="1" t="s">
        <v>18</v>
      </c>
      <c r="E52" s="1">
        <v>1</v>
      </c>
      <c r="F52" s="1" t="s">
        <v>15</v>
      </c>
      <c r="G52" s="1" t="s">
        <v>14</v>
      </c>
      <c r="H52" s="1">
        <v>0.25080000000000002</v>
      </c>
      <c r="I52" s="1">
        <v>2.5000000000000001E-2</v>
      </c>
      <c r="J52" s="1">
        <v>1.3029999999999999</v>
      </c>
      <c r="K52" s="1">
        <f>('Block III'!$J52-0.0725)/0.0071</f>
        <v>173.30985915492957</v>
      </c>
      <c r="L52" s="1">
        <f>'Block III'!$K52*'Block III'!$I52/'Block III'!$H52</f>
        <v>17.275703663768894</v>
      </c>
      <c r="M52" s="1">
        <f>AVERAGE(L51:L52)</f>
        <v>17.872385830132309</v>
      </c>
      <c r="N52" s="1">
        <f>STDEV(L51:L52)</f>
        <v>0.8438360120972983</v>
      </c>
    </row>
    <row r="53" spans="2:14" x14ac:dyDescent="0.25">
      <c r="B53" s="1">
        <f>B52+1</f>
        <v>202</v>
      </c>
      <c r="C53" s="1">
        <v>6</v>
      </c>
      <c r="D53" s="1" t="s">
        <v>18</v>
      </c>
      <c r="E53" s="1">
        <v>1</v>
      </c>
      <c r="F53" s="1" t="s">
        <v>16</v>
      </c>
      <c r="G53" s="1" t="s">
        <v>14</v>
      </c>
      <c r="H53" s="1">
        <v>0.25059999999999999</v>
      </c>
      <c r="I53" s="1">
        <v>2.5000000000000001E-2</v>
      </c>
      <c r="J53" s="1">
        <v>0.40899999999999997</v>
      </c>
      <c r="K53" s="1">
        <f>(J53-0.007)/0.007</f>
        <v>57.428571428571423</v>
      </c>
      <c r="L53" s="1">
        <f>'Block III'!$K53*'Block III'!$I53/'Block III'!$H53</f>
        <v>5.7291072853722493</v>
      </c>
    </row>
    <row r="54" spans="2:14" x14ac:dyDescent="0.25">
      <c r="B54" s="1">
        <f>B53</f>
        <v>202</v>
      </c>
      <c r="C54" s="1">
        <v>6</v>
      </c>
      <c r="D54" s="1" t="s">
        <v>18</v>
      </c>
      <c r="E54" s="1">
        <v>1</v>
      </c>
      <c r="F54" s="1" t="s">
        <v>16</v>
      </c>
      <c r="G54" s="1" t="s">
        <v>14</v>
      </c>
      <c r="H54" s="1">
        <v>0.25059999999999999</v>
      </c>
      <c r="I54" s="1">
        <v>2.5000000000000001E-2</v>
      </c>
      <c r="J54" s="1">
        <v>0.40799999999999997</v>
      </c>
      <c r="K54" s="1">
        <f>(J54-0.007)/0.007</f>
        <v>57.285714285714278</v>
      </c>
      <c r="L54" s="1">
        <f>'Block III'!$K54*'Block III'!$I54/'Block III'!$H54</f>
        <v>5.7148557747121185</v>
      </c>
      <c r="M54" s="1">
        <f>AVERAGE(L53:L54)</f>
        <v>5.7219815300421839</v>
      </c>
      <c r="N54" s="1">
        <f>STDEV(L53:L54)</f>
        <v>1.0077339829930903E-2</v>
      </c>
    </row>
    <row r="55" spans="2:14" x14ac:dyDescent="0.25">
      <c r="B55" s="1">
        <f>B54+1</f>
        <v>203</v>
      </c>
      <c r="C55" s="1">
        <v>6</v>
      </c>
      <c r="D55" s="1" t="s">
        <v>18</v>
      </c>
      <c r="E55" s="1">
        <v>2</v>
      </c>
      <c r="F55" s="1" t="s">
        <v>13</v>
      </c>
      <c r="G55" s="1" t="s">
        <v>14</v>
      </c>
      <c r="H55" s="1">
        <v>0.25040000000000001</v>
      </c>
      <c r="I55" s="1">
        <v>2.5000000000000001E-2</v>
      </c>
      <c r="J55" s="1">
        <v>0.61099999999999999</v>
      </c>
      <c r="K55" s="1">
        <f>('Block III'!$J55-0.0725)/0.0071</f>
        <v>75.845070422535201</v>
      </c>
      <c r="L55" s="1">
        <f>'Block III'!$K55*'Block III'!$I55/'Block III'!$H55</f>
        <v>7.5723912163074276</v>
      </c>
    </row>
    <row r="56" spans="2:14" x14ac:dyDescent="0.25">
      <c r="B56" s="1">
        <f>B55</f>
        <v>203</v>
      </c>
      <c r="C56" s="1">
        <v>6</v>
      </c>
      <c r="D56" s="1" t="s">
        <v>18</v>
      </c>
      <c r="E56" s="1">
        <v>2</v>
      </c>
      <c r="F56" s="1" t="s">
        <v>13</v>
      </c>
      <c r="G56" s="1" t="s">
        <v>14</v>
      </c>
      <c r="H56" s="1">
        <v>0.25040000000000001</v>
      </c>
      <c r="I56" s="1">
        <v>2.5000000000000001E-2</v>
      </c>
      <c r="J56" s="1">
        <v>0.73799999999999999</v>
      </c>
      <c r="K56" s="1">
        <f>('Block III'!$J56-0.0725)/0.0071</f>
        <v>93.73239436619717</v>
      </c>
      <c r="L56" s="1">
        <f>'Block III'!$K56*'Block III'!$I56/'Block III'!$H56</f>
        <v>9.3582662106826255</v>
      </c>
      <c r="M56" s="1">
        <f>AVERAGE(L55:L56)</f>
        <v>8.4653287134950261</v>
      </c>
      <c r="N56" s="1">
        <f>STDEV(L55:L56)</f>
        <v>1.2628043188741984</v>
      </c>
    </row>
    <row r="57" spans="2:14" x14ac:dyDescent="0.25">
      <c r="B57" s="1">
        <f>B56+1</f>
        <v>204</v>
      </c>
      <c r="C57" s="1">
        <v>6</v>
      </c>
      <c r="D57" s="1" t="s">
        <v>18</v>
      </c>
      <c r="E57" s="1">
        <v>2</v>
      </c>
      <c r="F57" s="1" t="s">
        <v>15</v>
      </c>
      <c r="G57" s="1" t="s">
        <v>14</v>
      </c>
      <c r="H57" s="1">
        <v>0.25109999999999999</v>
      </c>
      <c r="I57" s="1">
        <v>2.5000000000000001E-2</v>
      </c>
      <c r="J57" s="1">
        <v>0.72799999999999998</v>
      </c>
      <c r="K57" s="1">
        <f>('Block III'!$J57-0.0725)/0.0071</f>
        <v>92.323943661971825</v>
      </c>
      <c r="L57" s="1">
        <f>'Block III'!$K57*'Block III'!$I57/'Block III'!$H57</f>
        <v>9.1919497871337938</v>
      </c>
    </row>
    <row r="58" spans="2:14" x14ac:dyDescent="0.25">
      <c r="B58" s="1">
        <f>B57</f>
        <v>204</v>
      </c>
      <c r="C58" s="1">
        <v>6</v>
      </c>
      <c r="D58" s="1" t="s">
        <v>18</v>
      </c>
      <c r="E58" s="1">
        <v>2</v>
      </c>
      <c r="F58" s="1" t="s">
        <v>15</v>
      </c>
      <c r="G58" s="1" t="s">
        <v>14</v>
      </c>
      <c r="H58" s="1">
        <v>0.25109999999999999</v>
      </c>
      <c r="I58" s="1">
        <v>2.5000000000000001E-2</v>
      </c>
      <c r="J58" s="1">
        <v>0.64900000000000002</v>
      </c>
      <c r="K58" s="1">
        <f>('Block III'!$J58-0.0725)/0.0071</f>
        <v>81.197183098591552</v>
      </c>
      <c r="L58" s="1">
        <f>'Block III'!$K58*'Block III'!$I58/'Block III'!$H58</f>
        <v>8.084148058402187</v>
      </c>
      <c r="M58" s="1">
        <f>AVERAGE(L57:L58)</f>
        <v>8.6380489227679895</v>
      </c>
      <c r="N58" s="1">
        <f>STDEV(L57:L58)</f>
        <v>0.78333411459629942</v>
      </c>
    </row>
    <row r="59" spans="2:14" x14ac:dyDescent="0.25">
      <c r="B59" s="1">
        <f>B58+1</f>
        <v>205</v>
      </c>
      <c r="C59" s="1">
        <v>6</v>
      </c>
      <c r="D59" s="1" t="s">
        <v>18</v>
      </c>
      <c r="E59" s="1">
        <v>2</v>
      </c>
      <c r="F59" s="1" t="s">
        <v>16</v>
      </c>
      <c r="G59" s="1" t="s">
        <v>14</v>
      </c>
      <c r="H59" s="1">
        <v>0.25140000000000001</v>
      </c>
      <c r="I59" s="1">
        <v>2.5000000000000001E-2</v>
      </c>
      <c r="J59" s="1">
        <v>1.292</v>
      </c>
      <c r="K59" s="1">
        <f>('Block III'!$J59-0.0725)/0.0071</f>
        <v>171.7605633802817</v>
      </c>
      <c r="L59" s="1">
        <f>'Block III'!$K59*'Block III'!$I59/'Block III'!$H59</f>
        <v>17.080406064069383</v>
      </c>
    </row>
    <row r="60" spans="2:14" x14ac:dyDescent="0.25">
      <c r="B60" s="1">
        <f>B59</f>
        <v>205</v>
      </c>
      <c r="C60" s="1">
        <v>6</v>
      </c>
      <c r="D60" s="1" t="s">
        <v>18</v>
      </c>
      <c r="E60" s="1">
        <v>2</v>
      </c>
      <c r="F60" s="1" t="s">
        <v>16</v>
      </c>
      <c r="G60" s="1" t="s">
        <v>14</v>
      </c>
      <c r="H60" s="1">
        <v>0.25140000000000001</v>
      </c>
      <c r="I60" s="1">
        <v>2.5000000000000001E-2</v>
      </c>
      <c r="J60" s="1">
        <v>1.22</v>
      </c>
      <c r="K60" s="1">
        <f>('Block III'!$J60-0.0725)/0.0071</f>
        <v>161.61971830985914</v>
      </c>
      <c r="L60" s="1">
        <f>'Block III'!$K60*'Block III'!$I60/'Block III'!$H60</f>
        <v>16.071968805674139</v>
      </c>
      <c r="M60" s="1">
        <f>AVERAGE(L59:L60)</f>
        <v>16.576187434871763</v>
      </c>
      <c r="N60" s="1">
        <f>STDEV(L59:L60)</f>
        <v>0.71307282381244741</v>
      </c>
    </row>
    <row r="61" spans="2:14" x14ac:dyDescent="0.25">
      <c r="B61" s="1">
        <f>B60+1</f>
        <v>206</v>
      </c>
      <c r="C61" s="1">
        <v>6</v>
      </c>
      <c r="D61" s="1" t="s">
        <v>18</v>
      </c>
      <c r="E61" s="1">
        <v>3</v>
      </c>
      <c r="F61" s="1" t="s">
        <v>13</v>
      </c>
      <c r="G61" s="1" t="s">
        <v>14</v>
      </c>
      <c r="H61" s="1">
        <v>0.25069999999999998</v>
      </c>
      <c r="I61" s="1">
        <v>2.5000000000000001E-2</v>
      </c>
      <c r="J61" s="1">
        <v>1.006</v>
      </c>
      <c r="K61" s="1">
        <f>('Block III'!$J61-0.0725)/0.0071</f>
        <v>131.47887323943661</v>
      </c>
      <c r="L61" s="1">
        <f>'Block III'!$K61*'Block III'!$I61/'Block III'!$H61</f>
        <v>13.111176031056704</v>
      </c>
    </row>
    <row r="62" spans="2:14" x14ac:dyDescent="0.25">
      <c r="B62" s="1">
        <f>B61</f>
        <v>206</v>
      </c>
      <c r="C62" s="1">
        <v>6</v>
      </c>
      <c r="D62" s="1" t="s">
        <v>18</v>
      </c>
      <c r="E62" s="1">
        <v>3</v>
      </c>
      <c r="F62" s="1" t="s">
        <v>13</v>
      </c>
      <c r="G62" s="1" t="s">
        <v>14</v>
      </c>
      <c r="H62" s="1">
        <v>0.25069999999999998</v>
      </c>
      <c r="I62" s="1">
        <v>2.5000000000000001E-2</v>
      </c>
      <c r="J62" s="1">
        <v>0.88800000000000001</v>
      </c>
      <c r="K62" s="1">
        <f>('Block III'!$J62-0.0725)/0.0071</f>
        <v>114.85915492957746</v>
      </c>
      <c r="L62" s="1">
        <f>'Block III'!$K62*'Block III'!$I62/'Block III'!$H62</f>
        <v>11.453844727720131</v>
      </c>
      <c r="M62" s="1">
        <f>AVERAGE(L61:L62)</f>
        <v>12.282510379388418</v>
      </c>
      <c r="N62" s="1">
        <f>STDEV(L61:L62)</f>
        <v>1.1719102032620297</v>
      </c>
    </row>
    <row r="63" spans="2:14" x14ac:dyDescent="0.25">
      <c r="B63" s="1">
        <f>B62+1</f>
        <v>207</v>
      </c>
      <c r="C63" s="1">
        <v>6</v>
      </c>
      <c r="D63" s="1" t="s">
        <v>18</v>
      </c>
      <c r="E63" s="1">
        <v>3</v>
      </c>
      <c r="F63" s="1" t="s">
        <v>15</v>
      </c>
      <c r="G63" s="1" t="s">
        <v>14</v>
      </c>
      <c r="H63" s="1">
        <v>0.25030000000000002</v>
      </c>
      <c r="I63" s="1">
        <v>2.5000000000000001E-2</v>
      </c>
      <c r="J63" s="1">
        <v>0.56499999999999995</v>
      </c>
      <c r="K63" s="1">
        <f>('Block III'!$J63-0.0725)/0.0071</f>
        <v>69.366197183098578</v>
      </c>
      <c r="L63" s="1">
        <f>'Block III'!$K63*'Block III'!$I63/'Block III'!$H63</f>
        <v>6.9283057514081676</v>
      </c>
    </row>
    <row r="64" spans="2:14" x14ac:dyDescent="0.25">
      <c r="B64" s="1">
        <f>B63</f>
        <v>207</v>
      </c>
      <c r="C64" s="1">
        <v>6</v>
      </c>
      <c r="D64" s="1" t="s">
        <v>18</v>
      </c>
      <c r="E64" s="1">
        <v>3</v>
      </c>
      <c r="F64" s="1" t="s">
        <v>15</v>
      </c>
      <c r="G64" s="1" t="s">
        <v>14</v>
      </c>
      <c r="H64" s="1">
        <v>0.25030000000000002</v>
      </c>
      <c r="I64" s="1">
        <v>2.5000000000000001E-2</v>
      </c>
      <c r="J64" s="1">
        <v>0.373</v>
      </c>
      <c r="K64" s="1">
        <f>('Block III'!$J64-0.0725)/0.0071</f>
        <v>42.323943661971825</v>
      </c>
      <c r="L64" s="1">
        <f>'Block III'!$K64*'Block III'!$I64/'Block III'!$H64</f>
        <v>4.2273215803008215</v>
      </c>
      <c r="M64" s="1">
        <f>AVERAGE(L63:L64)</f>
        <v>5.5778136658544941</v>
      </c>
      <c r="N64" s="1">
        <f>STDEV(L63:L64)</f>
        <v>1.9098842232675348</v>
      </c>
    </row>
    <row r="65" spans="2:14" x14ac:dyDescent="0.25">
      <c r="B65" s="1">
        <f>B64+1</f>
        <v>208</v>
      </c>
      <c r="C65" s="1">
        <v>6</v>
      </c>
      <c r="D65" s="1" t="s">
        <v>18</v>
      </c>
      <c r="E65" s="1">
        <v>3</v>
      </c>
      <c r="F65" s="1" t="s">
        <v>16</v>
      </c>
      <c r="G65" s="1" t="s">
        <v>14</v>
      </c>
      <c r="H65" s="1">
        <v>0.25030000000000002</v>
      </c>
      <c r="I65" s="1">
        <v>2.5000000000000001E-2</v>
      </c>
      <c r="J65" s="1">
        <v>1.0169999999999999</v>
      </c>
      <c r="K65" s="1">
        <f>('Block III'!$J65-0.0725)/0.0071</f>
        <v>133.02816901408448</v>
      </c>
      <c r="L65" s="1">
        <f>'Block III'!$K65*'Block III'!$I65/'Block III'!$H65</f>
        <v>13.286872654223378</v>
      </c>
    </row>
    <row r="66" spans="2:14" x14ac:dyDescent="0.25">
      <c r="B66" s="1">
        <f>B65</f>
        <v>208</v>
      </c>
      <c r="C66" s="1">
        <v>6</v>
      </c>
      <c r="D66" s="1" t="s">
        <v>18</v>
      </c>
      <c r="E66" s="1">
        <v>3</v>
      </c>
      <c r="F66" s="1" t="s">
        <v>16</v>
      </c>
      <c r="G66" s="1" t="s">
        <v>14</v>
      </c>
      <c r="H66" s="1">
        <v>0.25030000000000002</v>
      </c>
      <c r="I66" s="1">
        <v>2.5000000000000001E-2</v>
      </c>
      <c r="J66" s="1">
        <v>1.569</v>
      </c>
      <c r="K66" s="1">
        <f>('Block III'!$J66-0.0725)/0.0071</f>
        <v>210.77464788732394</v>
      </c>
      <c r="L66" s="1">
        <f>'Block III'!$K66*'Block III'!$I66/'Block III'!$H66</f>
        <v>21.052202146157004</v>
      </c>
      <c r="M66" s="1">
        <f>AVERAGE(L65:L66)</f>
        <v>17.16953740019019</v>
      </c>
      <c r="N66" s="1">
        <f>STDEV(L65:L66)</f>
        <v>5.4909171418941636</v>
      </c>
    </row>
    <row r="67" spans="2:14" x14ac:dyDescent="0.25">
      <c r="B67" s="1">
        <f>B66+1</f>
        <v>209</v>
      </c>
      <c r="C67" s="1">
        <v>6</v>
      </c>
      <c r="D67" s="1" t="s">
        <v>18</v>
      </c>
      <c r="E67" s="1">
        <v>4</v>
      </c>
      <c r="F67" s="1" t="s">
        <v>13</v>
      </c>
      <c r="G67" s="1" t="s">
        <v>14</v>
      </c>
      <c r="H67" s="1">
        <v>0.25090000000000001</v>
      </c>
      <c r="I67" s="1">
        <v>2.5000000000000001E-2</v>
      </c>
      <c r="J67" s="1">
        <v>0.626</v>
      </c>
      <c r="K67" s="1">
        <f>('Block III'!$J67-0.0725)/0.0071</f>
        <v>77.957746478873233</v>
      </c>
      <c r="L67" s="1">
        <f>'Block III'!$K67*'Block III'!$I67/'Block III'!$H67</f>
        <v>7.767810529979398</v>
      </c>
    </row>
    <row r="68" spans="2:14" x14ac:dyDescent="0.25">
      <c r="B68" s="1">
        <f>B67</f>
        <v>209</v>
      </c>
      <c r="C68" s="1">
        <v>6</v>
      </c>
      <c r="D68" s="1" t="s">
        <v>18</v>
      </c>
      <c r="E68" s="1">
        <v>4</v>
      </c>
      <c r="F68" s="1" t="s">
        <v>13</v>
      </c>
      <c r="G68" s="1" t="s">
        <v>14</v>
      </c>
      <c r="H68" s="1">
        <v>0.25090000000000001</v>
      </c>
      <c r="I68" s="1">
        <v>2.5000000000000001E-2</v>
      </c>
      <c r="J68" s="1">
        <v>0.66600000000000004</v>
      </c>
      <c r="K68" s="1">
        <f>('Block III'!$J68-0.0725)/0.0071</f>
        <v>83.591549295774641</v>
      </c>
      <c r="L68" s="1">
        <f>'Block III'!$K68*'Block III'!$I68/'Block III'!$H68</f>
        <v>8.32916991787312</v>
      </c>
      <c r="M68" s="1">
        <f>AVERAGE(L67:L68)</f>
        <v>8.0484902239262581</v>
      </c>
      <c r="N68" s="1">
        <f>STDEV(L67:L68)</f>
        <v>0.39694102986238033</v>
      </c>
    </row>
    <row r="69" spans="2:14" x14ac:dyDescent="0.25">
      <c r="B69" s="1">
        <f>B68+1</f>
        <v>210</v>
      </c>
      <c r="C69" s="1">
        <v>6</v>
      </c>
      <c r="D69" s="1" t="s">
        <v>18</v>
      </c>
      <c r="E69" s="1">
        <v>4</v>
      </c>
      <c r="F69" s="1" t="s">
        <v>15</v>
      </c>
      <c r="G69" s="1" t="s">
        <v>14</v>
      </c>
      <c r="H69" s="1">
        <v>0.25059999999999999</v>
      </c>
      <c r="I69" s="1">
        <v>2.5000000000000001E-2</v>
      </c>
      <c r="J69" s="1">
        <v>0.70399999999999996</v>
      </c>
      <c r="K69" s="1">
        <f>('Block III'!$J69-0.0725)/0.0071</f>
        <v>88.943661971830977</v>
      </c>
      <c r="L69" s="1">
        <f>'Block III'!$K69*'Block III'!$I69/'Block III'!$H69</f>
        <v>8.8730708271978234</v>
      </c>
    </row>
    <row r="70" spans="2:14" x14ac:dyDescent="0.25">
      <c r="B70" s="1">
        <f>B69</f>
        <v>210</v>
      </c>
      <c r="C70" s="1">
        <v>6</v>
      </c>
      <c r="D70" s="1" t="s">
        <v>18</v>
      </c>
      <c r="E70" s="1">
        <v>4</v>
      </c>
      <c r="F70" s="1" t="s">
        <v>15</v>
      </c>
      <c r="G70" s="1" t="s">
        <v>14</v>
      </c>
      <c r="H70" s="1">
        <v>0.25059999999999999</v>
      </c>
      <c r="I70" s="1">
        <v>2.5000000000000001E-2</v>
      </c>
      <c r="J70" s="1">
        <v>0.84599999999999997</v>
      </c>
      <c r="K70" s="1">
        <f>('Block III'!$J70-0.0725)/0.0071</f>
        <v>108.94366197183098</v>
      </c>
      <c r="L70" s="1">
        <f>'Block III'!$K70*'Block III'!$I70/'Block III'!$H70</f>
        <v>10.86828231961602</v>
      </c>
      <c r="M70" s="1">
        <f>AVERAGE(L69:L70)</f>
        <v>9.8706765734069215</v>
      </c>
      <c r="N70" s="1">
        <f>STDEV(L69:L70)</f>
        <v>1.4108275761902351</v>
      </c>
    </row>
    <row r="71" spans="2:14" x14ac:dyDescent="0.25">
      <c r="B71" s="1">
        <f>B70+1</f>
        <v>211</v>
      </c>
      <c r="C71" s="1">
        <v>6</v>
      </c>
      <c r="D71" s="1" t="s">
        <v>18</v>
      </c>
      <c r="E71" s="1">
        <v>4</v>
      </c>
      <c r="F71" s="1" t="s">
        <v>16</v>
      </c>
      <c r="G71" s="1" t="s">
        <v>14</v>
      </c>
      <c r="H71" s="1">
        <v>0.2505</v>
      </c>
      <c r="I71" s="1">
        <v>2.5000000000000001E-2</v>
      </c>
      <c r="J71" s="1">
        <v>0.874</v>
      </c>
      <c r="K71" s="1">
        <f>('Block III'!$J71-0.0725)/0.0071</f>
        <v>112.88732394366197</v>
      </c>
      <c r="L71" s="1">
        <f>'Block III'!$K71*'Block III'!$I71/'Block III'!$H71</f>
        <v>11.266199994377443</v>
      </c>
    </row>
    <row r="72" spans="2:14" x14ac:dyDescent="0.25">
      <c r="B72" s="1">
        <f>B71</f>
        <v>211</v>
      </c>
      <c r="C72" s="1">
        <v>6</v>
      </c>
      <c r="D72" s="1" t="s">
        <v>18</v>
      </c>
      <c r="E72" s="1">
        <v>4</v>
      </c>
      <c r="F72" s="1" t="s">
        <v>16</v>
      </c>
      <c r="G72" s="1" t="s">
        <v>14</v>
      </c>
      <c r="H72" s="1">
        <v>0.2505</v>
      </c>
      <c r="I72" s="1">
        <v>2.5000000000000001E-2</v>
      </c>
      <c r="J72" s="1">
        <v>0.79400000000000004</v>
      </c>
      <c r="K72" s="1">
        <f>('Block III'!$J72-0.0725)/0.0071</f>
        <v>101.61971830985915</v>
      </c>
      <c r="L72" s="1">
        <f>'Block III'!$K72*'Block III'!$I72/'Block III'!$H72</f>
        <v>10.141688454077761</v>
      </c>
      <c r="M72" s="1">
        <f>AVERAGE(L71:L72)</f>
        <v>10.703944224227602</v>
      </c>
      <c r="N72" s="1">
        <f>STDEV(L71:L72)</f>
        <v>0.79514973566843505</v>
      </c>
    </row>
    <row r="73" spans="2:14" x14ac:dyDescent="0.25">
      <c r="B73" s="1">
        <f>B72+1</f>
        <v>212</v>
      </c>
      <c r="C73" s="1">
        <v>6</v>
      </c>
      <c r="D73" s="1" t="s">
        <v>18</v>
      </c>
      <c r="E73" s="1">
        <v>5</v>
      </c>
      <c r="F73" s="1" t="s">
        <v>13</v>
      </c>
      <c r="G73" s="1" t="s">
        <v>14</v>
      </c>
      <c r="H73" s="1">
        <v>0.25080000000000002</v>
      </c>
      <c r="I73" s="1">
        <v>2.5000000000000001E-2</v>
      </c>
      <c r="J73" s="1">
        <v>0.68100000000000005</v>
      </c>
      <c r="K73" s="1">
        <f>('Block III'!$J73-0.0725)/0.0071</f>
        <v>85.704225352112672</v>
      </c>
      <c r="L73" s="1">
        <f>'Block III'!$K73*'Block III'!$I73/'Block III'!$H73</f>
        <v>8.5430846642855531</v>
      </c>
    </row>
    <row r="74" spans="2:14" x14ac:dyDescent="0.25">
      <c r="B74" s="1">
        <f>B73</f>
        <v>212</v>
      </c>
      <c r="C74" s="1">
        <v>6</v>
      </c>
      <c r="D74" s="1" t="s">
        <v>18</v>
      </c>
      <c r="E74" s="1">
        <v>5</v>
      </c>
      <c r="F74" s="1" t="s">
        <v>13</v>
      </c>
      <c r="G74" s="1" t="s">
        <v>14</v>
      </c>
      <c r="H74" s="1">
        <v>0.25080000000000002</v>
      </c>
      <c r="I74" s="1">
        <v>2.5000000000000001E-2</v>
      </c>
      <c r="J74" s="1">
        <v>0.66200000000000003</v>
      </c>
      <c r="K74" s="1">
        <f>('Block III'!$J74-0.0725)/0.0071</f>
        <v>83.028169014084511</v>
      </c>
      <c r="L74" s="1">
        <f>'Block III'!$K74*'Block III'!$I74/'Block III'!$H74</f>
        <v>8.276332636970146</v>
      </c>
      <c r="M74" s="1">
        <f>AVERAGE(L73:L74)</f>
        <v>8.4097086506278487</v>
      </c>
      <c r="N74" s="1">
        <f>STDEV(L73:L74)</f>
        <v>0.18862216740998355</v>
      </c>
    </row>
    <row r="75" spans="2:14" x14ac:dyDescent="0.25">
      <c r="B75" s="1">
        <f>B74+1</f>
        <v>213</v>
      </c>
      <c r="C75" s="1">
        <v>6</v>
      </c>
      <c r="D75" s="1" t="s">
        <v>18</v>
      </c>
      <c r="E75" s="1">
        <v>5</v>
      </c>
      <c r="F75" s="1" t="s">
        <v>15</v>
      </c>
      <c r="G75" s="1" t="s">
        <v>14</v>
      </c>
      <c r="H75" s="1">
        <v>0.25059999999999999</v>
      </c>
      <c r="I75" s="1">
        <v>2.5000000000000001E-2</v>
      </c>
      <c r="J75" s="1">
        <v>0.60899999999999999</v>
      </c>
      <c r="K75" s="1">
        <f>('Block III'!$J75-0.0725)/0.0071</f>
        <v>75.563380281690129</v>
      </c>
      <c r="L75" s="1">
        <f>'Block III'!$K75*'Block III'!$I75/'Block III'!$H75</f>
        <v>7.5382462371997336</v>
      </c>
    </row>
    <row r="76" spans="2:14" x14ac:dyDescent="0.25">
      <c r="B76" s="1">
        <f>B75</f>
        <v>213</v>
      </c>
      <c r="C76" s="1">
        <v>6</v>
      </c>
      <c r="D76" s="1" t="s">
        <v>18</v>
      </c>
      <c r="E76" s="1">
        <v>5</v>
      </c>
      <c r="F76" s="1" t="s">
        <v>15</v>
      </c>
      <c r="G76" s="1" t="s">
        <v>14</v>
      </c>
      <c r="H76" s="1">
        <v>0.25059999999999999</v>
      </c>
      <c r="I76" s="1">
        <v>2.5000000000000001E-2</v>
      </c>
      <c r="J76" s="1">
        <v>0.50600000000000001</v>
      </c>
      <c r="K76" s="1">
        <f>('Block III'!$J76-0.0725)/0.0071</f>
        <v>61.056338028169009</v>
      </c>
      <c r="L76" s="1">
        <f>'Block III'!$K76*'Block III'!$I76/'Block III'!$H76</f>
        <v>6.0910153659386488</v>
      </c>
      <c r="M76" s="1">
        <f>AVERAGE(L75:L76)</f>
        <v>6.8146308015691908</v>
      </c>
      <c r="N76" s="1">
        <f>STDEV(L75:L76)</f>
        <v>1.0233467630112374</v>
      </c>
    </row>
    <row r="77" spans="2:14" x14ac:dyDescent="0.25">
      <c r="B77" s="1">
        <f>B76+1</f>
        <v>214</v>
      </c>
      <c r="C77" s="1">
        <v>6</v>
      </c>
      <c r="D77" s="1" t="s">
        <v>18</v>
      </c>
      <c r="E77" s="1">
        <v>5</v>
      </c>
      <c r="F77" s="1" t="s">
        <v>16</v>
      </c>
      <c r="G77" s="1" t="s">
        <v>14</v>
      </c>
      <c r="H77" s="1">
        <v>0.25130000000000002</v>
      </c>
      <c r="I77" s="1">
        <v>2.5000000000000001E-2</v>
      </c>
      <c r="J77" s="1">
        <v>0.69299999999999995</v>
      </c>
      <c r="K77" s="1">
        <f>('Block III'!$J77-0.0725)/0.0071</f>
        <v>87.394366197183089</v>
      </c>
      <c r="L77" s="1">
        <f>'Block III'!$K77*'Block III'!$I77/'Block III'!$H77</f>
        <v>8.6942266411841516</v>
      </c>
    </row>
    <row r="78" spans="2:14" x14ac:dyDescent="0.25">
      <c r="B78" s="1">
        <f>B77</f>
        <v>214</v>
      </c>
      <c r="C78" s="1">
        <v>6</v>
      </c>
      <c r="D78" s="1" t="s">
        <v>18</v>
      </c>
      <c r="E78" s="1">
        <v>5</v>
      </c>
      <c r="F78" s="1" t="s">
        <v>16</v>
      </c>
      <c r="G78" s="1" t="s">
        <v>14</v>
      </c>
      <c r="H78" s="1">
        <v>0.25130000000000002</v>
      </c>
      <c r="I78" s="1">
        <v>2.5000000000000001E-2</v>
      </c>
      <c r="J78" s="1">
        <v>0.91800000000000004</v>
      </c>
      <c r="K78" s="1">
        <f>('Block III'!$J78-0.0725)/0.0071</f>
        <v>119.08450704225352</v>
      </c>
      <c r="L78" s="1">
        <f>'Block III'!$K78*'Block III'!$I78/'Block III'!$H78</f>
        <v>11.846847099308944</v>
      </c>
      <c r="M78" s="1">
        <f>AVERAGE(L77:L78)</f>
        <v>10.270536870246548</v>
      </c>
      <c r="N78" s="1">
        <f>STDEV(L77:L78)</f>
        <v>2.2292393044474728</v>
      </c>
    </row>
    <row r="79" spans="2:14" x14ac:dyDescent="0.25">
      <c r="B79" s="1">
        <f>B78+1</f>
        <v>215</v>
      </c>
      <c r="C79" s="1">
        <v>6</v>
      </c>
      <c r="D79" s="1" t="s">
        <v>18</v>
      </c>
      <c r="E79" s="1">
        <v>6</v>
      </c>
      <c r="F79" s="1" t="s">
        <v>13</v>
      </c>
      <c r="G79" s="1" t="s">
        <v>14</v>
      </c>
      <c r="H79" s="1">
        <v>0.25140000000000001</v>
      </c>
      <c r="I79" s="1">
        <v>2.5000000000000001E-2</v>
      </c>
      <c r="J79" s="1">
        <v>0.56699999999999995</v>
      </c>
      <c r="K79" s="1">
        <f>('Block III'!$J79-0.0725)/0.0071</f>
        <v>69.64788732394365</v>
      </c>
      <c r="L79" s="1">
        <f>'Block III'!$K79*'Block III'!$I79/'Block III'!$H79</f>
        <v>6.9260031149506416</v>
      </c>
    </row>
    <row r="80" spans="2:14" x14ac:dyDescent="0.25">
      <c r="B80" s="1">
        <f>B79</f>
        <v>215</v>
      </c>
      <c r="C80" s="1">
        <v>6</v>
      </c>
      <c r="D80" s="1" t="s">
        <v>18</v>
      </c>
      <c r="E80" s="1">
        <v>6</v>
      </c>
      <c r="F80" s="1" t="s">
        <v>13</v>
      </c>
      <c r="G80" s="1" t="s">
        <v>14</v>
      </c>
      <c r="H80" s="1">
        <v>0.25140000000000001</v>
      </c>
      <c r="I80" s="1">
        <v>2.5000000000000001E-2</v>
      </c>
      <c r="J80" s="1">
        <v>0.59599999999999997</v>
      </c>
      <c r="K80" s="1">
        <f>('Block III'!$J80-0.0725)/0.0071</f>
        <v>73.73239436619717</v>
      </c>
      <c r="L80" s="1">
        <f>'Block III'!$K80*'Block III'!$I80/'Block III'!$H80</f>
        <v>7.332179232915391</v>
      </c>
      <c r="M80" s="1">
        <f>AVERAGE(L79:L80)</f>
        <v>7.1290911739330163</v>
      </c>
      <c r="N80" s="1">
        <f>STDEV(L79:L80)</f>
        <v>0.28720988736890135</v>
      </c>
    </row>
    <row r="81" spans="2:14" x14ac:dyDescent="0.25">
      <c r="B81" s="1">
        <f>B80+1</f>
        <v>216</v>
      </c>
      <c r="C81" s="1">
        <v>6</v>
      </c>
      <c r="D81" s="1" t="s">
        <v>18</v>
      </c>
      <c r="E81" s="1">
        <v>6</v>
      </c>
      <c r="F81" s="1" t="s">
        <v>15</v>
      </c>
      <c r="G81" s="1" t="s">
        <v>14</v>
      </c>
      <c r="H81" s="1">
        <v>0.2505</v>
      </c>
      <c r="I81" s="1">
        <v>2.5000000000000001E-2</v>
      </c>
      <c r="J81" s="1">
        <v>0.502</v>
      </c>
      <c r="K81" s="1">
        <f>(J81-0.007)/0.007</f>
        <v>70.714285714285708</v>
      </c>
      <c r="L81" s="1">
        <f>'Block III'!$K81*'Block III'!$I81/'Block III'!$H81</f>
        <v>7.0573139435414882</v>
      </c>
    </row>
    <row r="82" spans="2:14" x14ac:dyDescent="0.25">
      <c r="B82" s="1">
        <f>B81</f>
        <v>216</v>
      </c>
      <c r="C82" s="1">
        <v>6</v>
      </c>
      <c r="D82" s="1" t="s">
        <v>18</v>
      </c>
      <c r="E82" s="1">
        <v>6</v>
      </c>
      <c r="F82" s="1" t="s">
        <v>15</v>
      </c>
      <c r="G82" s="1" t="s">
        <v>14</v>
      </c>
      <c r="H82" s="1">
        <v>0.2505</v>
      </c>
      <c r="I82" s="1">
        <v>2.5000000000000001E-2</v>
      </c>
      <c r="J82" s="1">
        <v>0.53500000000000003</v>
      </c>
      <c r="K82" s="1">
        <f>(J82-0.007)/0.007</f>
        <v>75.428571428571431</v>
      </c>
      <c r="L82" s="1">
        <f>'Block III'!$K82*'Block III'!$I82/'Block III'!$H82</f>
        <v>7.5278015397775881</v>
      </c>
      <c r="M82" s="1">
        <f>AVERAGE(L81:L82)</f>
        <v>7.2925577416595377</v>
      </c>
      <c r="N82" s="1">
        <f>STDEV(L81:L82)</f>
        <v>0.33268496976270462</v>
      </c>
    </row>
    <row r="83" spans="2:14" x14ac:dyDescent="0.25">
      <c r="B83" s="1">
        <f>B82+1</f>
        <v>217</v>
      </c>
      <c r="C83" s="1">
        <v>6</v>
      </c>
      <c r="D83" s="1" t="s">
        <v>18</v>
      </c>
      <c r="E83" s="1">
        <v>6</v>
      </c>
      <c r="F83" s="1" t="s">
        <v>16</v>
      </c>
      <c r="G83" s="1" t="s">
        <v>14</v>
      </c>
      <c r="H83" s="1">
        <v>0.25119999999999998</v>
      </c>
      <c r="I83" s="1">
        <v>2.5000000000000001E-2</v>
      </c>
      <c r="J83" s="1">
        <v>0.501</v>
      </c>
      <c r="K83" s="1">
        <f>(J83-0.007)/0.007</f>
        <v>70.571428571428569</v>
      </c>
      <c r="L83" s="1">
        <f>'Block III'!$K83*'Block III'!$I83/'Block III'!$H83</f>
        <v>7.0234303912647862</v>
      </c>
    </row>
    <row r="84" spans="2:14" x14ac:dyDescent="0.25">
      <c r="B84" s="1">
        <f>B83</f>
        <v>217</v>
      </c>
      <c r="C84" s="1">
        <v>6</v>
      </c>
      <c r="D84" s="1" t="s">
        <v>18</v>
      </c>
      <c r="E84" s="1">
        <v>6</v>
      </c>
      <c r="F84" s="1" t="s">
        <v>16</v>
      </c>
      <c r="G84" s="1" t="s">
        <v>14</v>
      </c>
      <c r="H84" s="1">
        <v>0.25119999999999998</v>
      </c>
      <c r="I84" s="1">
        <v>2.5000000000000001E-2</v>
      </c>
      <c r="J84" s="1">
        <v>0.505</v>
      </c>
      <c r="K84" s="1">
        <f>(J84-0.007)/0.007</f>
        <v>71.142857142857139</v>
      </c>
      <c r="L84" s="1">
        <f>'Block III'!$K84*'Block III'!$I84/'Block III'!$H84</f>
        <v>7.0803002729754327</v>
      </c>
      <c r="M84" s="1">
        <f>AVERAGE(L83:L84)</f>
        <v>7.0518653321201095</v>
      </c>
      <c r="N84" s="1">
        <f>STDEV(L83:L84)</f>
        <v>4.0213079002874991E-2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FA361-81FE-4B31-B0F3-8C954316FF25}">
  <dimension ref="A2:M7"/>
  <sheetViews>
    <sheetView workbookViewId="0">
      <selection activeCell="M7" sqref="M7"/>
    </sheetView>
  </sheetViews>
  <sheetFormatPr defaultColWidth="11.25" defaultRowHeight="15.75" x14ac:dyDescent="0.25"/>
  <cols>
    <col min="1" max="1" width="16.25" customWidth="1"/>
    <col min="2" max="2" width="12.75" customWidth="1"/>
  </cols>
  <sheetData>
    <row r="2" spans="1:13" x14ac:dyDescent="0.25">
      <c r="A2" t="s">
        <v>0</v>
      </c>
      <c r="B2" t="s">
        <v>1</v>
      </c>
    </row>
    <row r="3" spans="1:13" x14ac:dyDescent="0.25">
      <c r="A3">
        <v>0</v>
      </c>
      <c r="B3">
        <v>4.2000000000000003E-2</v>
      </c>
    </row>
    <row r="4" spans="1:13" x14ac:dyDescent="0.25">
      <c r="A4">
        <v>25</v>
      </c>
      <c r="B4">
        <v>0.246</v>
      </c>
    </row>
    <row r="5" spans="1:13" x14ac:dyDescent="0.25">
      <c r="A5">
        <v>50</v>
      </c>
      <c r="B5">
        <v>0.436</v>
      </c>
    </row>
    <row r="6" spans="1:13" x14ac:dyDescent="0.25">
      <c r="A6">
        <v>100</v>
      </c>
      <c r="B6">
        <v>0.77880000000000005</v>
      </c>
      <c r="M6" t="s">
        <v>34</v>
      </c>
    </row>
    <row r="7" spans="1:13" x14ac:dyDescent="0.25">
      <c r="A7">
        <v>250</v>
      </c>
      <c r="B7">
        <v>1.78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88001-F168-40B2-8DA7-B05BC0791D52}">
  <dimension ref="A2:O16"/>
  <sheetViews>
    <sheetView workbookViewId="0">
      <selection activeCell="C22" sqref="C22"/>
    </sheetView>
  </sheetViews>
  <sheetFormatPr defaultColWidth="11.25" defaultRowHeight="15.75" x14ac:dyDescent="0.25"/>
  <cols>
    <col min="1" max="1" width="16.25" customWidth="1"/>
    <col min="2" max="2" width="12.75" customWidth="1"/>
  </cols>
  <sheetData>
    <row r="2" spans="1:15" x14ac:dyDescent="0.25">
      <c r="A2" t="s">
        <v>0</v>
      </c>
      <c r="B2" t="s">
        <v>1</v>
      </c>
    </row>
    <row r="3" spans="1:15" x14ac:dyDescent="0.25">
      <c r="A3">
        <v>0</v>
      </c>
      <c r="B3">
        <v>4.2999999999999997E-2</v>
      </c>
    </row>
    <row r="4" spans="1:15" x14ac:dyDescent="0.25">
      <c r="A4">
        <v>25</v>
      </c>
      <c r="B4">
        <v>0.24199999999999999</v>
      </c>
    </row>
    <row r="5" spans="1:15" x14ac:dyDescent="0.25">
      <c r="A5">
        <v>50</v>
      </c>
      <c r="B5">
        <v>0.40699999999999997</v>
      </c>
    </row>
    <row r="6" spans="1:15" x14ac:dyDescent="0.25">
      <c r="A6">
        <v>100</v>
      </c>
      <c r="B6">
        <v>0.63200000000000001</v>
      </c>
    </row>
    <row r="7" spans="1:15" x14ac:dyDescent="0.25">
      <c r="A7">
        <v>250</v>
      </c>
      <c r="B7">
        <v>1.5249999999999999</v>
      </c>
      <c r="O7" t="s">
        <v>33</v>
      </c>
    </row>
    <row r="16" spans="1:15" ht="17.45" customHeight="1" x14ac:dyDescent="0.25"/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B90B9-895C-4406-A133-23726A33EEE7}">
  <dimension ref="B3:P84"/>
  <sheetViews>
    <sheetView workbookViewId="0">
      <selection activeCell="D55" sqref="D55"/>
    </sheetView>
  </sheetViews>
  <sheetFormatPr defaultColWidth="8.75" defaultRowHeight="15.75" x14ac:dyDescent="0.25"/>
  <cols>
    <col min="1" max="1" width="8.75" style="1"/>
    <col min="2" max="2" width="12.25" style="1" customWidth="1"/>
    <col min="3" max="3" width="16.375" style="1" customWidth="1"/>
    <col min="4" max="4" width="10.25" style="1" bestFit="1" customWidth="1"/>
    <col min="5" max="5" width="8.125" style="1" bestFit="1" customWidth="1"/>
    <col min="6" max="6" width="12" style="1" bestFit="1" customWidth="1"/>
    <col min="7" max="7" width="9.75" style="1" bestFit="1" customWidth="1"/>
    <col min="8" max="8" width="18.25" style="1" bestFit="1" customWidth="1"/>
    <col min="9" max="9" width="18.875" style="1" bestFit="1" customWidth="1"/>
    <col min="10" max="10" width="12.75" style="1" customWidth="1"/>
    <col min="11" max="11" width="20.375" style="1" customWidth="1"/>
    <col min="12" max="12" width="19.875" style="1" customWidth="1"/>
    <col min="13" max="13" width="15.5" style="1" customWidth="1"/>
    <col min="14" max="14" width="9.75" style="1" customWidth="1"/>
    <col min="15" max="16384" width="8.75" style="1"/>
  </cols>
  <sheetData>
    <row r="3" spans="2:14" s="7" customFormat="1" ht="69.599999999999994" customHeight="1" x14ac:dyDescent="0.25">
      <c r="B3" s="1" t="s">
        <v>2</v>
      </c>
      <c r="C3" s="1" t="s">
        <v>19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20</v>
      </c>
      <c r="M3" s="1" t="s">
        <v>30</v>
      </c>
      <c r="N3" s="1" t="s">
        <v>22</v>
      </c>
    </row>
    <row r="4" spans="2:14" x14ac:dyDescent="0.25">
      <c r="G4" s="1" t="s">
        <v>23</v>
      </c>
    </row>
    <row r="5" spans="2:14" x14ac:dyDescent="0.25">
      <c r="B5" s="1">
        <v>104</v>
      </c>
      <c r="C5" s="1">
        <v>0</v>
      </c>
      <c r="D5" s="1" t="s">
        <v>17</v>
      </c>
      <c r="E5" s="1">
        <v>0</v>
      </c>
      <c r="F5" s="1" t="s">
        <v>13</v>
      </c>
      <c r="G5" s="1" t="s">
        <v>14</v>
      </c>
      <c r="H5" s="1">
        <v>0.25159999999999999</v>
      </c>
      <c r="I5" s="1">
        <v>2.5000000000000001E-2</v>
      </c>
      <c r="J5" s="1">
        <v>0.61099999999999999</v>
      </c>
      <c r="K5" s="1">
        <f>(J5-0.0717)/0.0069</f>
        <v>78.159420289855078</v>
      </c>
      <c r="L5" s="1">
        <f>'Block II'!$K5*'Block II'!$I5/'Block II'!$H5</f>
        <v>7.7662381051127864</v>
      </c>
    </row>
    <row r="6" spans="2:14" x14ac:dyDescent="0.25">
      <c r="B6" s="1">
        <v>104</v>
      </c>
      <c r="C6" s="1">
        <v>0</v>
      </c>
      <c r="D6" s="1" t="s">
        <v>17</v>
      </c>
      <c r="E6" s="1">
        <v>0</v>
      </c>
      <c r="F6" s="1" t="s">
        <v>13</v>
      </c>
      <c r="G6" s="1" t="s">
        <v>14</v>
      </c>
      <c r="H6" s="1">
        <v>0.25159999999999999</v>
      </c>
      <c r="I6" s="1">
        <v>2.5000000000000001E-2</v>
      </c>
      <c r="J6" s="1">
        <v>0.624</v>
      </c>
      <c r="K6" s="1">
        <f t="shared" ref="K6:K47" si="0">(J6-0.0717)/0.0069</f>
        <v>80.043478260869563</v>
      </c>
      <c r="L6" s="1">
        <f>'Block II'!$K6*'Block II'!$I6/'Block II'!$H6</f>
        <v>7.9534457731388679</v>
      </c>
      <c r="M6" s="1">
        <f>AVERAGE(L5:L6)</f>
        <v>7.8598419391258272</v>
      </c>
      <c r="N6" s="1">
        <f>STDEV(L5:L6)</f>
        <v>0.13237581155136222</v>
      </c>
    </row>
    <row r="7" spans="2:14" x14ac:dyDescent="0.25">
      <c r="B7" s="1">
        <v>105</v>
      </c>
      <c r="C7" s="1">
        <v>0</v>
      </c>
      <c r="D7" s="1" t="s">
        <v>17</v>
      </c>
      <c r="E7" s="1">
        <v>0</v>
      </c>
      <c r="F7" s="1" t="s">
        <v>15</v>
      </c>
      <c r="G7" s="1" t="s">
        <v>14</v>
      </c>
      <c r="H7" s="1">
        <v>0.252</v>
      </c>
      <c r="I7" s="1">
        <v>2.5000000000000001E-2</v>
      </c>
      <c r="J7" s="1">
        <v>0.72099999999999997</v>
      </c>
      <c r="K7" s="1">
        <f t="shared" si="0"/>
        <v>94.101449275362313</v>
      </c>
      <c r="L7" s="1">
        <f>'Block II'!$K7*'Block II'!$I7/'Block II'!$H7</f>
        <v>9.3354612376351511</v>
      </c>
    </row>
    <row r="8" spans="2:14" x14ac:dyDescent="0.25">
      <c r="B8" s="1">
        <v>105</v>
      </c>
      <c r="C8" s="1">
        <v>0</v>
      </c>
      <c r="D8" s="1" t="s">
        <v>17</v>
      </c>
      <c r="E8" s="1">
        <v>0</v>
      </c>
      <c r="F8" s="1" t="s">
        <v>15</v>
      </c>
      <c r="G8" s="1" t="s">
        <v>14</v>
      </c>
      <c r="H8" s="1">
        <v>0.252</v>
      </c>
      <c r="I8" s="1">
        <v>2.5000000000000001E-2</v>
      </c>
      <c r="J8" s="1">
        <v>0.59</v>
      </c>
      <c r="K8" s="1">
        <f t="shared" si="0"/>
        <v>75.115942028985501</v>
      </c>
      <c r="L8" s="1">
        <f>'Block II'!$K8*'Block II'!$I8/'Block II'!$H8</f>
        <v>7.4519783758914189</v>
      </c>
      <c r="M8" s="1">
        <f>AVERAGE(L7:L8)</f>
        <v>8.3937198067632846</v>
      </c>
      <c r="N8" s="1">
        <f>STDEV(L7:L8)</f>
        <v>1.3318235037876462</v>
      </c>
    </row>
    <row r="9" spans="2:14" x14ac:dyDescent="0.25">
      <c r="B9" s="1">
        <v>106</v>
      </c>
      <c r="C9" s="1">
        <v>0</v>
      </c>
      <c r="D9" s="1" t="s">
        <v>17</v>
      </c>
      <c r="E9" s="1">
        <v>0</v>
      </c>
      <c r="F9" s="1" t="s">
        <v>16</v>
      </c>
      <c r="G9" s="1" t="s">
        <v>14</v>
      </c>
      <c r="H9" s="1">
        <v>0.25130000000000002</v>
      </c>
      <c r="I9" s="1">
        <v>2.5000000000000001E-2</v>
      </c>
      <c r="J9" s="1">
        <v>0.69</v>
      </c>
      <c r="K9" s="1">
        <f t="shared" si="0"/>
        <v>89.608695652173907</v>
      </c>
      <c r="L9" s="1">
        <f>'Block II'!$K9*'Block II'!$I9/'Block II'!$H9</f>
        <v>8.9145140919393064</v>
      </c>
    </row>
    <row r="10" spans="2:14" x14ac:dyDescent="0.25">
      <c r="B10" s="1">
        <v>106</v>
      </c>
      <c r="C10" s="1">
        <v>0</v>
      </c>
      <c r="D10" s="1" t="s">
        <v>17</v>
      </c>
      <c r="E10" s="1">
        <v>0</v>
      </c>
      <c r="F10" s="1" t="s">
        <v>16</v>
      </c>
      <c r="G10" s="1" t="s">
        <v>14</v>
      </c>
      <c r="H10" s="1">
        <v>0.25130000000000002</v>
      </c>
      <c r="I10" s="1">
        <v>2.5000000000000001E-2</v>
      </c>
      <c r="J10" s="1">
        <v>0.61899999999999999</v>
      </c>
      <c r="K10" s="1">
        <f t="shared" si="0"/>
        <v>79.318840579710141</v>
      </c>
      <c r="L10" s="1">
        <f>'Block II'!$K10*'Block II'!$I10/'Block II'!$H10</f>
        <v>7.8908516294976261</v>
      </c>
      <c r="M10" s="1">
        <f>AVERAGE(L9:L10)</f>
        <v>8.4026828607184658</v>
      </c>
      <c r="N10" s="1">
        <f>STDEV(L9:L10)</f>
        <v>0.72383866883863168</v>
      </c>
    </row>
    <row r="11" spans="2:14" x14ac:dyDescent="0.25">
      <c r="G11" s="1" t="s">
        <v>24</v>
      </c>
    </row>
    <row r="12" spans="2:14" x14ac:dyDescent="0.25">
      <c r="B12" s="1">
        <v>128</v>
      </c>
      <c r="C12" s="1">
        <v>3</v>
      </c>
      <c r="D12" s="1" t="s">
        <v>17</v>
      </c>
      <c r="E12" s="1">
        <v>1</v>
      </c>
      <c r="F12" s="1" t="s">
        <v>13</v>
      </c>
      <c r="G12" s="1" t="s">
        <v>14</v>
      </c>
      <c r="H12" s="1">
        <v>0.25190000000000001</v>
      </c>
      <c r="I12" s="1">
        <v>2.5000000000000001E-2</v>
      </c>
      <c r="J12" s="1">
        <v>0.60899999999999999</v>
      </c>
      <c r="K12" s="1">
        <f t="shared" si="0"/>
        <v>77.869565217391312</v>
      </c>
      <c r="L12" s="1">
        <f>'Block II'!$K12*'Block II'!$I12/'Block II'!$H12</f>
        <v>7.7282220342786143</v>
      </c>
    </row>
    <row r="13" spans="2:14" x14ac:dyDescent="0.25">
      <c r="B13" s="1">
        <f>B12</f>
        <v>128</v>
      </c>
      <c r="C13" s="1">
        <v>3</v>
      </c>
      <c r="D13" s="1" t="s">
        <v>17</v>
      </c>
      <c r="E13" s="1">
        <v>1</v>
      </c>
      <c r="F13" s="1" t="s">
        <v>13</v>
      </c>
      <c r="G13" s="1" t="s">
        <v>14</v>
      </c>
      <c r="H13" s="1">
        <v>0.25190000000000001</v>
      </c>
      <c r="I13" s="1">
        <v>2.5000000000000001E-2</v>
      </c>
      <c r="J13" s="1">
        <v>0.627</v>
      </c>
      <c r="K13" s="1">
        <f t="shared" si="0"/>
        <v>80.478260869565219</v>
      </c>
      <c r="L13" s="1">
        <f>'Block II'!$K13*'Block II'!$I13/'Block II'!$H13</f>
        <v>7.987123944974714</v>
      </c>
      <c r="M13" s="1">
        <f>AVERAGE(L12:L13)</f>
        <v>7.8576729896266642</v>
      </c>
      <c r="N13" s="1">
        <f>STDEV(L12:L13)</f>
        <v>0.18307129671536604</v>
      </c>
    </row>
    <row r="14" spans="2:14" x14ac:dyDescent="0.25">
      <c r="B14" s="1">
        <f>B13+1</f>
        <v>129</v>
      </c>
      <c r="C14" s="1">
        <v>3</v>
      </c>
      <c r="D14" s="1" t="s">
        <v>17</v>
      </c>
      <c r="E14" s="1">
        <v>1</v>
      </c>
      <c r="F14" s="1" t="s">
        <v>15</v>
      </c>
      <c r="G14" s="1" t="s">
        <v>14</v>
      </c>
      <c r="H14" s="1">
        <v>0.25109999999999999</v>
      </c>
      <c r="I14" s="1">
        <v>2.5000000000000001E-2</v>
      </c>
      <c r="J14" s="1">
        <v>0.48099999999999998</v>
      </c>
      <c r="K14" s="1">
        <f t="shared" si="0"/>
        <v>59.318840579710148</v>
      </c>
      <c r="L14" s="1">
        <f>'Block II'!$K14*'Block II'!$I14/'Block II'!$H14</f>
        <v>5.9058981063032805</v>
      </c>
    </row>
    <row r="15" spans="2:14" x14ac:dyDescent="0.25">
      <c r="B15" s="1">
        <f t="shared" ref="B15" si="1">B14</f>
        <v>129</v>
      </c>
      <c r="C15" s="1">
        <v>3</v>
      </c>
      <c r="D15" s="1" t="s">
        <v>17</v>
      </c>
      <c r="E15" s="1">
        <v>1</v>
      </c>
      <c r="F15" s="1" t="s">
        <v>15</v>
      </c>
      <c r="G15" s="1" t="s">
        <v>14</v>
      </c>
      <c r="H15" s="1">
        <v>0.25109999999999999</v>
      </c>
      <c r="I15" s="1">
        <v>2.5000000000000001E-2</v>
      </c>
      <c r="J15" s="1">
        <v>0.71</v>
      </c>
      <c r="K15" s="1">
        <f t="shared" si="0"/>
        <v>92.507246376811594</v>
      </c>
      <c r="L15" s="1">
        <f>'Block II'!$K15*'Block II'!$I15/'Block II'!$H15</f>
        <v>9.2101997587426911</v>
      </c>
      <c r="M15" s="1">
        <f>AVERAGE(L14:L15)</f>
        <v>7.5580489325229863</v>
      </c>
      <c r="N15" s="1">
        <f>STDEV(L14:L15)</f>
        <v>2.3364941055258148</v>
      </c>
    </row>
    <row r="16" spans="2:14" x14ac:dyDescent="0.25">
      <c r="B16" s="1">
        <f t="shared" ref="B16" si="2">B15+1</f>
        <v>130</v>
      </c>
      <c r="C16" s="1">
        <v>3</v>
      </c>
      <c r="D16" s="1" t="s">
        <v>17</v>
      </c>
      <c r="E16" s="1">
        <v>1</v>
      </c>
      <c r="F16" s="1" t="s">
        <v>16</v>
      </c>
      <c r="G16" s="1" t="s">
        <v>14</v>
      </c>
      <c r="H16" s="1">
        <v>0.25030000000000002</v>
      </c>
      <c r="I16" s="1">
        <v>2.5000000000000001E-2</v>
      </c>
      <c r="J16" s="1">
        <v>0.434</v>
      </c>
      <c r="K16" s="1">
        <f t="shared" si="0"/>
        <v>52.507246376811594</v>
      </c>
      <c r="L16" s="1">
        <f>'Block II'!$K16*'Block II'!$I16/'Block II'!$H16</f>
        <v>5.2444313200970427</v>
      </c>
    </row>
    <row r="17" spans="2:16" x14ac:dyDescent="0.25">
      <c r="B17" s="1">
        <f t="shared" ref="B17" si="3">B16</f>
        <v>130</v>
      </c>
      <c r="C17" s="1">
        <v>3</v>
      </c>
      <c r="D17" s="1" t="s">
        <v>17</v>
      </c>
      <c r="E17" s="1">
        <v>1</v>
      </c>
      <c r="F17" s="1" t="s">
        <v>16</v>
      </c>
      <c r="G17" s="1" t="s">
        <v>14</v>
      </c>
      <c r="H17" s="1">
        <v>0.25030000000000002</v>
      </c>
      <c r="I17" s="1">
        <v>2.5000000000000001E-2</v>
      </c>
      <c r="J17" s="1">
        <v>0.40799999999999997</v>
      </c>
      <c r="K17" s="1">
        <f t="shared" si="0"/>
        <v>48.739130434782609</v>
      </c>
      <c r="L17" s="1">
        <f>'Block II'!$K17*'Block II'!$I17/'Block II'!$H17</f>
        <v>4.8680713578488417</v>
      </c>
      <c r="M17" s="1">
        <f>AVERAGE(L16:L17)</f>
        <v>5.0562513389729418</v>
      </c>
      <c r="N17" s="1">
        <f>STDEV(L16:L17)</f>
        <v>0.26612668147281593</v>
      </c>
      <c r="P17" s="1" t="s">
        <v>25</v>
      </c>
    </row>
    <row r="18" spans="2:16" x14ac:dyDescent="0.25">
      <c r="B18" s="1">
        <f t="shared" ref="B18" si="4">B17+1</f>
        <v>131</v>
      </c>
      <c r="C18" s="1">
        <v>3</v>
      </c>
      <c r="D18" s="1" t="s">
        <v>17</v>
      </c>
      <c r="E18" s="1">
        <v>2</v>
      </c>
      <c r="F18" s="1" t="s">
        <v>13</v>
      </c>
      <c r="G18" s="1" t="s">
        <v>14</v>
      </c>
      <c r="H18" s="1">
        <v>0.251</v>
      </c>
      <c r="I18" s="1">
        <v>2.5000000000000001E-2</v>
      </c>
      <c r="J18" s="1">
        <v>0.61099999999999999</v>
      </c>
      <c r="K18" s="1">
        <f t="shared" si="0"/>
        <v>78.159420289855078</v>
      </c>
      <c r="L18" s="1">
        <f>'Block II'!$K18*'Block II'!$I18/'Block II'!$H18</f>
        <v>7.7848028177146489</v>
      </c>
    </row>
    <row r="19" spans="2:16" x14ac:dyDescent="0.25">
      <c r="B19" s="1">
        <f t="shared" ref="B19" si="5">B18</f>
        <v>131</v>
      </c>
      <c r="C19" s="1">
        <v>3</v>
      </c>
      <c r="D19" s="1" t="s">
        <v>17</v>
      </c>
      <c r="E19" s="1">
        <v>2</v>
      </c>
      <c r="F19" s="1" t="s">
        <v>13</v>
      </c>
      <c r="G19" s="1" t="s">
        <v>14</v>
      </c>
      <c r="H19" s="1">
        <v>0.251</v>
      </c>
      <c r="I19" s="1">
        <v>2.5000000000000001E-2</v>
      </c>
      <c r="J19" s="1">
        <v>0.64900000000000002</v>
      </c>
      <c r="K19" s="1">
        <f t="shared" si="0"/>
        <v>83.666666666666671</v>
      </c>
      <c r="L19" s="1">
        <f>'Block II'!$K19*'Block II'!$I19/'Block II'!$H19</f>
        <v>8.3333333333333339</v>
      </c>
      <c r="M19" s="1">
        <f>AVERAGE(L18:L19)</f>
        <v>8.0590680755239923</v>
      </c>
      <c r="N19" s="1">
        <f>STDEV(L18:L19)</f>
        <v>0.38786964728172563</v>
      </c>
    </row>
    <row r="20" spans="2:16" x14ac:dyDescent="0.25">
      <c r="B20" s="1">
        <f t="shared" ref="B20" si="6">B19+1</f>
        <v>132</v>
      </c>
      <c r="C20" s="1">
        <v>3</v>
      </c>
      <c r="D20" s="1" t="s">
        <v>17</v>
      </c>
      <c r="E20" s="1">
        <v>2</v>
      </c>
      <c r="F20" s="1" t="s">
        <v>15</v>
      </c>
      <c r="G20" s="1" t="s">
        <v>14</v>
      </c>
      <c r="H20" s="1">
        <v>0.25130000000000002</v>
      </c>
      <c r="I20" s="1">
        <v>2.5000000000000001E-2</v>
      </c>
      <c r="J20" s="1">
        <v>0.499</v>
      </c>
      <c r="K20" s="1">
        <f t="shared" si="0"/>
        <v>61.927536231884062</v>
      </c>
      <c r="L20" s="1">
        <f>'Block II'!$K20*'Block II'!$I20/'Block II'!$H20</f>
        <v>6.1607178901595763</v>
      </c>
    </row>
    <row r="21" spans="2:16" x14ac:dyDescent="0.25">
      <c r="B21" s="1">
        <f t="shared" ref="B21" si="7">B20</f>
        <v>132</v>
      </c>
      <c r="C21" s="1">
        <v>3</v>
      </c>
      <c r="D21" s="1" t="s">
        <v>17</v>
      </c>
      <c r="E21" s="1">
        <v>2</v>
      </c>
      <c r="F21" s="1" t="s">
        <v>15</v>
      </c>
      <c r="G21" s="1" t="s">
        <v>14</v>
      </c>
      <c r="H21" s="1">
        <v>0.25130000000000002</v>
      </c>
      <c r="I21" s="1">
        <v>2.5000000000000001E-2</v>
      </c>
      <c r="J21" s="1">
        <v>0.41799999999999998</v>
      </c>
      <c r="K21" s="1">
        <f t="shared" si="0"/>
        <v>50.188405797101453</v>
      </c>
      <c r="L21" s="1">
        <f>'Block II'!$K21*'Block II'!$I21/'Block II'!$H21</f>
        <v>4.9928776161063917</v>
      </c>
      <c r="M21" s="1">
        <f>AVERAGE(L20:L21)</f>
        <v>5.5767977531329844</v>
      </c>
      <c r="N21" s="1">
        <f>STDEV(L20:L21)</f>
        <v>0.82578777712575824</v>
      </c>
    </row>
    <row r="22" spans="2:16" x14ac:dyDescent="0.25">
      <c r="B22" s="1">
        <f t="shared" ref="B22" si="8">B21+1</f>
        <v>133</v>
      </c>
      <c r="C22" s="1">
        <v>3</v>
      </c>
      <c r="D22" s="1" t="s">
        <v>17</v>
      </c>
      <c r="E22" s="1">
        <v>2</v>
      </c>
      <c r="F22" s="1" t="s">
        <v>16</v>
      </c>
      <c r="G22" s="1" t="s">
        <v>14</v>
      </c>
      <c r="H22" s="1">
        <v>0.2505</v>
      </c>
      <c r="I22" s="1">
        <v>2.5000000000000001E-2</v>
      </c>
      <c r="J22" s="1">
        <v>0.39900000000000002</v>
      </c>
      <c r="K22" s="1">
        <f t="shared" si="0"/>
        <v>47.434782608695656</v>
      </c>
      <c r="L22" s="1">
        <f>'Block II'!$K22*'Block II'!$I22/'Block II'!$H22</f>
        <v>4.7340102403887876</v>
      </c>
    </row>
    <row r="23" spans="2:16" x14ac:dyDescent="0.25">
      <c r="B23" s="1">
        <f t="shared" ref="B23" si="9">B22</f>
        <v>133</v>
      </c>
      <c r="C23" s="1">
        <v>3</v>
      </c>
      <c r="D23" s="1" t="s">
        <v>17</v>
      </c>
      <c r="E23" s="1">
        <v>2</v>
      </c>
      <c r="F23" s="1" t="s">
        <v>16</v>
      </c>
      <c r="G23" s="1" t="s">
        <v>14</v>
      </c>
      <c r="H23" s="1">
        <v>0.2505</v>
      </c>
      <c r="I23" s="1">
        <v>2.5000000000000001E-2</v>
      </c>
      <c r="J23" s="1">
        <v>1.016</v>
      </c>
      <c r="K23" s="1">
        <f t="shared" si="0"/>
        <v>136.85507246376812</v>
      </c>
      <c r="L23" s="1">
        <f>'Block II'!$K23*'Block II'!$I23/'Block II'!$H23</f>
        <v>13.658190864647519</v>
      </c>
      <c r="M23" s="1">
        <f>AVERAGE(L22:L23)</f>
        <v>9.1961005525181534</v>
      </c>
      <c r="N23" s="1">
        <f>STDEV(L22:L23)</f>
        <v>6.3103486359469478</v>
      </c>
    </row>
    <row r="24" spans="2:16" x14ac:dyDescent="0.25">
      <c r="B24" s="1">
        <f t="shared" ref="B24" si="10">B23+1</f>
        <v>134</v>
      </c>
      <c r="C24" s="1">
        <v>3</v>
      </c>
      <c r="D24" s="1" t="s">
        <v>17</v>
      </c>
      <c r="E24" s="1">
        <v>3</v>
      </c>
      <c r="F24" s="1" t="s">
        <v>13</v>
      </c>
      <c r="G24" s="1" t="s">
        <v>14</v>
      </c>
      <c r="H24" s="1">
        <v>0.25169999999999998</v>
      </c>
      <c r="I24" s="1">
        <v>2.5000000000000001E-2</v>
      </c>
      <c r="J24" s="1">
        <v>0.621</v>
      </c>
      <c r="K24" s="1">
        <f t="shared" si="0"/>
        <v>79.608695652173921</v>
      </c>
      <c r="L24" s="1">
        <f>'Block II'!$K24*'Block II'!$I24/'Block II'!$H24</f>
        <v>7.9071012765369417</v>
      </c>
    </row>
    <row r="25" spans="2:16" x14ac:dyDescent="0.25">
      <c r="B25" s="1">
        <f t="shared" ref="B25" si="11">B24</f>
        <v>134</v>
      </c>
      <c r="C25" s="1">
        <v>3</v>
      </c>
      <c r="D25" s="1" t="s">
        <v>17</v>
      </c>
      <c r="E25" s="1">
        <v>3</v>
      </c>
      <c r="F25" s="1" t="s">
        <v>13</v>
      </c>
      <c r="G25" s="1" t="s">
        <v>14</v>
      </c>
      <c r="H25" s="1">
        <v>0.25169999999999998</v>
      </c>
      <c r="I25" s="1">
        <v>2.5000000000000001E-2</v>
      </c>
      <c r="J25" s="1">
        <v>0.66500000000000004</v>
      </c>
      <c r="K25" s="1">
        <f t="shared" si="0"/>
        <v>85.985507246376827</v>
      </c>
      <c r="L25" s="1">
        <f>'Block II'!$K25*'Block II'!$I25/'Block II'!$H25</f>
        <v>8.5404754912968652</v>
      </c>
      <c r="M25" s="1">
        <f>AVERAGE(L24:L25)</f>
        <v>8.2237883839169044</v>
      </c>
      <c r="N25" s="1">
        <f>STDEV(L24:L25)</f>
        <v>0.44786320228544657</v>
      </c>
    </row>
    <row r="26" spans="2:16" x14ac:dyDescent="0.25">
      <c r="B26" s="1">
        <f t="shared" ref="B26" si="12">B25+1</f>
        <v>135</v>
      </c>
      <c r="C26" s="1">
        <v>3</v>
      </c>
      <c r="D26" s="1" t="s">
        <v>17</v>
      </c>
      <c r="E26" s="1">
        <v>3</v>
      </c>
      <c r="F26" s="1" t="s">
        <v>15</v>
      </c>
      <c r="G26" s="1" t="s">
        <v>14</v>
      </c>
      <c r="H26" s="1">
        <v>0.25059999999999999</v>
      </c>
      <c r="I26" s="1">
        <v>2.5000000000000001E-2</v>
      </c>
      <c r="J26" s="1">
        <v>0.40600000000000003</v>
      </c>
      <c r="K26" s="1">
        <f t="shared" si="0"/>
        <v>48.449275362318851</v>
      </c>
      <c r="L26" s="1">
        <f>'Block II'!$K26*'Block II'!$I26/'Block II'!$H26</f>
        <v>4.8333275501116182</v>
      </c>
    </row>
    <row r="27" spans="2:16" x14ac:dyDescent="0.25">
      <c r="B27" s="1">
        <f t="shared" ref="B27" si="13">B26</f>
        <v>135</v>
      </c>
      <c r="C27" s="1">
        <v>3</v>
      </c>
      <c r="D27" s="1" t="s">
        <v>17</v>
      </c>
      <c r="E27" s="1">
        <v>3</v>
      </c>
      <c r="F27" s="1" t="s">
        <v>15</v>
      </c>
      <c r="G27" s="1" t="s">
        <v>14</v>
      </c>
      <c r="H27" s="1">
        <v>0.25059999999999999</v>
      </c>
      <c r="I27" s="1">
        <v>2.5000000000000001E-2</v>
      </c>
      <c r="J27" s="1">
        <v>0.40699999999999997</v>
      </c>
      <c r="K27" s="1">
        <f t="shared" si="0"/>
        <v>48.594202898550726</v>
      </c>
      <c r="L27" s="1">
        <f>'Block II'!$K27*'Block II'!$I27/'Block II'!$H27</f>
        <v>4.8477856044045025</v>
      </c>
      <c r="M27" s="1">
        <f>AVERAGE(L26:L27)</f>
        <v>4.8405565772580603</v>
      </c>
      <c r="N27" s="1">
        <f>STDEV(L26:L27)</f>
        <v>1.0223388233261741E-2</v>
      </c>
    </row>
    <row r="28" spans="2:16" x14ac:dyDescent="0.25">
      <c r="B28" s="1">
        <f t="shared" ref="B28" si="14">B27+1</f>
        <v>136</v>
      </c>
      <c r="C28" s="1">
        <v>3</v>
      </c>
      <c r="D28" s="1" t="s">
        <v>17</v>
      </c>
      <c r="E28" s="1">
        <v>3</v>
      </c>
      <c r="F28" s="1" t="s">
        <v>16</v>
      </c>
      <c r="G28" s="1" t="s">
        <v>14</v>
      </c>
      <c r="H28" s="1">
        <v>0.25040000000000001</v>
      </c>
      <c r="I28" s="1">
        <v>2.5000000000000001E-2</v>
      </c>
      <c r="J28" s="1">
        <v>0.42</v>
      </c>
      <c r="K28" s="1">
        <f t="shared" si="0"/>
        <v>50.478260869565219</v>
      </c>
      <c r="L28" s="1">
        <f>'Block II'!$K28*'Block II'!$I28/'Block II'!$H28</f>
        <v>5.0397624670093073</v>
      </c>
    </row>
    <row r="29" spans="2:16" x14ac:dyDescent="0.25">
      <c r="B29" s="1">
        <f t="shared" ref="B29" si="15">B28</f>
        <v>136</v>
      </c>
      <c r="C29" s="1">
        <v>3</v>
      </c>
      <c r="D29" s="1" t="s">
        <v>17</v>
      </c>
      <c r="E29" s="1">
        <v>3</v>
      </c>
      <c r="F29" s="1" t="s">
        <v>16</v>
      </c>
      <c r="G29" s="1" t="s">
        <v>14</v>
      </c>
      <c r="H29" s="1">
        <v>0.25040000000000001</v>
      </c>
      <c r="I29" s="1">
        <v>2.5000000000000001E-2</v>
      </c>
      <c r="J29" s="1">
        <v>0.53300000000000003</v>
      </c>
      <c r="K29" s="1">
        <f t="shared" si="0"/>
        <v>66.855072463768124</v>
      </c>
      <c r="L29" s="1">
        <f>'Block II'!$K29*'Block II'!$I29/'Block II'!$H29</f>
        <v>6.6748275223410669</v>
      </c>
      <c r="M29" s="1">
        <f>AVERAGE(L28:L29)</f>
        <v>5.8572949946751871</v>
      </c>
      <c r="N29" s="1">
        <f>STDEV(L28:L29)</f>
        <v>1.1561655883062461</v>
      </c>
    </row>
    <row r="30" spans="2:16" x14ac:dyDescent="0.25">
      <c r="B30" s="1">
        <f t="shared" ref="B30" si="16">B29+1</f>
        <v>137</v>
      </c>
      <c r="C30" s="1">
        <v>3</v>
      </c>
      <c r="D30" s="1" t="s">
        <v>17</v>
      </c>
      <c r="E30" s="1">
        <v>4</v>
      </c>
      <c r="F30" s="1" t="s">
        <v>13</v>
      </c>
      <c r="G30" s="1" t="s">
        <v>14</v>
      </c>
      <c r="H30" s="1">
        <v>0.2505</v>
      </c>
      <c r="I30" s="1">
        <v>2.5000000000000001E-2</v>
      </c>
      <c r="J30" s="1">
        <v>0.58199999999999996</v>
      </c>
      <c r="K30" s="1">
        <f t="shared" si="0"/>
        <v>73.956521739130437</v>
      </c>
      <c r="L30" s="1">
        <f>'Block II'!$K30*'Block II'!$I30/'Block II'!$H30</f>
        <v>7.3808903931267906</v>
      </c>
    </row>
    <row r="31" spans="2:16" x14ac:dyDescent="0.25">
      <c r="B31" s="1">
        <f t="shared" ref="B31" si="17">B30</f>
        <v>137</v>
      </c>
      <c r="C31" s="1">
        <v>3</v>
      </c>
      <c r="D31" s="1" t="s">
        <v>17</v>
      </c>
      <c r="E31" s="1">
        <v>4</v>
      </c>
      <c r="F31" s="1" t="s">
        <v>13</v>
      </c>
      <c r="G31" s="1" t="s">
        <v>14</v>
      </c>
      <c r="H31" s="1">
        <v>0.2505</v>
      </c>
      <c r="I31" s="1">
        <v>2.5000000000000001E-2</v>
      </c>
      <c r="J31" s="1">
        <v>0.61799999999999999</v>
      </c>
      <c r="K31" s="1">
        <f t="shared" si="0"/>
        <v>79.173913043478265</v>
      </c>
      <c r="L31" s="1">
        <f>'Block II'!$K31*'Block II'!$I31/'Block II'!$H31</f>
        <v>7.9015881280916442</v>
      </c>
      <c r="M31" s="1">
        <f>AVERAGE(L30:L31)</f>
        <v>7.6412392606092174</v>
      </c>
      <c r="N31" s="1">
        <f>STDEV(L30:L31)</f>
        <v>0.36818889934212368</v>
      </c>
    </row>
    <row r="32" spans="2:16" x14ac:dyDescent="0.25">
      <c r="B32" s="1">
        <f t="shared" ref="B32" si="18">B31+1</f>
        <v>138</v>
      </c>
      <c r="C32" s="1">
        <v>3</v>
      </c>
      <c r="D32" s="1" t="s">
        <v>17</v>
      </c>
      <c r="E32" s="1">
        <v>4</v>
      </c>
      <c r="F32" s="1" t="s">
        <v>15</v>
      </c>
      <c r="G32" s="1" t="s">
        <v>14</v>
      </c>
      <c r="H32" s="1">
        <v>0.25030000000000002</v>
      </c>
      <c r="I32" s="1">
        <v>2.5000000000000001E-2</v>
      </c>
      <c r="J32" s="1">
        <v>0.34399999999999997</v>
      </c>
      <c r="K32" s="1">
        <f t="shared" si="0"/>
        <v>39.463768115942031</v>
      </c>
      <c r="L32" s="1">
        <f>'Block II'!$K32*'Block II'!$I32/'Block II'!$H32</f>
        <v>3.9416468353917327</v>
      </c>
    </row>
    <row r="33" spans="2:14" x14ac:dyDescent="0.25">
      <c r="B33" s="1">
        <f t="shared" ref="B33" si="19">B32</f>
        <v>138</v>
      </c>
      <c r="C33" s="1">
        <v>3</v>
      </c>
      <c r="D33" s="1" t="s">
        <v>17</v>
      </c>
      <c r="E33" s="1">
        <v>4</v>
      </c>
      <c r="F33" s="1" t="s">
        <v>15</v>
      </c>
      <c r="G33" s="1" t="s">
        <v>14</v>
      </c>
      <c r="H33" s="1">
        <v>0.25030000000000002</v>
      </c>
      <c r="I33" s="1">
        <v>2.5000000000000001E-2</v>
      </c>
      <c r="J33" s="1">
        <v>0.36599999999999999</v>
      </c>
      <c r="K33" s="1">
        <f t="shared" si="0"/>
        <v>42.652173913043477</v>
      </c>
      <c r="L33" s="1">
        <f>'Block II'!$K33*'Block II'!$I33/'Block II'!$H33</f>
        <v>4.2601052649863638</v>
      </c>
      <c r="M33" s="1">
        <f>AVERAGE(L32:L33)</f>
        <v>4.100876050189048</v>
      </c>
      <c r="N33" s="1">
        <f>STDEV(L32:L33)</f>
        <v>0.22518411509238237</v>
      </c>
    </row>
    <row r="34" spans="2:14" x14ac:dyDescent="0.25">
      <c r="B34" s="1">
        <f t="shared" ref="B34" si="20">B33+1</f>
        <v>139</v>
      </c>
      <c r="C34" s="1">
        <v>3</v>
      </c>
      <c r="D34" s="1" t="s">
        <v>17</v>
      </c>
      <c r="E34" s="1">
        <v>4</v>
      </c>
      <c r="F34" s="1" t="s">
        <v>16</v>
      </c>
      <c r="G34" s="1" t="s">
        <v>14</v>
      </c>
      <c r="H34" s="1">
        <v>0.25080000000000002</v>
      </c>
      <c r="I34" s="1">
        <v>2.5000000000000001E-2</v>
      </c>
      <c r="J34" s="1">
        <v>0.36899999999999999</v>
      </c>
      <c r="K34" s="1">
        <f t="shared" si="0"/>
        <v>43.086956521739133</v>
      </c>
      <c r="L34" s="1">
        <f>'Block II'!$K34*'Block II'!$I34/'Block II'!$H34</f>
        <v>4.2949518063934535</v>
      </c>
    </row>
    <row r="35" spans="2:14" x14ac:dyDescent="0.25">
      <c r="B35" s="1">
        <f t="shared" ref="B35" si="21">B34</f>
        <v>139</v>
      </c>
      <c r="C35" s="1">
        <v>3</v>
      </c>
      <c r="D35" s="1" t="s">
        <v>17</v>
      </c>
      <c r="E35" s="1">
        <v>4</v>
      </c>
      <c r="F35" s="1" t="s">
        <v>16</v>
      </c>
      <c r="G35" s="1" t="s">
        <v>14</v>
      </c>
      <c r="H35" s="1">
        <v>0.25080000000000002</v>
      </c>
      <c r="I35" s="1">
        <v>2.5000000000000001E-2</v>
      </c>
      <c r="J35" s="1">
        <v>0.39600000000000002</v>
      </c>
      <c r="K35" s="1">
        <f t="shared" si="0"/>
        <v>47.000000000000007</v>
      </c>
      <c r="L35" s="1">
        <f>'Block II'!$K35*'Block II'!$I35/'Block II'!$H35</f>
        <v>4.6850079744816595</v>
      </c>
      <c r="M35" s="1">
        <f>AVERAGE(L34:L35)</f>
        <v>4.4899798904375565</v>
      </c>
      <c r="N35" s="1">
        <f>STDEV(L34:L35)</f>
        <v>0.2758113614988103</v>
      </c>
    </row>
    <row r="36" spans="2:14" x14ac:dyDescent="0.25">
      <c r="B36" s="1">
        <f t="shared" ref="B36" si="22">B35+1</f>
        <v>140</v>
      </c>
      <c r="C36" s="1">
        <v>3</v>
      </c>
      <c r="D36" s="1" t="s">
        <v>17</v>
      </c>
      <c r="E36" s="1">
        <v>5</v>
      </c>
      <c r="F36" s="1" t="s">
        <v>13</v>
      </c>
      <c r="G36" s="1" t="s">
        <v>14</v>
      </c>
      <c r="H36" s="1">
        <v>0.25090000000000001</v>
      </c>
      <c r="I36" s="1">
        <v>2.5000000000000001E-2</v>
      </c>
      <c r="J36" s="1">
        <v>0.55800000000000005</v>
      </c>
      <c r="K36" s="1">
        <f t="shared" si="0"/>
        <v>70.478260869565233</v>
      </c>
      <c r="L36" s="1">
        <f>'Block II'!$K36*'Block II'!$I36/'Block II'!$H36</f>
        <v>7.0225449252257102</v>
      </c>
    </row>
    <row r="37" spans="2:14" x14ac:dyDescent="0.25">
      <c r="B37" s="1">
        <f t="shared" ref="B37" si="23">B36</f>
        <v>140</v>
      </c>
      <c r="C37" s="1">
        <v>3</v>
      </c>
      <c r="D37" s="1" t="s">
        <v>17</v>
      </c>
      <c r="E37" s="1">
        <v>5</v>
      </c>
      <c r="F37" s="1" t="s">
        <v>13</v>
      </c>
      <c r="G37" s="1" t="s">
        <v>14</v>
      </c>
      <c r="H37" s="1">
        <v>0.25090000000000001</v>
      </c>
      <c r="I37" s="1">
        <v>2.5000000000000001E-2</v>
      </c>
      <c r="J37" s="1">
        <v>0.58699999999999997</v>
      </c>
      <c r="K37" s="1">
        <f t="shared" si="0"/>
        <v>74.681159420289859</v>
      </c>
      <c r="L37" s="1">
        <f>'Block II'!$K37*'Block II'!$I37/'Block II'!$H37</f>
        <v>7.4413271642377303</v>
      </c>
      <c r="M37" s="1">
        <f>AVERAGE(L36:L37)</f>
        <v>7.2319360447317198</v>
      </c>
      <c r="N37" s="1">
        <f>STDEV(L36:L37)</f>
        <v>0.296123761045885</v>
      </c>
    </row>
    <row r="38" spans="2:14" x14ac:dyDescent="0.25">
      <c r="B38" s="1">
        <f t="shared" ref="B38" si="24">B37+1</f>
        <v>141</v>
      </c>
      <c r="C38" s="1">
        <v>3</v>
      </c>
      <c r="D38" s="1" t="s">
        <v>17</v>
      </c>
      <c r="E38" s="1">
        <v>5</v>
      </c>
      <c r="F38" s="1" t="s">
        <v>15</v>
      </c>
      <c r="G38" s="1" t="s">
        <v>14</v>
      </c>
      <c r="H38" s="1">
        <v>0.25090000000000001</v>
      </c>
      <c r="I38" s="1">
        <v>2.5000000000000001E-2</v>
      </c>
      <c r="J38" s="1">
        <v>0.39400000000000002</v>
      </c>
      <c r="K38" s="1">
        <f t="shared" si="0"/>
        <v>46.710144927536234</v>
      </c>
      <c r="L38" s="1">
        <f>'Block II'!$K38*'Block II'!$I38/'Block II'!$H38</f>
        <v>4.6542591597784204</v>
      </c>
    </row>
    <row r="39" spans="2:14" x14ac:dyDescent="0.25">
      <c r="B39" s="1">
        <f t="shared" ref="B39" si="25">B38</f>
        <v>141</v>
      </c>
      <c r="C39" s="1">
        <v>3</v>
      </c>
      <c r="D39" s="1" t="s">
        <v>17</v>
      </c>
      <c r="E39" s="1">
        <v>5</v>
      </c>
      <c r="F39" s="1" t="s">
        <v>15</v>
      </c>
      <c r="G39" s="1" t="s">
        <v>14</v>
      </c>
      <c r="H39" s="1">
        <v>0.25090000000000001</v>
      </c>
      <c r="I39" s="1">
        <v>2.5000000000000001E-2</v>
      </c>
      <c r="J39" s="1">
        <v>0.40899999999999997</v>
      </c>
      <c r="K39" s="1">
        <f t="shared" si="0"/>
        <v>48.884057971014492</v>
      </c>
      <c r="L39" s="1">
        <f>'Block II'!$K39*'Block II'!$I39/'Block II'!$H39</f>
        <v>4.8708706627156726</v>
      </c>
      <c r="M39" s="1">
        <f>AVERAGE(L38:L39)</f>
        <v>4.762564911247047</v>
      </c>
      <c r="N39" s="1">
        <f>STDEV(L38:L39)</f>
        <v>0.15316746260994077</v>
      </c>
    </row>
    <row r="40" spans="2:14" x14ac:dyDescent="0.25">
      <c r="B40" s="1">
        <f t="shared" ref="B40" si="26">B39+1</f>
        <v>142</v>
      </c>
      <c r="C40" s="1">
        <v>3</v>
      </c>
      <c r="D40" s="1" t="s">
        <v>17</v>
      </c>
      <c r="E40" s="1">
        <v>5</v>
      </c>
      <c r="F40" s="1" t="s">
        <v>16</v>
      </c>
      <c r="G40" s="1" t="s">
        <v>14</v>
      </c>
      <c r="H40" s="1">
        <v>0.25130000000000002</v>
      </c>
      <c r="I40" s="1">
        <v>2.5000000000000001E-2</v>
      </c>
      <c r="J40" s="1">
        <v>0.42</v>
      </c>
      <c r="K40" s="1">
        <f t="shared" si="0"/>
        <v>50.478260869565219</v>
      </c>
      <c r="L40" s="1">
        <f>'Block II'!$K40*'Block II'!$I40/'Block II'!$H40</f>
        <v>5.0217131784286932</v>
      </c>
    </row>
    <row r="41" spans="2:14" x14ac:dyDescent="0.25">
      <c r="B41" s="1">
        <f t="shared" ref="B41" si="27">B40</f>
        <v>142</v>
      </c>
      <c r="C41" s="1">
        <v>3</v>
      </c>
      <c r="D41" s="1" t="s">
        <v>17</v>
      </c>
      <c r="E41" s="1">
        <v>5</v>
      </c>
      <c r="F41" s="1" t="s">
        <v>16</v>
      </c>
      <c r="G41" s="1" t="s">
        <v>14</v>
      </c>
      <c r="H41" s="1">
        <v>0.25130000000000002</v>
      </c>
      <c r="I41" s="1">
        <v>2.5000000000000001E-2</v>
      </c>
      <c r="J41" s="1">
        <v>0.41299999999999998</v>
      </c>
      <c r="K41" s="1">
        <f t="shared" si="0"/>
        <v>49.463768115942031</v>
      </c>
      <c r="L41" s="1">
        <f>'Block II'!$K41*'Block II'!$I41/'Block II'!$H41</f>
        <v>4.9207887103006396</v>
      </c>
      <c r="M41" s="1">
        <f>AVERAGE(L40:L41)</f>
        <v>4.971250944364666</v>
      </c>
      <c r="N41" s="1">
        <f>STDEV(L40:L41)</f>
        <v>7.1364375800992336E-2</v>
      </c>
    </row>
    <row r="42" spans="2:14" x14ac:dyDescent="0.25">
      <c r="B42" s="1">
        <f t="shared" ref="B42" si="28">B41+1</f>
        <v>143</v>
      </c>
      <c r="C42" s="1">
        <v>3</v>
      </c>
      <c r="D42" s="1" t="s">
        <v>17</v>
      </c>
      <c r="E42" s="1">
        <v>6</v>
      </c>
      <c r="F42" s="1" t="s">
        <v>13</v>
      </c>
      <c r="G42" s="1" t="s">
        <v>14</v>
      </c>
      <c r="H42" s="1">
        <v>0.10100000000000001</v>
      </c>
      <c r="I42" s="1">
        <v>2.5000000000000001E-2</v>
      </c>
      <c r="J42" s="1">
        <v>0.23799999999999999</v>
      </c>
      <c r="K42" s="1">
        <f t="shared" si="0"/>
        <v>24.10144927536232</v>
      </c>
      <c r="L42" s="1">
        <f>'Block II'!$K42*'Block II'!$I42/'Block II'!$H42</f>
        <v>5.9657052661787917</v>
      </c>
    </row>
    <row r="43" spans="2:14" x14ac:dyDescent="0.25">
      <c r="B43" s="1">
        <f t="shared" ref="B43" si="29">B42</f>
        <v>143</v>
      </c>
      <c r="C43" s="1">
        <v>3</v>
      </c>
      <c r="D43" s="1" t="s">
        <v>17</v>
      </c>
      <c r="E43" s="1">
        <v>6</v>
      </c>
      <c r="F43" s="1" t="s">
        <v>13</v>
      </c>
      <c r="G43" s="1" t="s">
        <v>14</v>
      </c>
      <c r="H43" s="1">
        <v>0.10100000000000001</v>
      </c>
      <c r="I43" s="1">
        <v>2.5000000000000001E-2</v>
      </c>
      <c r="J43" s="1">
        <v>0.246</v>
      </c>
      <c r="K43" s="1">
        <f t="shared" si="0"/>
        <v>25.260869565217394</v>
      </c>
      <c r="L43" s="1">
        <f>'Block II'!$K43*'Block II'!$I43/'Block II'!$H43</f>
        <v>6.2526904864399491</v>
      </c>
      <c r="M43" s="1">
        <f t="shared" ref="M43:M47" si="30">AVERAGE(L42:L43)</f>
        <v>6.1091978763093699</v>
      </c>
      <c r="N43" s="1">
        <f t="shared" ref="N43:N47" si="31">STDEV(L42:L43)</f>
        <v>0.20292919534697934</v>
      </c>
    </row>
    <row r="44" spans="2:14" x14ac:dyDescent="0.25">
      <c r="B44" s="1">
        <f t="shared" ref="B44" si="32">B43+1</f>
        <v>144</v>
      </c>
      <c r="C44" s="1">
        <v>3</v>
      </c>
      <c r="D44" s="1" t="s">
        <v>17</v>
      </c>
      <c r="E44" s="1">
        <v>6</v>
      </c>
      <c r="F44" s="1" t="s">
        <v>15</v>
      </c>
      <c r="G44" s="1" t="s">
        <v>14</v>
      </c>
      <c r="H44" s="1">
        <v>0.25080000000000002</v>
      </c>
      <c r="I44" s="1">
        <v>2.5000000000000001E-2</v>
      </c>
      <c r="J44" s="1">
        <v>0.501</v>
      </c>
      <c r="K44" s="1">
        <f t="shared" si="0"/>
        <v>62.217391304347828</v>
      </c>
      <c r="L44" s="1">
        <f>'Block II'!$K44*'Block II'!$I44/'Block II'!$H44</f>
        <v>6.2018930726024548</v>
      </c>
    </row>
    <row r="45" spans="2:14" x14ac:dyDescent="0.25">
      <c r="B45" s="1">
        <f t="shared" ref="B45" si="33">B44</f>
        <v>144</v>
      </c>
      <c r="C45" s="1">
        <v>3</v>
      </c>
      <c r="D45" s="1" t="s">
        <v>17</v>
      </c>
      <c r="E45" s="1">
        <v>6</v>
      </c>
      <c r="F45" s="1" t="s">
        <v>15</v>
      </c>
      <c r="G45" s="1" t="s">
        <v>14</v>
      </c>
      <c r="H45" s="1">
        <v>0.25080000000000002</v>
      </c>
      <c r="I45" s="1">
        <v>2.5000000000000001E-2</v>
      </c>
      <c r="J45" s="1">
        <v>0.48399999999999999</v>
      </c>
      <c r="K45" s="1">
        <f t="shared" si="0"/>
        <v>59.753623188405797</v>
      </c>
      <c r="L45" s="1">
        <f>'Block II'!$K45*'Block II'!$I45/'Block II'!$H45</f>
        <v>5.9563021519543256</v>
      </c>
      <c r="M45" s="1">
        <f t="shared" si="30"/>
        <v>6.0790976122783906</v>
      </c>
      <c r="N45" s="1">
        <f t="shared" si="31"/>
        <v>0.1736590053881395</v>
      </c>
    </row>
    <row r="46" spans="2:14" x14ac:dyDescent="0.25">
      <c r="B46" s="1">
        <f t="shared" ref="B46" si="34">B45+1</f>
        <v>145</v>
      </c>
      <c r="C46" s="1">
        <v>3</v>
      </c>
      <c r="D46" s="1" t="s">
        <v>17</v>
      </c>
      <c r="E46" s="1">
        <v>6</v>
      </c>
      <c r="F46" s="1" t="s">
        <v>16</v>
      </c>
      <c r="G46" s="1" t="s">
        <v>14</v>
      </c>
      <c r="H46" s="1">
        <v>0.25</v>
      </c>
      <c r="I46" s="1">
        <v>2.5000000000000001E-2</v>
      </c>
      <c r="J46" s="1">
        <v>0.42</v>
      </c>
      <c r="K46" s="1">
        <f t="shared" si="0"/>
        <v>50.478260869565219</v>
      </c>
      <c r="L46" s="1">
        <f>'Block II'!$K46*'Block II'!$I46/'Block II'!$H46</f>
        <v>5.0478260869565226</v>
      </c>
    </row>
    <row r="47" spans="2:14" x14ac:dyDescent="0.25">
      <c r="B47" s="1">
        <f t="shared" ref="B47" si="35">B46</f>
        <v>145</v>
      </c>
      <c r="C47" s="1">
        <v>3</v>
      </c>
      <c r="D47" s="1" t="s">
        <v>17</v>
      </c>
      <c r="E47" s="1">
        <v>6</v>
      </c>
      <c r="F47" s="1" t="s">
        <v>16</v>
      </c>
      <c r="G47" s="1" t="s">
        <v>14</v>
      </c>
      <c r="H47" s="1">
        <v>0.25</v>
      </c>
      <c r="I47" s="1">
        <v>2.5000000000000001E-2</v>
      </c>
      <c r="J47" s="1">
        <v>0.48799999999999999</v>
      </c>
      <c r="K47" s="1">
        <f t="shared" si="0"/>
        <v>60.333333333333336</v>
      </c>
      <c r="L47" s="1">
        <f>'Block II'!$K47*'Block II'!$I47/'Block II'!$H47</f>
        <v>6.0333333333333341</v>
      </c>
      <c r="M47" s="1">
        <f t="shared" si="30"/>
        <v>5.5405797101449288</v>
      </c>
      <c r="N47" s="1">
        <f t="shared" si="31"/>
        <v>0.69685885682152504</v>
      </c>
    </row>
    <row r="49" spans="2:14" x14ac:dyDescent="0.25">
      <c r="B49" s="1">
        <v>182</v>
      </c>
      <c r="C49" s="1">
        <v>6</v>
      </c>
      <c r="D49" s="1" t="s">
        <v>17</v>
      </c>
      <c r="E49" s="1">
        <v>1</v>
      </c>
      <c r="F49" s="1" t="s">
        <v>13</v>
      </c>
      <c r="G49" s="1" t="s">
        <v>14</v>
      </c>
      <c r="H49" s="1">
        <v>0.25159999999999999</v>
      </c>
      <c r="I49" s="1">
        <v>2.5000000000000001E-2</v>
      </c>
      <c r="J49" s="1">
        <v>0.49</v>
      </c>
      <c r="K49" s="1">
        <f>(J49-0.0777)/0.0058</f>
        <v>71.08620689655173</v>
      </c>
      <c r="L49" s="1">
        <f>'Block II'!$K49*'Block II'!$I49/'Block II'!$H49</f>
        <v>7.0634148347130106</v>
      </c>
    </row>
    <row r="50" spans="2:14" x14ac:dyDescent="0.25">
      <c r="B50" s="1">
        <f>B49</f>
        <v>182</v>
      </c>
      <c r="C50" s="1">
        <v>6</v>
      </c>
      <c r="D50" s="1" t="s">
        <v>17</v>
      </c>
      <c r="E50" s="1">
        <v>1</v>
      </c>
      <c r="F50" s="1" t="s">
        <v>13</v>
      </c>
      <c r="G50" s="1" t="s">
        <v>14</v>
      </c>
      <c r="H50" s="1">
        <v>0.25159999999999999</v>
      </c>
      <c r="I50" s="1">
        <v>2.5000000000000001E-2</v>
      </c>
      <c r="J50" s="1">
        <v>0.5</v>
      </c>
      <c r="K50" s="1">
        <f t="shared" ref="K50:K84" si="36">(J50-0.0777)/0.0058</f>
        <v>72.810344827586206</v>
      </c>
      <c r="L50" s="1">
        <f>'Block II'!$K50*'Block II'!$I50/'Block II'!$H50</f>
        <v>7.2347321966997429</v>
      </c>
      <c r="M50" s="1">
        <f>AVERAGE(L49:L50)</f>
        <v>7.1490735157063767</v>
      </c>
      <c r="N50" s="1">
        <f>STDEV(L49:L50)</f>
        <v>0.12113966839580888</v>
      </c>
    </row>
    <row r="51" spans="2:14" x14ac:dyDescent="0.25">
      <c r="B51" s="1">
        <f>B50+1</f>
        <v>183</v>
      </c>
      <c r="C51" s="1">
        <v>6</v>
      </c>
      <c r="D51" s="1" t="s">
        <v>17</v>
      </c>
      <c r="E51" s="1">
        <v>1</v>
      </c>
      <c r="F51" s="1" t="s">
        <v>15</v>
      </c>
      <c r="G51" s="1" t="s">
        <v>14</v>
      </c>
      <c r="H51" s="1">
        <v>0.25019999999999998</v>
      </c>
      <c r="I51" s="1">
        <v>2.5000000000000001E-2</v>
      </c>
      <c r="J51" s="1">
        <v>0.44400000000000001</v>
      </c>
      <c r="K51" s="1">
        <f t="shared" si="36"/>
        <v>63.15517241379311</v>
      </c>
      <c r="L51" s="1">
        <f>'Block II'!$K51*'Block II'!$I51/'Block II'!$H51</f>
        <v>6.3104688662862829</v>
      </c>
    </row>
    <row r="52" spans="2:14" x14ac:dyDescent="0.25">
      <c r="B52" s="1">
        <f t="shared" ref="B52" si="37">B51</f>
        <v>183</v>
      </c>
      <c r="C52" s="1">
        <v>6</v>
      </c>
      <c r="D52" s="1" t="s">
        <v>17</v>
      </c>
      <c r="E52" s="1">
        <v>1</v>
      </c>
      <c r="F52" s="1" t="s">
        <v>15</v>
      </c>
      <c r="G52" s="1" t="s">
        <v>14</v>
      </c>
      <c r="H52" s="1">
        <v>0.25019999999999998</v>
      </c>
      <c r="I52" s="1">
        <v>2.5000000000000001E-2</v>
      </c>
      <c r="J52" s="1">
        <v>1.099</v>
      </c>
      <c r="K52" s="1">
        <f t="shared" si="36"/>
        <v>176.08620689655172</v>
      </c>
      <c r="L52" s="1">
        <f>'Block II'!$K52*'Block II'!$I52/'Block II'!$H52</f>
        <v>17.594545053612283</v>
      </c>
      <c r="M52" s="1">
        <f>AVERAGE(L51:L52)</f>
        <v>11.952506959949282</v>
      </c>
      <c r="N52" s="1">
        <f>STDEV(L51:L52)</f>
        <v>7.9790467914838601</v>
      </c>
    </row>
    <row r="53" spans="2:14" x14ac:dyDescent="0.25">
      <c r="B53" s="1">
        <f t="shared" ref="B53" si="38">B52+1</f>
        <v>184</v>
      </c>
      <c r="C53" s="1">
        <v>6</v>
      </c>
      <c r="D53" s="1" t="s">
        <v>17</v>
      </c>
      <c r="E53" s="1">
        <v>1</v>
      </c>
      <c r="F53" s="1" t="s">
        <v>16</v>
      </c>
      <c r="G53" s="1" t="s">
        <v>14</v>
      </c>
      <c r="H53" s="1">
        <v>0.25109999999999999</v>
      </c>
      <c r="I53" s="1">
        <v>2.5000000000000001E-2</v>
      </c>
      <c r="J53" s="1">
        <v>0.318</v>
      </c>
      <c r="K53" s="1">
        <f t="shared" si="36"/>
        <v>41.431034482758626</v>
      </c>
      <c r="L53" s="1">
        <f>'Block II'!$K53*'Block II'!$I53/'Block II'!$H53</f>
        <v>4.1249536522061554</v>
      </c>
    </row>
    <row r="54" spans="2:14" x14ac:dyDescent="0.25">
      <c r="B54" s="1">
        <f t="shared" ref="B54" si="39">B53</f>
        <v>184</v>
      </c>
      <c r="C54" s="1">
        <v>6</v>
      </c>
      <c r="D54" s="1" t="s">
        <v>17</v>
      </c>
      <c r="E54" s="1">
        <v>1</v>
      </c>
      <c r="F54" s="1" t="s">
        <v>16</v>
      </c>
      <c r="G54" s="1" t="s">
        <v>14</v>
      </c>
      <c r="H54" s="1">
        <v>0.25109999999999999</v>
      </c>
      <c r="I54" s="1">
        <v>2.5000000000000001E-2</v>
      </c>
      <c r="J54" s="1">
        <v>0.28599999999999998</v>
      </c>
      <c r="K54" s="1">
        <f t="shared" si="36"/>
        <v>35.913793103448278</v>
      </c>
      <c r="L54" s="1">
        <f>'Block II'!$K54*'Block II'!$I54/'Block II'!$H54</f>
        <v>3.5756464658948905</v>
      </c>
      <c r="M54" s="1">
        <f t="shared" ref="M54:M78" si="40">AVERAGE(L53:L54)</f>
        <v>3.850300059050523</v>
      </c>
      <c r="N54" s="1">
        <f t="shared" ref="N54:N78" si="41">STDEV(L53:L54)</f>
        <v>0.38841883639519764</v>
      </c>
    </row>
    <row r="55" spans="2:14" x14ac:dyDescent="0.25">
      <c r="B55" s="1">
        <f t="shared" ref="B55" si="42">B54+1</f>
        <v>185</v>
      </c>
      <c r="C55" s="1">
        <v>6</v>
      </c>
      <c r="D55" s="1" t="s">
        <v>17</v>
      </c>
      <c r="E55" s="1">
        <v>2</v>
      </c>
      <c r="F55" s="1" t="s">
        <v>13</v>
      </c>
      <c r="G55" s="1" t="s">
        <v>14</v>
      </c>
      <c r="H55" s="1">
        <v>0.251</v>
      </c>
      <c r="I55" s="1">
        <v>2.5000000000000001E-2</v>
      </c>
      <c r="J55" s="1">
        <v>0.58499999999999996</v>
      </c>
      <c r="K55" s="1">
        <f t="shared" si="36"/>
        <v>87.465517241379317</v>
      </c>
      <c r="L55" s="1">
        <f>'Block II'!$K55*'Block II'!$I55/'Block II'!$H55</f>
        <v>8.711704904519852</v>
      </c>
    </row>
    <row r="56" spans="2:14" x14ac:dyDescent="0.25">
      <c r="B56" s="1">
        <f t="shared" ref="B56" si="43">B55</f>
        <v>185</v>
      </c>
      <c r="C56" s="1">
        <v>6</v>
      </c>
      <c r="D56" s="1" t="s">
        <v>17</v>
      </c>
      <c r="E56" s="1">
        <v>2</v>
      </c>
      <c r="F56" s="1" t="s">
        <v>13</v>
      </c>
      <c r="G56" s="1" t="s">
        <v>14</v>
      </c>
      <c r="H56" s="1">
        <v>0.251</v>
      </c>
      <c r="I56" s="1">
        <v>2.5000000000000001E-2</v>
      </c>
      <c r="J56" s="1">
        <v>0.61099999999999999</v>
      </c>
      <c r="K56" s="1">
        <f t="shared" si="36"/>
        <v>91.948275862068968</v>
      </c>
      <c r="L56" s="1">
        <f>'Block II'!$K56*'Block II'!$I56/'Block II'!$H56</f>
        <v>9.1581948069789814</v>
      </c>
      <c r="M56" s="1">
        <f t="shared" si="40"/>
        <v>8.9349498557494158</v>
      </c>
      <c r="N56" s="1">
        <f t="shared" si="41"/>
        <v>0.31571603776017049</v>
      </c>
    </row>
    <row r="57" spans="2:14" x14ac:dyDescent="0.25">
      <c r="B57" s="1">
        <f t="shared" ref="B57" si="44">B56+1</f>
        <v>186</v>
      </c>
      <c r="C57" s="1">
        <v>6</v>
      </c>
      <c r="D57" s="1" t="s">
        <v>17</v>
      </c>
      <c r="E57" s="1">
        <v>2</v>
      </c>
      <c r="F57" s="1" t="s">
        <v>15</v>
      </c>
      <c r="G57" s="1" t="s">
        <v>14</v>
      </c>
      <c r="H57" s="1">
        <v>0.25080000000000002</v>
      </c>
      <c r="I57" s="1">
        <v>2.5000000000000001E-2</v>
      </c>
      <c r="J57" s="1">
        <v>0.40600000000000003</v>
      </c>
      <c r="K57" s="1">
        <f t="shared" si="36"/>
        <v>56.603448275862078</v>
      </c>
      <c r="L57" s="1">
        <f>'Block II'!$K57*'Block II'!$I57/'Block II'!$H57</f>
        <v>5.6422895011824235</v>
      </c>
    </row>
    <row r="58" spans="2:14" x14ac:dyDescent="0.25">
      <c r="B58" s="1">
        <f t="shared" ref="B58" si="45">B57</f>
        <v>186</v>
      </c>
      <c r="C58" s="1">
        <v>6</v>
      </c>
      <c r="D58" s="1" t="s">
        <v>17</v>
      </c>
      <c r="E58" s="1">
        <v>2</v>
      </c>
      <c r="F58" s="1" t="s">
        <v>15</v>
      </c>
      <c r="G58" s="1" t="s">
        <v>14</v>
      </c>
      <c r="H58" s="1">
        <v>0.25080000000000002</v>
      </c>
      <c r="I58" s="1">
        <v>2.5000000000000001E-2</v>
      </c>
      <c r="J58" s="1">
        <v>0.47799999999999998</v>
      </c>
      <c r="K58" s="1">
        <f t="shared" si="36"/>
        <v>69.017241379310349</v>
      </c>
      <c r="L58" s="1">
        <f>'Block II'!$K58*'Block II'!$I58/'Block II'!$H58</f>
        <v>6.8797090689105209</v>
      </c>
      <c r="M58" s="1">
        <f t="shared" si="40"/>
        <v>6.2609992850464717</v>
      </c>
      <c r="N58" s="1">
        <f t="shared" si="41"/>
        <v>0.87498776751346408</v>
      </c>
    </row>
    <row r="59" spans="2:14" x14ac:dyDescent="0.25">
      <c r="B59" s="1">
        <f t="shared" ref="B59" si="46">B58+1</f>
        <v>187</v>
      </c>
      <c r="C59" s="1">
        <v>6</v>
      </c>
      <c r="D59" s="1" t="s">
        <v>17</v>
      </c>
      <c r="E59" s="1">
        <v>2</v>
      </c>
      <c r="F59" s="1" t="s">
        <v>16</v>
      </c>
      <c r="G59" s="1" t="s">
        <v>14</v>
      </c>
      <c r="H59" s="1">
        <v>0.25059999999999999</v>
      </c>
      <c r="I59" s="1">
        <v>2.5000000000000001E-2</v>
      </c>
      <c r="J59" s="1">
        <v>0.316</v>
      </c>
      <c r="K59" s="1">
        <f t="shared" si="36"/>
        <v>41.08620689655173</v>
      </c>
      <c r="L59" s="1">
        <f>'Block II'!$K59*'Block II'!$I59/'Block II'!$H59</f>
        <v>4.098783608993589</v>
      </c>
    </row>
    <row r="60" spans="2:14" x14ac:dyDescent="0.25">
      <c r="B60" s="1">
        <f t="shared" ref="B60" si="47">B59</f>
        <v>187</v>
      </c>
      <c r="C60" s="1">
        <v>6</v>
      </c>
      <c r="D60" s="1" t="s">
        <v>17</v>
      </c>
      <c r="E60" s="1">
        <v>2</v>
      </c>
      <c r="F60" s="1" t="s">
        <v>16</v>
      </c>
      <c r="G60" s="1" t="s">
        <v>14</v>
      </c>
      <c r="H60" s="1">
        <v>0.25059999999999999</v>
      </c>
      <c r="I60" s="1">
        <v>2.5000000000000001E-2</v>
      </c>
      <c r="J60" s="1">
        <v>0.81299999999999994</v>
      </c>
      <c r="K60" s="1">
        <f t="shared" si="36"/>
        <v>126.77586206896552</v>
      </c>
      <c r="L60" s="1">
        <f>'Block II'!$K60*'Block II'!$I60/'Block II'!$H60</f>
        <v>12.647232848061206</v>
      </c>
      <c r="M60" s="1">
        <f t="shared" si="40"/>
        <v>8.3730082285273966</v>
      </c>
      <c r="N60" s="1">
        <f t="shared" si="41"/>
        <v>6.0446664255736957</v>
      </c>
    </row>
    <row r="61" spans="2:14" x14ac:dyDescent="0.25">
      <c r="B61" s="1">
        <f t="shared" ref="B61" si="48">B60+1</f>
        <v>188</v>
      </c>
      <c r="C61" s="1">
        <v>6</v>
      </c>
      <c r="D61" s="1" t="s">
        <v>17</v>
      </c>
      <c r="E61" s="1">
        <v>3</v>
      </c>
      <c r="F61" s="1" t="s">
        <v>13</v>
      </c>
      <c r="G61" s="1" t="s">
        <v>14</v>
      </c>
      <c r="H61" s="1">
        <v>0.25090000000000001</v>
      </c>
      <c r="I61" s="1">
        <v>2.5000000000000001E-2</v>
      </c>
      <c r="J61" s="1">
        <v>0.54300000000000004</v>
      </c>
      <c r="K61" s="1">
        <f t="shared" si="36"/>
        <v>80.224137931034491</v>
      </c>
      <c r="L61" s="1">
        <f>'Block II'!$K61*'Block II'!$I61/'Block II'!$H61</f>
        <v>7.9936367009799216</v>
      </c>
    </row>
    <row r="62" spans="2:14" x14ac:dyDescent="0.25">
      <c r="B62" s="1">
        <f t="shared" ref="B62" si="49">B61</f>
        <v>188</v>
      </c>
      <c r="C62" s="1">
        <v>6</v>
      </c>
      <c r="D62" s="1" t="s">
        <v>17</v>
      </c>
      <c r="E62" s="1">
        <v>3</v>
      </c>
      <c r="F62" s="1" t="s">
        <v>13</v>
      </c>
      <c r="G62" s="1" t="s">
        <v>14</v>
      </c>
      <c r="H62" s="1">
        <v>0.25090000000000001</v>
      </c>
      <c r="I62" s="1">
        <v>2.5000000000000001E-2</v>
      </c>
      <c r="J62" s="1">
        <v>0.68</v>
      </c>
      <c r="K62" s="1">
        <f t="shared" si="36"/>
        <v>103.84482758620692</v>
      </c>
      <c r="L62" s="1">
        <f>'Block II'!$K62*'Block II'!$I62/'Block II'!$H62</f>
        <v>10.347232720825719</v>
      </c>
      <c r="M62" s="1">
        <f t="shared" si="40"/>
        <v>9.1704347109028213</v>
      </c>
      <c r="N62" s="1">
        <f t="shared" si="41"/>
        <v>1.6642437058066197</v>
      </c>
    </row>
    <row r="63" spans="2:14" x14ac:dyDescent="0.25">
      <c r="B63" s="1">
        <f t="shared" ref="B63" si="50">B62+1</f>
        <v>189</v>
      </c>
      <c r="C63" s="1">
        <v>6</v>
      </c>
      <c r="D63" s="1" t="s">
        <v>17</v>
      </c>
      <c r="E63" s="1">
        <v>3</v>
      </c>
      <c r="F63" s="1" t="s">
        <v>15</v>
      </c>
      <c r="G63" s="1" t="s">
        <v>14</v>
      </c>
      <c r="H63" s="1">
        <v>0.25090000000000001</v>
      </c>
      <c r="I63" s="1">
        <v>2.5000000000000001E-2</v>
      </c>
      <c r="J63" s="1">
        <v>0.68</v>
      </c>
      <c r="K63" s="1">
        <f t="shared" si="36"/>
        <v>103.84482758620692</v>
      </c>
      <c r="L63" s="1">
        <f>'Block II'!$K63*'Block II'!$I63/'Block II'!$H63</f>
        <v>10.347232720825719</v>
      </c>
    </row>
    <row r="64" spans="2:14" x14ac:dyDescent="0.25">
      <c r="B64" s="1">
        <f t="shared" ref="B64" si="51">B63</f>
        <v>189</v>
      </c>
      <c r="C64" s="1">
        <v>6</v>
      </c>
      <c r="D64" s="1" t="s">
        <v>17</v>
      </c>
      <c r="E64" s="1">
        <v>3</v>
      </c>
      <c r="F64" s="1" t="s">
        <v>15</v>
      </c>
      <c r="G64" s="1" t="s">
        <v>14</v>
      </c>
      <c r="H64" s="1">
        <v>0.25090000000000001</v>
      </c>
      <c r="I64" s="1">
        <v>2.5000000000000001E-2</v>
      </c>
      <c r="J64" s="1">
        <v>0.42599999999999999</v>
      </c>
      <c r="K64" s="1">
        <f t="shared" si="36"/>
        <v>60.051724137931039</v>
      </c>
      <c r="L64" s="1">
        <f>'Block II'!$K64*'Block II'!$I64/'Block II'!$H64</f>
        <v>5.9836313409656281</v>
      </c>
      <c r="M64" s="1">
        <f t="shared" si="40"/>
        <v>8.1654320308956727</v>
      </c>
      <c r="N64" s="1">
        <f t="shared" si="41"/>
        <v>3.0855321260940509</v>
      </c>
    </row>
    <row r="65" spans="2:14" x14ac:dyDescent="0.25">
      <c r="B65" s="1">
        <f t="shared" ref="B65" si="52">B64+1</f>
        <v>190</v>
      </c>
      <c r="C65" s="1">
        <v>6</v>
      </c>
      <c r="D65" s="1" t="s">
        <v>17</v>
      </c>
      <c r="E65" s="1">
        <v>3</v>
      </c>
      <c r="F65" s="1" t="s">
        <v>16</v>
      </c>
      <c r="G65" s="1" t="s">
        <v>14</v>
      </c>
      <c r="H65" s="1">
        <v>0.25030000000000002</v>
      </c>
      <c r="I65" s="1">
        <v>2.5000000000000001E-2</v>
      </c>
      <c r="J65" s="1">
        <v>0.377</v>
      </c>
      <c r="K65" s="1">
        <f t="shared" si="36"/>
        <v>51.603448275862071</v>
      </c>
      <c r="L65" s="1">
        <f>'Block II'!$K65*'Block II'!$I65/'Block II'!$H65</f>
        <v>5.1541598357832674</v>
      </c>
    </row>
    <row r="66" spans="2:14" x14ac:dyDescent="0.25">
      <c r="B66" s="1">
        <f t="shared" ref="B66" si="53">B65</f>
        <v>190</v>
      </c>
      <c r="C66" s="1">
        <v>6</v>
      </c>
      <c r="D66" s="1" t="s">
        <v>17</v>
      </c>
      <c r="E66" s="1">
        <v>3</v>
      </c>
      <c r="F66" s="1" t="s">
        <v>16</v>
      </c>
      <c r="G66" s="1" t="s">
        <v>14</v>
      </c>
      <c r="H66" s="1">
        <v>0.25030000000000002</v>
      </c>
      <c r="I66" s="1">
        <v>2.5000000000000001E-2</v>
      </c>
      <c r="J66" s="1">
        <v>0.745</v>
      </c>
      <c r="K66" s="1">
        <f t="shared" si="36"/>
        <v>115.05172413793105</v>
      </c>
      <c r="L66" s="1">
        <f>'Block II'!$K66*'Block II'!$I66/'Block II'!$H66</f>
        <v>11.491382754487718</v>
      </c>
      <c r="M66" s="1">
        <f t="shared" si="40"/>
        <v>8.3227712951354924</v>
      </c>
      <c r="N66" s="1">
        <f t="shared" si="41"/>
        <v>4.4810932997067248</v>
      </c>
    </row>
    <row r="67" spans="2:14" x14ac:dyDescent="0.25">
      <c r="B67" s="1">
        <f t="shared" ref="B67" si="54">B66+1</f>
        <v>191</v>
      </c>
      <c r="C67" s="1">
        <v>6</v>
      </c>
      <c r="D67" s="1" t="s">
        <v>17</v>
      </c>
      <c r="E67" s="1">
        <v>4</v>
      </c>
      <c r="F67" s="1" t="s">
        <v>13</v>
      </c>
      <c r="G67" s="1" t="s">
        <v>14</v>
      </c>
      <c r="H67" s="1">
        <v>0.25109999999999999</v>
      </c>
      <c r="I67" s="1">
        <v>2.5000000000000001E-2</v>
      </c>
      <c r="J67" s="1">
        <v>0.57699999999999996</v>
      </c>
      <c r="K67" s="1">
        <f t="shared" si="36"/>
        <v>86.08620689655173</v>
      </c>
      <c r="L67" s="1">
        <f>'Block II'!$K67*'Block II'!$I67/'Block II'!$H67</f>
        <v>8.5709086914129582</v>
      </c>
    </row>
    <row r="68" spans="2:14" x14ac:dyDescent="0.25">
      <c r="B68" s="1">
        <f t="shared" ref="B68" si="55">B67</f>
        <v>191</v>
      </c>
      <c r="C68" s="1">
        <v>6</v>
      </c>
      <c r="D68" s="1" t="s">
        <v>17</v>
      </c>
      <c r="E68" s="1">
        <v>4</v>
      </c>
      <c r="F68" s="1" t="s">
        <v>13</v>
      </c>
      <c r="G68" s="1" t="s">
        <v>14</v>
      </c>
      <c r="H68" s="1">
        <v>0.25109999999999999</v>
      </c>
      <c r="I68" s="1">
        <v>2.5000000000000001E-2</v>
      </c>
      <c r="J68" s="1">
        <v>0.56499999999999995</v>
      </c>
      <c r="K68" s="1">
        <f t="shared" si="36"/>
        <v>84.017241379310349</v>
      </c>
      <c r="L68" s="1">
        <f>'Block II'!$K68*'Block II'!$I68/'Block II'!$H68</f>
        <v>8.3649184965462329</v>
      </c>
      <c r="M68" s="1">
        <f t="shared" si="40"/>
        <v>8.4679135939795955</v>
      </c>
      <c r="N68" s="1">
        <f t="shared" si="41"/>
        <v>0.14565706364819983</v>
      </c>
    </row>
    <row r="69" spans="2:14" x14ac:dyDescent="0.25">
      <c r="B69" s="1">
        <f t="shared" ref="B69" si="56">B68+1</f>
        <v>192</v>
      </c>
      <c r="C69" s="1">
        <v>6</v>
      </c>
      <c r="D69" s="1" t="s">
        <v>17</v>
      </c>
      <c r="E69" s="1">
        <v>4</v>
      </c>
      <c r="F69" s="1" t="s">
        <v>15</v>
      </c>
      <c r="G69" s="1" t="s">
        <v>14</v>
      </c>
      <c r="H69" s="1">
        <v>0.25069999999999998</v>
      </c>
      <c r="I69" s="1">
        <v>2.5000000000000001E-2</v>
      </c>
      <c r="J69" s="1">
        <v>0.83399999999999996</v>
      </c>
      <c r="K69" s="1">
        <f t="shared" si="36"/>
        <v>130.39655172413794</v>
      </c>
      <c r="L69" s="1">
        <f>'Block II'!$K69*'Block II'!$I69/'Block II'!$H69</f>
        <v>13.003246083380331</v>
      </c>
    </row>
    <row r="70" spans="2:14" x14ac:dyDescent="0.25">
      <c r="B70" s="1">
        <f t="shared" ref="B70" si="57">B69</f>
        <v>192</v>
      </c>
      <c r="C70" s="1">
        <v>6</v>
      </c>
      <c r="D70" s="1" t="s">
        <v>17</v>
      </c>
      <c r="E70" s="1">
        <v>4</v>
      </c>
      <c r="F70" s="1" t="s">
        <v>15</v>
      </c>
      <c r="G70" s="1" t="s">
        <v>14</v>
      </c>
      <c r="H70" s="1">
        <v>0.25069999999999998</v>
      </c>
      <c r="I70" s="1">
        <v>2.5000000000000001E-2</v>
      </c>
      <c r="J70" s="1">
        <v>0.61899999999999999</v>
      </c>
      <c r="K70" s="1">
        <f t="shared" si="36"/>
        <v>93.327586206896555</v>
      </c>
      <c r="L70" s="1">
        <f>'Block II'!$K70*'Block II'!$I70/'Block II'!$H70</f>
        <v>9.306699861078636</v>
      </c>
      <c r="M70" s="1">
        <f t="shared" si="40"/>
        <v>11.154972972229483</v>
      </c>
      <c r="N70" s="1">
        <f t="shared" si="41"/>
        <v>2.6138529007590425</v>
      </c>
    </row>
    <row r="71" spans="2:14" x14ac:dyDescent="0.25">
      <c r="B71" s="1">
        <f t="shared" ref="B71" si="58">B70+1</f>
        <v>193</v>
      </c>
      <c r="C71" s="1">
        <v>6</v>
      </c>
      <c r="D71" s="1" t="s">
        <v>17</v>
      </c>
      <c r="E71" s="1">
        <v>4</v>
      </c>
      <c r="F71" s="1" t="s">
        <v>16</v>
      </c>
      <c r="G71" s="1" t="s">
        <v>14</v>
      </c>
      <c r="H71" s="1">
        <v>0.25119999999999998</v>
      </c>
      <c r="I71" s="1">
        <v>2.5000000000000001E-2</v>
      </c>
      <c r="J71" s="1">
        <v>0.57999999999999996</v>
      </c>
      <c r="K71" s="1">
        <f t="shared" si="36"/>
        <v>86.603448275862064</v>
      </c>
      <c r="L71" s="1">
        <f>'Block II'!$K71*'Block II'!$I71/'Block II'!$H71</f>
        <v>8.618973753569076</v>
      </c>
    </row>
    <row r="72" spans="2:14" x14ac:dyDescent="0.25">
      <c r="B72" s="1">
        <f t="shared" ref="B72" si="59">B71</f>
        <v>193</v>
      </c>
      <c r="C72" s="1">
        <v>6</v>
      </c>
      <c r="D72" s="1" t="s">
        <v>17</v>
      </c>
      <c r="E72" s="1">
        <v>4</v>
      </c>
      <c r="F72" s="1" t="s">
        <v>16</v>
      </c>
      <c r="G72" s="1" t="s">
        <v>14</v>
      </c>
      <c r="H72" s="1">
        <v>0.25119999999999998</v>
      </c>
      <c r="I72" s="1">
        <v>2.5000000000000001E-2</v>
      </c>
      <c r="J72" s="1">
        <v>0.46</v>
      </c>
      <c r="K72" s="1">
        <f t="shared" si="36"/>
        <v>65.913793103448285</v>
      </c>
      <c r="L72" s="1">
        <f>'Block II'!$K72*'Block II'!$I72/'Block II'!$H72</f>
        <v>6.5598918295629272</v>
      </c>
      <c r="M72" s="1">
        <f t="shared" si="40"/>
        <v>7.5894327915660016</v>
      </c>
      <c r="N72" s="1">
        <f t="shared" si="41"/>
        <v>1.4559907914833921</v>
      </c>
    </row>
    <row r="73" spans="2:14" x14ac:dyDescent="0.25">
      <c r="B73" s="1">
        <f t="shared" ref="B73" si="60">B72+1</f>
        <v>194</v>
      </c>
      <c r="C73" s="1">
        <v>6</v>
      </c>
      <c r="D73" s="1" t="s">
        <v>17</v>
      </c>
      <c r="E73" s="1">
        <v>5</v>
      </c>
      <c r="F73" s="1" t="s">
        <v>13</v>
      </c>
      <c r="G73" s="1" t="s">
        <v>14</v>
      </c>
      <c r="H73" s="1">
        <v>0.25109999999999999</v>
      </c>
      <c r="I73" s="1">
        <v>2.5000000000000001E-2</v>
      </c>
      <c r="J73" s="1">
        <v>0.67100000000000004</v>
      </c>
      <c r="K73" s="1">
        <f t="shared" si="36"/>
        <v>102.29310344827587</v>
      </c>
      <c r="L73" s="1">
        <f>'Block II'!$K73*'Block II'!$I73/'Block II'!$H73</f>
        <v>10.184498551202299</v>
      </c>
    </row>
    <row r="74" spans="2:14" x14ac:dyDescent="0.25">
      <c r="B74" s="1">
        <f t="shared" ref="B74" si="61">B73</f>
        <v>194</v>
      </c>
      <c r="C74" s="1">
        <v>6</v>
      </c>
      <c r="D74" s="1" t="s">
        <v>17</v>
      </c>
      <c r="E74" s="1">
        <v>5</v>
      </c>
      <c r="F74" s="1" t="s">
        <v>13</v>
      </c>
      <c r="G74" s="1" t="s">
        <v>14</v>
      </c>
      <c r="H74" s="1">
        <v>0.25109999999999999</v>
      </c>
      <c r="I74" s="1">
        <v>2.5000000000000001E-2</v>
      </c>
      <c r="J74" s="1">
        <v>0.72899999999999998</v>
      </c>
      <c r="K74" s="1">
        <f t="shared" si="36"/>
        <v>112.29310344827587</v>
      </c>
      <c r="L74" s="1">
        <f>'Block II'!$K74*'Block II'!$I74/'Block II'!$H74</f>
        <v>11.180117826391466</v>
      </c>
      <c r="M74" s="1">
        <f t="shared" si="40"/>
        <v>10.682308188796883</v>
      </c>
      <c r="N74" s="1">
        <f t="shared" si="41"/>
        <v>0.70400914096629541</v>
      </c>
    </row>
    <row r="75" spans="2:14" x14ac:dyDescent="0.25">
      <c r="B75" s="1">
        <f t="shared" ref="B75" si="62">B74+1</f>
        <v>195</v>
      </c>
      <c r="C75" s="1">
        <v>6</v>
      </c>
      <c r="D75" s="1" t="s">
        <v>17</v>
      </c>
      <c r="E75" s="1">
        <v>5</v>
      </c>
      <c r="F75" s="1" t="s">
        <v>15</v>
      </c>
      <c r="G75" s="1" t="s">
        <v>14</v>
      </c>
      <c r="H75" s="1">
        <v>0.25109999999999999</v>
      </c>
      <c r="I75" s="1">
        <v>2.5000000000000001E-2</v>
      </c>
      <c r="J75" s="1">
        <v>0.48399999999999999</v>
      </c>
      <c r="K75" s="1">
        <f t="shared" si="36"/>
        <v>70.051724137931032</v>
      </c>
      <c r="L75" s="1">
        <f>'Block II'!$K75*'Block II'!$I75/'Block II'!$H75</f>
        <v>6.9744846811958423</v>
      </c>
    </row>
    <row r="76" spans="2:14" x14ac:dyDescent="0.25">
      <c r="B76" s="1">
        <f t="shared" ref="B76" si="63">B75</f>
        <v>195</v>
      </c>
      <c r="C76" s="1">
        <v>6</v>
      </c>
      <c r="D76" s="1" t="s">
        <v>17</v>
      </c>
      <c r="E76" s="1">
        <v>5</v>
      </c>
      <c r="F76" s="1" t="s">
        <v>15</v>
      </c>
      <c r="G76" s="1" t="s">
        <v>14</v>
      </c>
      <c r="H76" s="1">
        <v>0.25109999999999999</v>
      </c>
      <c r="I76" s="1">
        <v>2.5000000000000001E-2</v>
      </c>
      <c r="J76" s="1">
        <v>0.376</v>
      </c>
      <c r="K76" s="1">
        <f t="shared" si="36"/>
        <v>51.431034482758626</v>
      </c>
      <c r="L76" s="1">
        <f>'Block II'!$K76*'Block II'!$I76/'Block II'!$H76</f>
        <v>5.1205729273953233</v>
      </c>
      <c r="M76" s="1">
        <f t="shared" si="40"/>
        <v>6.0475288042955828</v>
      </c>
      <c r="N76" s="1">
        <f t="shared" si="41"/>
        <v>1.3109135728337937</v>
      </c>
    </row>
    <row r="77" spans="2:14" x14ac:dyDescent="0.25">
      <c r="B77" s="1">
        <f t="shared" ref="B77" si="64">B76+1</f>
        <v>196</v>
      </c>
      <c r="C77" s="1">
        <v>6</v>
      </c>
      <c r="D77" s="1" t="s">
        <v>17</v>
      </c>
      <c r="E77" s="1">
        <v>5</v>
      </c>
      <c r="F77" s="1" t="s">
        <v>16</v>
      </c>
      <c r="G77" s="1" t="s">
        <v>14</v>
      </c>
      <c r="H77" s="1">
        <v>0.25080000000000002</v>
      </c>
      <c r="I77" s="1">
        <v>2.5000000000000001E-2</v>
      </c>
      <c r="J77" s="1">
        <v>0.38500000000000001</v>
      </c>
      <c r="K77" s="1">
        <f t="shared" si="36"/>
        <v>52.982758620689658</v>
      </c>
      <c r="L77" s="1">
        <f>'Block II'!$K77*'Block II'!$I77/'Block II'!$H77</f>
        <v>5.2813754605950614</v>
      </c>
    </row>
    <row r="78" spans="2:14" x14ac:dyDescent="0.25">
      <c r="B78" s="1">
        <f t="shared" ref="B78" si="65">B77</f>
        <v>196</v>
      </c>
      <c r="C78" s="1">
        <v>6</v>
      </c>
      <c r="D78" s="1" t="s">
        <v>17</v>
      </c>
      <c r="E78" s="1">
        <v>5</v>
      </c>
      <c r="F78" s="1" t="s">
        <v>16</v>
      </c>
      <c r="G78" s="1" t="s">
        <v>14</v>
      </c>
      <c r="H78" s="1">
        <v>0.25080000000000002</v>
      </c>
      <c r="I78" s="1">
        <v>2.5000000000000001E-2</v>
      </c>
      <c r="J78" s="1">
        <v>0.41799999999999998</v>
      </c>
      <c r="K78" s="1">
        <f t="shared" si="36"/>
        <v>58.672413793103452</v>
      </c>
      <c r="L78" s="1">
        <f>'Block II'!$K78*'Block II'!$I78/'Block II'!$H78</f>
        <v>5.8485260958037735</v>
      </c>
      <c r="M78" s="1">
        <f t="shared" si="40"/>
        <v>5.5649507781994174</v>
      </c>
      <c r="N78" s="1">
        <f t="shared" si="41"/>
        <v>0.40103606011033827</v>
      </c>
    </row>
    <row r="79" spans="2:14" x14ac:dyDescent="0.25">
      <c r="B79" s="1">
        <f t="shared" ref="B79" si="66">B78+1</f>
        <v>197</v>
      </c>
      <c r="C79" s="1">
        <v>6</v>
      </c>
      <c r="D79" s="1" t="s">
        <v>17</v>
      </c>
      <c r="E79" s="1">
        <v>6</v>
      </c>
      <c r="F79" s="1" t="s">
        <v>13</v>
      </c>
      <c r="G79" s="1" t="s">
        <v>14</v>
      </c>
      <c r="H79" s="1">
        <v>0.1009</v>
      </c>
      <c r="I79" s="1">
        <v>2.5000000000000001E-2</v>
      </c>
      <c r="J79" s="1">
        <v>0.17799999999999999</v>
      </c>
      <c r="K79" s="1">
        <f t="shared" si="36"/>
        <v>17.293103448275861</v>
      </c>
      <c r="L79" s="1">
        <f>'Block II'!$K79*'Block II'!$I79/'Block II'!$H79</f>
        <v>4.2847134410990737</v>
      </c>
    </row>
    <row r="80" spans="2:14" x14ac:dyDescent="0.25">
      <c r="B80" s="1">
        <f t="shared" ref="B80" si="67">B79</f>
        <v>197</v>
      </c>
      <c r="C80" s="1">
        <v>6</v>
      </c>
      <c r="D80" s="1" t="s">
        <v>17</v>
      </c>
      <c r="E80" s="1">
        <v>6</v>
      </c>
      <c r="F80" s="1" t="s">
        <v>13</v>
      </c>
      <c r="G80" s="1" t="s">
        <v>14</v>
      </c>
      <c r="H80" s="1">
        <v>0.1009</v>
      </c>
      <c r="I80" s="1">
        <v>2.5000000000000001E-2</v>
      </c>
      <c r="J80" s="1">
        <v>0.22</v>
      </c>
      <c r="K80" s="1">
        <f t="shared" si="36"/>
        <v>24.534482758620687</v>
      </c>
      <c r="L80" s="1">
        <f>'Block II'!$K80*'Block II'!$I80/'Block II'!$H80</f>
        <v>6.0789104951983868</v>
      </c>
      <c r="M80" s="1">
        <f t="shared" ref="M80:M82" si="68">AVERAGE(L79:L80)</f>
        <v>5.1818119681487307</v>
      </c>
      <c r="N80" s="1">
        <f t="shared" ref="N80:N82" si="69">STDEV(L79:L80)</f>
        <v>1.2686889037385503</v>
      </c>
    </row>
    <row r="81" spans="2:14" x14ac:dyDescent="0.25">
      <c r="B81" s="1">
        <f t="shared" ref="B81" si="70">B80+1</f>
        <v>198</v>
      </c>
      <c r="C81" s="1">
        <v>6</v>
      </c>
      <c r="D81" s="1" t="s">
        <v>17</v>
      </c>
      <c r="E81" s="1">
        <v>6</v>
      </c>
      <c r="F81" s="1" t="s">
        <v>15</v>
      </c>
      <c r="G81" s="1" t="s">
        <v>14</v>
      </c>
      <c r="H81" s="1">
        <v>0.25069999999999998</v>
      </c>
      <c r="I81" s="1">
        <v>2.5000000000000001E-2</v>
      </c>
      <c r="J81" s="1">
        <v>0.48299999999999998</v>
      </c>
      <c r="K81" s="1">
        <f t="shared" si="36"/>
        <v>69.879310344827587</v>
      </c>
      <c r="L81" s="1">
        <f>'Block II'!$K81*'Block II'!$I81/'Block II'!$H81</f>
        <v>6.9684194599947746</v>
      </c>
    </row>
    <row r="82" spans="2:14" x14ac:dyDescent="0.25">
      <c r="B82" s="1">
        <f t="shared" ref="B82" si="71">B81</f>
        <v>198</v>
      </c>
      <c r="C82" s="1">
        <v>6</v>
      </c>
      <c r="D82" s="1" t="s">
        <v>17</v>
      </c>
      <c r="E82" s="1">
        <v>6</v>
      </c>
      <c r="F82" s="1" t="s">
        <v>15</v>
      </c>
      <c r="G82" s="1" t="s">
        <v>14</v>
      </c>
      <c r="H82" s="1">
        <v>0.25069999999999998</v>
      </c>
      <c r="I82" s="1">
        <v>2.5000000000000001E-2</v>
      </c>
      <c r="J82" s="1">
        <v>0.57299999999999995</v>
      </c>
      <c r="K82" s="1">
        <f t="shared" si="36"/>
        <v>85.396551724137936</v>
      </c>
      <c r="L82" s="1">
        <f>'Block II'!$K82*'Block II'!$I82/'Block II'!$H82</f>
        <v>8.5158109018885053</v>
      </c>
      <c r="M82" s="1">
        <f t="shared" si="68"/>
        <v>7.7421151809416404</v>
      </c>
      <c r="N82" s="1">
        <f t="shared" si="69"/>
        <v>1.0941709817130865</v>
      </c>
    </row>
    <row r="83" spans="2:14" x14ac:dyDescent="0.25">
      <c r="B83" s="1">
        <f t="shared" ref="B83" si="72">B82+1</f>
        <v>199</v>
      </c>
      <c r="C83" s="1">
        <v>6</v>
      </c>
      <c r="D83" s="1" t="s">
        <v>17</v>
      </c>
      <c r="E83" s="1">
        <v>6</v>
      </c>
      <c r="F83" s="1" t="s">
        <v>16</v>
      </c>
      <c r="G83" s="1" t="s">
        <v>14</v>
      </c>
      <c r="H83" s="1">
        <v>0.2515</v>
      </c>
      <c r="I83" s="1">
        <v>2.5000000000000001E-2</v>
      </c>
      <c r="J83" s="1">
        <v>0.45800000000000002</v>
      </c>
      <c r="K83" s="1">
        <f t="shared" si="36"/>
        <v>65.568965517241395</v>
      </c>
      <c r="L83" s="1">
        <f>'Block II'!$K83*'Block II'!$I83/'Block II'!$H83</f>
        <v>6.5177898128470577</v>
      </c>
    </row>
    <row r="84" spans="2:14" x14ac:dyDescent="0.25">
      <c r="B84" s="1">
        <f t="shared" ref="B84" si="73">B83</f>
        <v>199</v>
      </c>
      <c r="C84" s="1">
        <v>6</v>
      </c>
      <c r="D84" s="1" t="s">
        <v>17</v>
      </c>
      <c r="E84" s="1">
        <v>6</v>
      </c>
      <c r="F84" s="1" t="s">
        <v>16</v>
      </c>
      <c r="G84" s="1" t="s">
        <v>14</v>
      </c>
      <c r="H84" s="1">
        <v>0.2515</v>
      </c>
      <c r="I84" s="1">
        <v>2.5000000000000001E-2</v>
      </c>
      <c r="J84" s="1">
        <v>0.47599999999999998</v>
      </c>
      <c r="K84" s="1">
        <f t="shared" si="36"/>
        <v>68.672413793103445</v>
      </c>
      <c r="L84" s="1">
        <f>'Block II'!$K84*'Block II'!$I84/'Block II'!$H84</f>
        <v>6.826283677246864</v>
      </c>
      <c r="M84" s="1">
        <f>AVERAGE(L83:L84)</f>
        <v>6.6720367450469613</v>
      </c>
      <c r="N84" s="1">
        <f>STDEV(L83:L84)</f>
        <v>0.21813810347154627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Total Phenolics </vt:lpstr>
      <vt:lpstr>SC 1-7-22 Block I</vt:lpstr>
      <vt:lpstr>Block I</vt:lpstr>
      <vt:lpstr>SC 1-13-22 Block III</vt:lpstr>
      <vt:lpstr>SC 1-19-22 Block III</vt:lpstr>
      <vt:lpstr>Block III</vt:lpstr>
      <vt:lpstr>SC 5-9-22 Block II </vt:lpstr>
      <vt:lpstr>SC 4-20-22 Block II </vt:lpstr>
      <vt:lpstr>Block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Lucker</dc:creator>
  <cp:lastModifiedBy>Picchioni, Geno</cp:lastModifiedBy>
  <dcterms:created xsi:type="dcterms:W3CDTF">2022-01-10T16:27:13Z</dcterms:created>
  <dcterms:modified xsi:type="dcterms:W3CDTF">2023-06-22T14:49:05Z</dcterms:modified>
</cp:coreProperties>
</file>