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615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barford/Desktop/"/>
    </mc:Choice>
  </mc:AlternateContent>
  <bookViews>
    <workbookView xWindow="7120" yWindow="1240" windowWidth="22400" windowHeight="16100" tabRatio="873"/>
  </bookViews>
  <sheets>
    <sheet name="Experimental_Set-Up" sheetId="106" r:id="rId1"/>
    <sheet name="Management_History" sheetId="110" r:id="rId2"/>
    <sheet name="Soil_Phys" sheetId="112" r:id="rId3"/>
    <sheet name="Soil_Chem" sheetId="113" r:id="rId4"/>
    <sheet name="Weather" sheetId="107" r:id="rId5"/>
    <sheet name="Biomass" sheetId="108" r:id="rId6"/>
    <sheet name="Manure_Analysis" sheetId="105" r:id="rId7"/>
    <sheet name="AutoCorrect" sheetId="102" state="hidden" r:id="rId8"/>
    <sheet name="Gas_Fluxes" sheetId="111" r:id="rId9"/>
  </sheets>
  <definedNames>
    <definedName name="Active_Ingredient_Type">#REF!</definedName>
    <definedName name="Amend_Placement">#REF!</definedName>
    <definedName name="Amend_Type">#REF!</definedName>
    <definedName name="Animal_Class">#REF!</definedName>
    <definedName name="Animal_Species">#REF!</definedName>
    <definedName name="Broadleaf_vs_Grass">#REF!</definedName>
    <definedName name="Burn_Intensity">#REF!</definedName>
    <definedName name="Chamber_Placement">#REF!</definedName>
    <definedName name="Cover_Crop">#REF!</definedName>
    <definedName name="Crop">#REF!</definedName>
    <definedName name="Crop_Rotation_Descriptor">#REF!</definedName>
    <definedName name="DropDownHeaders">#REF!</definedName>
    <definedName name="Exp_UnitID">#REF!</definedName>
    <definedName name="Fertilizer_Amendment_Class">#REF!</definedName>
    <definedName name="FieldID">#REF!</definedName>
    <definedName name="Grazing_Rate">#REF!</definedName>
    <definedName name="Growth_Stage">#REF!</definedName>
    <definedName name="Harvest_Fraction">#REF!</definedName>
    <definedName name="Harvested_Fraction">#REF!</definedName>
    <definedName name="HasRun">#REF!</definedName>
    <definedName name="Invalid_Data">#REF!</definedName>
    <definedName name="Irrigation_Type">#REF!</definedName>
    <definedName name="Landscape_Position">#REF!</definedName>
    <definedName name="Pest_Placement">#REF!</definedName>
    <definedName name="Plant_Fraction">#REF!</definedName>
    <definedName name="Planting_Method">#REF!</definedName>
    <definedName name="Project_Name">#REF!</definedName>
    <definedName name="Project_Scenario">#REF!</definedName>
    <definedName name="Reference_Type">#REF!</definedName>
    <definedName name="Research_Unit">#REF!</definedName>
    <definedName name="Residue_Removal">#REF!</definedName>
    <definedName name="SiteID">#REF!</definedName>
    <definedName name="Slope">#REF!</definedName>
    <definedName name="Species_Mix">#REF!</definedName>
    <definedName name="Tillage_Descriptor">#REF!</definedName>
    <definedName name="Tillage_Event">#REF!</definedName>
    <definedName name="Timing_Descriptor">#REF!</definedName>
    <definedName name="TreatmentID">#REF!</definedName>
    <definedName name="Vad_Citations">#REF!</definedName>
    <definedName name="Vad_ExperUnits">#REF!</definedName>
    <definedName name="Vad_FieldSites">#REF!</definedName>
    <definedName name="Vad_MeasBiomassCHO">#REF!</definedName>
    <definedName name="Vad_MeasBiomassEnergy">#REF!</definedName>
    <definedName name="Vad_MeasBiomassMinAn">#REF!</definedName>
    <definedName name="Vad_MeasGHGFlux">#REF!</definedName>
    <definedName name="Vad_MeasGrazingPlants">#REF!</definedName>
    <definedName name="Vad_MeasHarvestRemoval">#REF!</definedName>
    <definedName name="Vad_MeasPlantFraction">#REF!</definedName>
    <definedName name="Vad_MeasSoilBiol">#REF!</definedName>
    <definedName name="Vad_MeasSoilChem">#REF!</definedName>
    <definedName name="Vad_MeasSoilCover">#REF!</definedName>
    <definedName name="Vad_MeasSoilPhys">#REF!</definedName>
    <definedName name="Vad_MeasSuppRes">#REF!</definedName>
    <definedName name="Vad_MgtAmendments">#REF!</definedName>
    <definedName name="Vad_MgtGrazing">#REF!</definedName>
    <definedName name="Vad_MgtGrowthStages">#REF!</definedName>
    <definedName name="Vad_MgtPlanting">#REF!</definedName>
    <definedName name="Vad_MgtResidue">#REF!</definedName>
    <definedName name="Vad_MgtTillage">#REF!</definedName>
    <definedName name="Vad_Overview">#REF!</definedName>
    <definedName name="Vad_Persons">#REF!</definedName>
    <definedName name="Vad_Treatments">#REF!</definedName>
    <definedName name="Vad_WeatherDaily">#REF!</definedName>
    <definedName name="Vad_WeatherStation">#REF!</definedName>
    <definedName name="Yes_No">#REF!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3" i="112" l="1"/>
  <c r="A14" i="112"/>
  <c r="A15" i="112"/>
  <c r="A16" i="112"/>
  <c r="A17" i="112"/>
  <c r="A18" i="112"/>
  <c r="A19" i="112"/>
  <c r="A20" i="112"/>
  <c r="A21" i="112"/>
  <c r="A41" i="112"/>
  <c r="A40" i="112"/>
  <c r="A39" i="112"/>
  <c r="A38" i="112"/>
  <c r="A37" i="112"/>
  <c r="A36" i="112"/>
  <c r="A35" i="112"/>
  <c r="A34" i="112"/>
  <c r="A33" i="112"/>
  <c r="A32" i="112"/>
  <c r="A31" i="112"/>
  <c r="A30" i="112"/>
  <c r="A29" i="112"/>
  <c r="A28" i="112"/>
  <c r="A27" i="112"/>
  <c r="A26" i="112"/>
  <c r="A25" i="112"/>
  <c r="A24" i="112"/>
  <c r="A23" i="112"/>
  <c r="A22" i="112"/>
  <c r="AG5" i="110"/>
  <c r="AG4" i="110"/>
  <c r="AG6" i="110"/>
  <c r="AK3" i="110"/>
  <c r="AK2" i="110"/>
  <c r="AI3" i="110"/>
  <c r="AI2" i="110"/>
  <c r="AG3" i="110"/>
  <c r="AG2" i="110"/>
  <c r="U6" i="110"/>
  <c r="P6" i="110"/>
  <c r="Q6" i="110"/>
  <c r="R6" i="110"/>
  <c r="R2" i="110"/>
  <c r="L4" i="110"/>
  <c r="K4" i="110"/>
  <c r="M4" i="110"/>
  <c r="M6" i="110"/>
  <c r="AD6" i="110"/>
  <c r="AD5" i="110"/>
  <c r="AD4" i="110"/>
  <c r="AD3" i="110"/>
  <c r="Z4" i="110"/>
  <c r="Z3" i="110"/>
  <c r="Z5" i="110"/>
  <c r="Z6" i="110"/>
  <c r="D5" i="110"/>
  <c r="D6" i="110"/>
  <c r="D4" i="110"/>
  <c r="B133" i="108"/>
  <c r="B134" i="108"/>
  <c r="B135" i="108"/>
  <c r="B136" i="108"/>
  <c r="B137" i="108"/>
  <c r="B138" i="108"/>
  <c r="B139" i="108"/>
  <c r="B140" i="108"/>
  <c r="B141" i="108"/>
  <c r="B161" i="108"/>
  <c r="B160" i="108"/>
  <c r="B159" i="108"/>
  <c r="B158" i="108"/>
  <c r="B157" i="108"/>
  <c r="B156" i="108"/>
  <c r="B155" i="108"/>
  <c r="B154" i="108"/>
  <c r="B153" i="108"/>
  <c r="B152" i="108"/>
  <c r="B151" i="108"/>
  <c r="B150" i="108"/>
  <c r="B149" i="108"/>
  <c r="B148" i="108"/>
  <c r="B147" i="108"/>
  <c r="B146" i="108"/>
  <c r="B145" i="108"/>
  <c r="B144" i="108"/>
  <c r="B143" i="108"/>
  <c r="B142" i="108"/>
  <c r="B93" i="108"/>
  <c r="B94" i="108"/>
  <c r="B95" i="108"/>
  <c r="B96" i="108"/>
  <c r="B97" i="108"/>
  <c r="B98" i="108"/>
  <c r="B99" i="108"/>
  <c r="B100" i="108"/>
  <c r="B101" i="108"/>
  <c r="B121" i="108"/>
  <c r="B120" i="108"/>
  <c r="B119" i="108"/>
  <c r="B118" i="108"/>
  <c r="B117" i="108"/>
  <c r="B116" i="108"/>
  <c r="B115" i="108"/>
  <c r="B114" i="108"/>
  <c r="B113" i="108"/>
  <c r="B112" i="108"/>
  <c r="B111" i="108"/>
  <c r="B110" i="108"/>
  <c r="B109" i="108"/>
  <c r="B108" i="108"/>
  <c r="B107" i="108"/>
  <c r="B106" i="108"/>
  <c r="B105" i="108"/>
  <c r="B104" i="108"/>
  <c r="B103" i="108"/>
  <c r="B102" i="108"/>
  <c r="B53" i="108"/>
  <c r="B54" i="108"/>
  <c r="B55" i="108"/>
  <c r="B56" i="108"/>
  <c r="B57" i="108"/>
  <c r="B58" i="108"/>
  <c r="B59" i="108"/>
  <c r="B60" i="108"/>
  <c r="B61" i="108"/>
  <c r="B81" i="108"/>
  <c r="B80" i="108"/>
  <c r="B79" i="108"/>
  <c r="B78" i="108"/>
  <c r="B77" i="108"/>
  <c r="B76" i="108"/>
  <c r="B75" i="108"/>
  <c r="B74" i="108"/>
  <c r="B73" i="108"/>
  <c r="B72" i="108"/>
  <c r="B71" i="108"/>
  <c r="B70" i="108"/>
  <c r="B69" i="108"/>
  <c r="B68" i="108"/>
  <c r="B67" i="108"/>
  <c r="B66" i="108"/>
  <c r="B65" i="108"/>
  <c r="B64" i="108"/>
  <c r="B63" i="108"/>
  <c r="B62" i="108"/>
  <c r="B13" i="108"/>
  <c r="B14" i="108"/>
  <c r="B15" i="108"/>
  <c r="B16" i="108"/>
  <c r="B17" i="108"/>
  <c r="B18" i="108"/>
  <c r="B19" i="108"/>
  <c r="B20" i="108"/>
  <c r="B21" i="108"/>
  <c r="B41" i="108"/>
  <c r="B40" i="108"/>
  <c r="B39" i="108"/>
  <c r="B38" i="108"/>
  <c r="B37" i="108"/>
  <c r="B36" i="108"/>
  <c r="B35" i="108"/>
  <c r="B34" i="108"/>
  <c r="B33" i="108"/>
  <c r="B32" i="108"/>
  <c r="B31" i="108"/>
  <c r="B30" i="108"/>
  <c r="B29" i="108"/>
  <c r="B28" i="108"/>
  <c r="B27" i="108"/>
  <c r="B26" i="108"/>
  <c r="B25" i="108"/>
  <c r="B24" i="108"/>
  <c r="B23" i="108"/>
  <c r="B22" i="108"/>
  <c r="V160" i="106"/>
  <c r="V159" i="106"/>
  <c r="V157" i="106"/>
  <c r="V156" i="106"/>
  <c r="V155" i="106"/>
  <c r="V154" i="106"/>
  <c r="V153" i="106"/>
  <c r="V151" i="106"/>
  <c r="V149" i="106"/>
  <c r="V146" i="106"/>
  <c r="V145" i="106"/>
  <c r="V144" i="106"/>
  <c r="V143" i="106"/>
  <c r="V142" i="106"/>
  <c r="V140" i="106"/>
  <c r="V139" i="106"/>
  <c r="V138" i="106"/>
  <c r="V137" i="106"/>
  <c r="V136" i="106"/>
  <c r="V133" i="106"/>
  <c r="V131" i="106"/>
  <c r="V128" i="106"/>
  <c r="V127" i="106"/>
  <c r="V125" i="106"/>
  <c r="V124" i="106"/>
  <c r="V123" i="106"/>
  <c r="V120" i="106"/>
  <c r="V119" i="106"/>
  <c r="V116" i="106"/>
  <c r="V115" i="106"/>
  <c r="V114" i="106"/>
  <c r="V113" i="106"/>
  <c r="V109" i="106"/>
  <c r="V106" i="106"/>
  <c r="V105" i="106"/>
  <c r="V104" i="106"/>
  <c r="V103" i="106"/>
  <c r="V102" i="106"/>
  <c r="V100" i="106"/>
  <c r="V99" i="106"/>
  <c r="V98" i="106"/>
  <c r="V97" i="106"/>
  <c r="V96" i="106"/>
  <c r="V93" i="106"/>
  <c r="V91" i="106"/>
  <c r="V88" i="106"/>
  <c r="V87" i="106"/>
  <c r="V85" i="106"/>
  <c r="V84" i="106"/>
  <c r="V83" i="106"/>
  <c r="V80" i="106"/>
  <c r="V79" i="106"/>
  <c r="V78" i="106"/>
  <c r="V76" i="106"/>
  <c r="V75" i="106"/>
  <c r="V74" i="106"/>
  <c r="V73" i="106"/>
  <c r="V69" i="106"/>
  <c r="V66" i="106"/>
  <c r="V65" i="106"/>
  <c r="V64" i="106"/>
  <c r="V63" i="106"/>
  <c r="V62" i="106"/>
  <c r="V60" i="106"/>
  <c r="V59" i="106"/>
  <c r="V58" i="106"/>
  <c r="V57" i="106"/>
  <c r="V56" i="106"/>
  <c r="V53" i="106"/>
  <c r="V51" i="106"/>
  <c r="V48" i="106"/>
  <c r="V47" i="106"/>
  <c r="V45" i="106"/>
  <c r="V44" i="106"/>
  <c r="V43" i="106"/>
  <c r="V40" i="106"/>
  <c r="V39" i="106"/>
  <c r="V36" i="106"/>
  <c r="V35" i="106"/>
  <c r="V34" i="106"/>
  <c r="V33" i="106"/>
  <c r="V29" i="106"/>
  <c r="V26" i="106"/>
  <c r="V25" i="106"/>
  <c r="V24" i="106"/>
  <c r="V23" i="106"/>
  <c r="V22" i="106"/>
  <c r="V20" i="106"/>
  <c r="V19" i="106"/>
  <c r="V18" i="106"/>
  <c r="V17" i="106"/>
  <c r="V16" i="106"/>
  <c r="V13" i="106"/>
  <c r="V11" i="106"/>
  <c r="V8" i="106"/>
  <c r="V7" i="106"/>
  <c r="V5" i="106"/>
  <c r="V4" i="106"/>
  <c r="V3" i="106"/>
  <c r="B133" i="106"/>
  <c r="B134" i="106"/>
  <c r="B135" i="106"/>
  <c r="B136" i="106"/>
  <c r="B137" i="106"/>
  <c r="B138" i="106"/>
  <c r="B139" i="106"/>
  <c r="B140" i="106"/>
  <c r="B141" i="106"/>
  <c r="B161" i="106"/>
  <c r="B160" i="106"/>
  <c r="B159" i="106"/>
  <c r="B158" i="106"/>
  <c r="B157" i="106"/>
  <c r="B156" i="106"/>
  <c r="B155" i="106"/>
  <c r="B154" i="106"/>
  <c r="B153" i="106"/>
  <c r="B152" i="106"/>
  <c r="B151" i="106"/>
  <c r="B150" i="106"/>
  <c r="B149" i="106"/>
  <c r="B148" i="106"/>
  <c r="B147" i="106"/>
  <c r="B146" i="106"/>
  <c r="B145" i="106"/>
  <c r="B144" i="106"/>
  <c r="B143" i="106"/>
  <c r="B142" i="106"/>
  <c r="B93" i="106"/>
  <c r="B94" i="106"/>
  <c r="B95" i="106"/>
  <c r="B96" i="106"/>
  <c r="B97" i="106"/>
  <c r="B98" i="106"/>
  <c r="B99" i="106"/>
  <c r="B100" i="106"/>
  <c r="B101" i="106"/>
  <c r="B121" i="106"/>
  <c r="B120" i="106"/>
  <c r="B119" i="106"/>
  <c r="B118" i="106"/>
  <c r="B117" i="106"/>
  <c r="B116" i="106"/>
  <c r="B115" i="106"/>
  <c r="B114" i="106"/>
  <c r="B113" i="106"/>
  <c r="B112" i="106"/>
  <c r="B111" i="106"/>
  <c r="B110" i="106"/>
  <c r="B109" i="106"/>
  <c r="B108" i="106"/>
  <c r="B107" i="106"/>
  <c r="B106" i="106"/>
  <c r="B105" i="106"/>
  <c r="B104" i="106"/>
  <c r="B103" i="106"/>
  <c r="B102" i="106"/>
  <c r="B53" i="106"/>
  <c r="B54" i="106"/>
  <c r="B55" i="106"/>
  <c r="B56" i="106"/>
  <c r="B57" i="106"/>
  <c r="B58" i="106"/>
  <c r="B59" i="106"/>
  <c r="B60" i="106"/>
  <c r="B61" i="106"/>
  <c r="B81" i="106"/>
  <c r="B80" i="106"/>
  <c r="B79" i="106"/>
  <c r="B78" i="106"/>
  <c r="B77" i="106"/>
  <c r="B76" i="106"/>
  <c r="B75" i="106"/>
  <c r="B74" i="106"/>
  <c r="B73" i="106"/>
  <c r="B72" i="106"/>
  <c r="B71" i="106"/>
  <c r="B70" i="106"/>
  <c r="B69" i="106"/>
  <c r="B68" i="106"/>
  <c r="B67" i="106"/>
  <c r="B66" i="106"/>
  <c r="B65" i="106"/>
  <c r="B64" i="106"/>
  <c r="B63" i="106"/>
  <c r="B62" i="106"/>
  <c r="B13" i="106"/>
  <c r="B14" i="106"/>
  <c r="B15" i="106"/>
  <c r="B16" i="106"/>
  <c r="B17" i="106"/>
  <c r="B18" i="106"/>
  <c r="B19" i="106"/>
  <c r="B20" i="106"/>
  <c r="B21" i="106"/>
  <c r="B41" i="106"/>
  <c r="B40" i="106"/>
  <c r="B39" i="106"/>
  <c r="B38" i="106"/>
  <c r="B37" i="106"/>
  <c r="B36" i="106"/>
  <c r="B35" i="106"/>
  <c r="B34" i="106"/>
  <c r="B33" i="106"/>
  <c r="B32" i="106"/>
  <c r="B31" i="106"/>
  <c r="B30" i="106"/>
  <c r="B29" i="106"/>
  <c r="B28" i="106"/>
  <c r="B27" i="106"/>
  <c r="B26" i="106"/>
  <c r="B25" i="106"/>
  <c r="B24" i="106"/>
  <c r="B23" i="106"/>
  <c r="B22" i="106"/>
</calcChain>
</file>

<file path=xl/sharedStrings.xml><?xml version="1.0" encoding="utf-8"?>
<sst xmlns="http://schemas.openxmlformats.org/spreadsheetml/2006/main" count="24523" uniqueCount="515">
  <si>
    <t>Date</t>
  </si>
  <si>
    <t>Irrigation</t>
  </si>
  <si>
    <t>Precip</t>
  </si>
  <si>
    <t>pH</t>
  </si>
  <si>
    <t>Snow</t>
  </si>
  <si>
    <t>RH</t>
  </si>
  <si>
    <t>Wind_speed</t>
  </si>
  <si>
    <t>V6</t>
  </si>
  <si>
    <t>V8</t>
  </si>
  <si>
    <t>Residue_Removal</t>
  </si>
  <si>
    <t>Growth_Stage</t>
  </si>
  <si>
    <t>Crop</t>
  </si>
  <si>
    <t>Maturity</t>
  </si>
  <si>
    <t>Irrigation_Type</t>
  </si>
  <si>
    <t>Research_Unit</t>
  </si>
  <si>
    <t>Landscape_Position</t>
  </si>
  <si>
    <t>Crop_Rotation_Descriptor</t>
  </si>
  <si>
    <t>Tillage_Descriptor</t>
  </si>
  <si>
    <t>Organic_Management</t>
  </si>
  <si>
    <t>Yes</t>
  </si>
  <si>
    <t>No</t>
  </si>
  <si>
    <t>Partial</t>
  </si>
  <si>
    <t>None</t>
  </si>
  <si>
    <t>Reference_type</t>
  </si>
  <si>
    <t>Chamber_Placement</t>
  </si>
  <si>
    <t>TSN</t>
  </si>
  <si>
    <t>TSC</t>
  </si>
  <si>
    <t>Planting_Method</t>
  </si>
  <si>
    <t>Notes</t>
  </si>
  <si>
    <t>Amend_Type</t>
  </si>
  <si>
    <t>Tillage_Event</t>
  </si>
  <si>
    <t>Fertilizer_Amendment_Class</t>
  </si>
  <si>
    <t>Disk</t>
  </si>
  <si>
    <t>Cover_Crop</t>
  </si>
  <si>
    <t>Plant_Fraction</t>
  </si>
  <si>
    <t>Harvested_Fraction</t>
  </si>
  <si>
    <t>Amend_Placement</t>
  </si>
  <si>
    <t>Upper</t>
  </si>
  <si>
    <t>Lower</t>
  </si>
  <si>
    <t>FAME</t>
  </si>
  <si>
    <t>DNA</t>
  </si>
  <si>
    <t>Active_Ingredient_Type</t>
  </si>
  <si>
    <t>Below earshank</t>
  </si>
  <si>
    <t>Leaves</t>
  </si>
  <si>
    <t>Timing_Descriptor</t>
  </si>
  <si>
    <t>PLFA</t>
  </si>
  <si>
    <t>No Till</t>
  </si>
  <si>
    <t>Barley</t>
  </si>
  <si>
    <t>Corn</t>
  </si>
  <si>
    <t>Wheat</t>
  </si>
  <si>
    <t>Atrazine; CAS No. 1912-24-9</t>
  </si>
  <si>
    <t>Glyphosate; CAS No. 1071-83-6</t>
  </si>
  <si>
    <t>S-metolachlor; CAS No. 87392-12-9</t>
  </si>
  <si>
    <t>Tractor mounted spray boom</t>
  </si>
  <si>
    <t>Journal article about data</t>
  </si>
  <si>
    <t>Between rows</t>
  </si>
  <si>
    <t>Corn, Dry Bean</t>
  </si>
  <si>
    <t>Post harvest (within 2 weeks of harvest)</t>
  </si>
  <si>
    <t>Anhydrous Ammonia</t>
  </si>
  <si>
    <t>Sudangrass, Winter Wheat, Winter Wheat</t>
  </si>
  <si>
    <t>Cyfluthrin; CAS No. 68359-37-5</t>
  </si>
  <si>
    <t>Lambda-cyhalothrin; CAS No. 91465-08-6</t>
  </si>
  <si>
    <t>Potassium salt of glyphosate; CAS No. 70901-12-1</t>
  </si>
  <si>
    <t>Broadcast Spray</t>
  </si>
  <si>
    <t>N/A</t>
  </si>
  <si>
    <t>0-0-60</t>
  </si>
  <si>
    <t>0-10-20 (granular)</t>
  </si>
  <si>
    <t>0-20-20 (granular)</t>
  </si>
  <si>
    <t>18-9-18 (granular)</t>
  </si>
  <si>
    <t>2-11-48 (granular)</t>
  </si>
  <si>
    <t>7-20-20 (granular)</t>
  </si>
  <si>
    <t>Ammonium Nitrate 34-0-0</t>
  </si>
  <si>
    <t>Ammonium Sulfate</t>
  </si>
  <si>
    <t>Anhydrous Ammonia 82-0-0</t>
  </si>
  <si>
    <t>Beef Cattle Manure</t>
  </si>
  <si>
    <t>19-9.5-0</t>
  </si>
  <si>
    <t>Duration Type I (ESN) 45-0-0</t>
  </si>
  <si>
    <t>ESN 44-0-0 (polymer coated granules)</t>
  </si>
  <si>
    <t>Liquid Dairy Pit Manure (slurry)</t>
  </si>
  <si>
    <t>Mono Ammonium Phosphate 11-52-0</t>
  </si>
  <si>
    <t>Triple Super Phosphate 0-46-0</t>
  </si>
  <si>
    <t>UAN + N fusion 22-0-0</t>
  </si>
  <si>
    <t>UAN 28-0-0</t>
  </si>
  <si>
    <t>UAN 30-0-0</t>
  </si>
  <si>
    <t>UAN 32-0-0</t>
  </si>
  <si>
    <t>UAN 32-0-0 (liquid)</t>
  </si>
  <si>
    <t>UAN AgrotainPlus 28-0-0</t>
  </si>
  <si>
    <t>Urea 46-0-0</t>
  </si>
  <si>
    <t>Corn, Corn, Corn, Soybean, Alfalfa, Alfalfa, Alfalfa, Alfalfa</t>
  </si>
  <si>
    <t>Integrated (Combination of organic and synthetic)</t>
  </si>
  <si>
    <t>Feekes 10</t>
  </si>
  <si>
    <t>Harvest</t>
  </si>
  <si>
    <t>Post-harvest</t>
  </si>
  <si>
    <t>All aboveground biomass</t>
  </si>
  <si>
    <t>50% removal of aboveground biomass</t>
  </si>
  <si>
    <t>Grain, Cobs</t>
  </si>
  <si>
    <t>Lint</t>
  </si>
  <si>
    <t>Lateral Move Sprinkler</t>
  </si>
  <si>
    <t>Linear Move Sprinkler</t>
  </si>
  <si>
    <t>Above earshank and cobs</t>
  </si>
  <si>
    <t>Aboveground biomass</t>
  </si>
  <si>
    <t>Cobs and grain</t>
  </si>
  <si>
    <t>Shoot</t>
  </si>
  <si>
    <t>Stems and leaves</t>
  </si>
  <si>
    <t>Stover (all non-grain biomass)</t>
  </si>
  <si>
    <t>Akron, CO CPRM</t>
  </si>
  <si>
    <t>Auburn, AL SDR</t>
  </si>
  <si>
    <t>Bowling Green, KY FAESR</t>
  </si>
  <si>
    <t>Brookings, SD ICSR</t>
  </si>
  <si>
    <t>Florence, SC CPSWPRC</t>
  </si>
  <si>
    <t>Houma, LA SR</t>
  </si>
  <si>
    <t>Lincoln, NE AMR</t>
  </si>
  <si>
    <t>Lubbock, TX WEWCR</t>
  </si>
  <si>
    <t>Mandan, ND NRMR</t>
  </si>
  <si>
    <t>Morris, MN SMR</t>
  </si>
  <si>
    <t>Pendleton, OR CPCRC</t>
  </si>
  <si>
    <t>Sidney, MT ASRU</t>
  </si>
  <si>
    <t>St. Paul, MN SWMR</t>
  </si>
  <si>
    <t>University Park, PA PSWMR</t>
  </si>
  <si>
    <t>West Lafayette, IN NSER</t>
  </si>
  <si>
    <t>Chisel (or Chisel Plow)</t>
  </si>
  <si>
    <t>Field Cultivator (between row weed control)</t>
  </si>
  <si>
    <t>Harrow (raking event)</t>
  </si>
  <si>
    <t>Sweep Till (for weed control prior to planting)</t>
  </si>
  <si>
    <t>Stems</t>
  </si>
  <si>
    <t>Twin Row</t>
  </si>
  <si>
    <t>Carfentrazone-ethyl. CAS No. 128639-02-1</t>
  </si>
  <si>
    <t>10-34-0-1(Zn)</t>
  </si>
  <si>
    <t>SuperU 46-0-0 (granular)</t>
  </si>
  <si>
    <t>Urea 46-0-0 (granular)</t>
  </si>
  <si>
    <t>8-30-30-20(S)</t>
  </si>
  <si>
    <t>Spring Wheat/Fallow</t>
  </si>
  <si>
    <t>Spring Wheat/Safflower/Rye/Fallow</t>
  </si>
  <si>
    <t>Sideslope</t>
  </si>
  <si>
    <t>Summit</t>
  </si>
  <si>
    <t>Toeslope</t>
  </si>
  <si>
    <t>Carfentrazone-ethyl; CAS No. 28639-02-1</t>
  </si>
  <si>
    <t>Atrazine; CAS No. 1912-24-9; CAS No. 1912-24-9</t>
  </si>
  <si>
    <t>Glyphosate; CAS No. 1071-83-6; CAS No. 1071-83-6</t>
  </si>
  <si>
    <t>lambda-Cyhalothrin CAS No. 91465-08-6</t>
  </si>
  <si>
    <t>Lambda-Cyhalothrin;  CAS No. 91465-08-6</t>
  </si>
  <si>
    <t>Potasium salt of glyphosate; CAS No. 70901-12-1</t>
  </si>
  <si>
    <t>S-Metachlor; CAS No. 87392-12-9</t>
  </si>
  <si>
    <t>Broadcast Spray Applied</t>
  </si>
  <si>
    <t>N A</t>
  </si>
  <si>
    <t>Cattle Manure</t>
  </si>
  <si>
    <t>11-52-0 Mono Ammonium Phosphate</t>
  </si>
  <si>
    <t>30-0-0 UAN</t>
  </si>
  <si>
    <t xml:space="preserve"> 0-46-0 Triple Super Phosphate</t>
  </si>
  <si>
    <t>34-0-0-Ammonium Nitrate</t>
  </si>
  <si>
    <t>34-0-0 Ammonium Nitrate</t>
  </si>
  <si>
    <t>46-0-0 Urea</t>
  </si>
  <si>
    <t>28-0-0 UAN</t>
  </si>
  <si>
    <t xml:space="preserve"> 32-0-0 UAN</t>
  </si>
  <si>
    <t>Ammonium Sulphate</t>
  </si>
  <si>
    <t>28%UAN</t>
  </si>
  <si>
    <t>0-10-20 Granular</t>
  </si>
  <si>
    <t>0-20-20 Granular</t>
  </si>
  <si>
    <t>10/34/0 +1 Zn</t>
  </si>
  <si>
    <t>18-9-18 Granular</t>
  </si>
  <si>
    <t>2-11-48 granular</t>
  </si>
  <si>
    <t>22% UAN + N fusion</t>
  </si>
  <si>
    <t>28% UAN</t>
  </si>
  <si>
    <t>28% UAN AgrotainPlus</t>
  </si>
  <si>
    <t>32% UAN (liquid)</t>
  </si>
  <si>
    <t>44% ESN (polymer coated granules)</t>
  </si>
  <si>
    <t>46% SuperU (granulated)</t>
  </si>
  <si>
    <t>46% Urea (granulated)</t>
  </si>
  <si>
    <t>7-20-20 Granular</t>
  </si>
  <si>
    <t>82-0-0 Anhydrous Ammonia</t>
  </si>
  <si>
    <t>8-30-30-20S</t>
  </si>
  <si>
    <t>Annhydrous Ammonia</t>
  </si>
  <si>
    <t>Blend 19-9.5-0</t>
  </si>
  <si>
    <t>Duration Type I (ESN) (45-0-0)</t>
  </si>
  <si>
    <t>Liquid Dairy Pit Manure</t>
  </si>
  <si>
    <t>between_rows</t>
  </si>
  <si>
    <t>Turnip/Millet/Soybean/Pea/Sunflower/Triticale/Canola</t>
  </si>
  <si>
    <t>Brassica rapa/Panicum miliaceum/Glycine max/Pisum sativum/Helianthus annuus/Triticum durum/Brassica napus (Turnip/Millet/Soybean/Pea/Sunflower/Triticale/Canola)</t>
  </si>
  <si>
    <t>Rye</t>
  </si>
  <si>
    <t>Secale cereale (Rye)</t>
  </si>
  <si>
    <t>Black Oat_Rye</t>
  </si>
  <si>
    <t>Avena strigosa/Secale cereale (Black Oat/Rye)</t>
  </si>
  <si>
    <t>Legume</t>
  </si>
  <si>
    <t>Leguminosae (Legume)</t>
  </si>
  <si>
    <t>rye grass</t>
  </si>
  <si>
    <t>Lolium sp (Ryegrass)</t>
  </si>
  <si>
    <t>Triticum aestivum (Wheat)</t>
  </si>
  <si>
    <t>Zea mays (Corn)</t>
  </si>
  <si>
    <t>Andropogon gerdardii (Big Bluestem)</t>
  </si>
  <si>
    <t>Andropogon gerardii (Big Bluestem)</t>
  </si>
  <si>
    <t>Bare</t>
  </si>
  <si>
    <t>Corn_Continuous</t>
  </si>
  <si>
    <t>3 yr corn_1 yr soybean_4 yr alfalfa</t>
  </si>
  <si>
    <t>Barley, Continuous</t>
  </si>
  <si>
    <t>Corn, Dry  Bean</t>
  </si>
  <si>
    <t>Spring wheat-fallow</t>
  </si>
  <si>
    <t>Spring wheat-safflower-Rye (fallow)</t>
  </si>
  <si>
    <t>Sudangrass, Winter  Wheat, Winter  Wheat</t>
  </si>
  <si>
    <t xml:space="preserve">Yes </t>
  </si>
  <si>
    <t>Integrated</t>
  </si>
  <si>
    <t>Combine_Harvest</t>
  </si>
  <si>
    <t>Post Harvest</t>
  </si>
  <si>
    <t>Combine Harvest</t>
  </si>
  <si>
    <t>Physiological Maturity</t>
  </si>
  <si>
    <t>Feekes 10.0</t>
  </si>
  <si>
    <t>All possible corn biomass</t>
  </si>
  <si>
    <t>Grain+Cobs</t>
  </si>
  <si>
    <t>Around 50% removal</t>
  </si>
  <si>
    <t>All possible biomass</t>
  </si>
  <si>
    <t>Cob</t>
  </si>
  <si>
    <t>Cotton Lint</t>
  </si>
  <si>
    <t>Nothing</t>
  </si>
  <si>
    <t>Linear Move</t>
  </si>
  <si>
    <t>Lateral-move Sprinkler</t>
  </si>
  <si>
    <t>side_slope</t>
  </si>
  <si>
    <t>summit_slope</t>
  </si>
  <si>
    <t>toe_slope</t>
  </si>
  <si>
    <t>summit</t>
  </si>
  <si>
    <t>Stalks + leaves</t>
  </si>
  <si>
    <t>Biomass without grain</t>
  </si>
  <si>
    <t>Below_earshank</t>
  </si>
  <si>
    <t>Nongrain biomass</t>
  </si>
  <si>
    <t>Biomass not grain, not cobs</t>
  </si>
  <si>
    <t>leaf</t>
  </si>
  <si>
    <t>stalk</t>
  </si>
  <si>
    <t>cob and grain</t>
  </si>
  <si>
    <t>Above_earshank_plus_cob</t>
  </si>
  <si>
    <t>Stover Residue</t>
  </si>
  <si>
    <t>Stover</t>
  </si>
  <si>
    <t>R6 biomass sampling</t>
  </si>
  <si>
    <t>stalk and leaves</t>
  </si>
  <si>
    <t>stem</t>
  </si>
  <si>
    <t>Journal article</t>
  </si>
  <si>
    <t>Akron, CO</t>
  </si>
  <si>
    <t>Auburn, AL</t>
  </si>
  <si>
    <t>Mandan, ND</t>
  </si>
  <si>
    <t>University Park, PA</t>
  </si>
  <si>
    <t>Morris, MN</t>
  </si>
  <si>
    <t>Brookings, SD</t>
  </si>
  <si>
    <t>Houma, LA</t>
  </si>
  <si>
    <t>St. Paul, MN Lamberton</t>
  </si>
  <si>
    <t>St. Paul, MN Northfield</t>
  </si>
  <si>
    <t>St. Paul, MN Rosemount</t>
  </si>
  <si>
    <t>Lincoln, NE</t>
  </si>
  <si>
    <t>Florence, SC</t>
  </si>
  <si>
    <t>West Lafayette, IN</t>
  </si>
  <si>
    <t>Bowling Green, KY</t>
  </si>
  <si>
    <t>CPCRC</t>
  </si>
  <si>
    <t>Lubbock, TX</t>
  </si>
  <si>
    <t>Morris, MN - 018</t>
  </si>
  <si>
    <t>Sidney, MT</t>
  </si>
  <si>
    <t>St. Paul, MN SWU</t>
  </si>
  <si>
    <t>No_Till</t>
  </si>
  <si>
    <t>Chisel</t>
  </si>
  <si>
    <t>Field Cultivator</t>
  </si>
  <si>
    <t>Chisel Plow</t>
  </si>
  <si>
    <t>Field cultivate</t>
  </si>
  <si>
    <t>Harrow</t>
  </si>
  <si>
    <t>Pre-plant disk</t>
  </si>
  <si>
    <t>Sweep Till</t>
  </si>
  <si>
    <t>post harvest  (within 2 weeks of harvest)</t>
  </si>
  <si>
    <t>Side slope</t>
  </si>
  <si>
    <t>Toe Slope</t>
  </si>
  <si>
    <t>Summit Slope</t>
  </si>
  <si>
    <t>Cultivator</t>
  </si>
  <si>
    <t>Glyphosate</t>
  </si>
  <si>
    <t>twin-row</t>
  </si>
  <si>
    <t>LDMI</t>
  </si>
  <si>
    <t>sweep</t>
  </si>
  <si>
    <t>strip</t>
  </si>
  <si>
    <t>coult</t>
  </si>
  <si>
    <t>ae/bd</t>
  </si>
  <si>
    <t>br/ic</t>
  </si>
  <si>
    <t>br/sf</t>
  </si>
  <si>
    <t>contr</t>
  </si>
  <si>
    <t>60N</t>
  </si>
  <si>
    <t>120N</t>
  </si>
  <si>
    <t>180N</t>
  </si>
  <si>
    <t>`</t>
  </si>
  <si>
    <t>solid heifer manure</t>
  </si>
  <si>
    <t>Field cultivator</t>
  </si>
  <si>
    <t>liquid heifer manure</t>
  </si>
  <si>
    <t>9-11-30, 6S, 1.3 Zn</t>
  </si>
  <si>
    <t>28-0-0</t>
  </si>
  <si>
    <t>tractor mounted spray boom</t>
  </si>
  <si>
    <t>Potassium salt of glyphosate; CAS No. 70901-12-40</t>
  </si>
  <si>
    <t>Cyfluthrin; CAS No. 68359-37-44</t>
  </si>
  <si>
    <t>MARS South</t>
  </si>
  <si>
    <t>weather station moved</t>
  </si>
  <si>
    <t>LDMI station moved out of field</t>
  </si>
  <si>
    <t>weather station moved out of field</t>
  </si>
  <si>
    <t>104b</t>
  </si>
  <si>
    <t>205b</t>
  </si>
  <si>
    <t>301b</t>
  </si>
  <si>
    <t>405b</t>
  </si>
  <si>
    <t>Gypsum</t>
  </si>
  <si>
    <t>Manure_pH</t>
  </si>
  <si>
    <t>Manure_C</t>
  </si>
  <si>
    <t>Manure_N</t>
  </si>
  <si>
    <t>Manure_P</t>
  </si>
  <si>
    <t>Manure_K</t>
  </si>
  <si>
    <t>Manure_NH4_N</t>
  </si>
  <si>
    <t>Application_date</t>
  </si>
  <si>
    <t>moved weather station</t>
  </si>
  <si>
    <t>Year</t>
  </si>
  <si>
    <t>Plot</t>
  </si>
  <si>
    <t>Experimental_treatment</t>
  </si>
  <si>
    <t>Treatment_details</t>
  </si>
  <si>
    <t>Pest_date_1</t>
  </si>
  <si>
    <t>Pest_ingredient_1</t>
  </si>
  <si>
    <t>Pest_rate_1</t>
  </si>
  <si>
    <t>Pest_target_1</t>
  </si>
  <si>
    <t>Pest_method_1</t>
  </si>
  <si>
    <t>Pest_date_2</t>
  </si>
  <si>
    <t>Pest_ingredient_2</t>
  </si>
  <si>
    <t>Pest_rate_2</t>
  </si>
  <si>
    <t>Pest_target_2</t>
  </si>
  <si>
    <t>Pest_method_2</t>
  </si>
  <si>
    <t>Manure_date</t>
  </si>
  <si>
    <t>Manure_name</t>
  </si>
  <si>
    <t>Manure_rate</t>
  </si>
  <si>
    <t>Fertilizer_date_1</t>
  </si>
  <si>
    <t>Fertilizer_type_1</t>
  </si>
  <si>
    <t>Fertilizer_N_rate_1</t>
  </si>
  <si>
    <t>Fertilizer_P_rate_1</t>
  </si>
  <si>
    <t>Fertilizer_K_rate_1</t>
  </si>
  <si>
    <t>Fertilizer_date_2</t>
  </si>
  <si>
    <t>Fertilizer_type_2</t>
  </si>
  <si>
    <t>Fertilizer_N_rate_2</t>
  </si>
  <si>
    <t>Fertilizer_P_rate_2</t>
  </si>
  <si>
    <t>Fertilizer_K_rate_2</t>
  </si>
  <si>
    <t>Block</t>
  </si>
  <si>
    <t>Urea N @ 60 lb/acre (67 kg N/ha); no fall tillage, spring conservation tillage</t>
  </si>
  <si>
    <t>Urea N @ 120 lb/acre (135 kg N/ha); no fall tillage, spring conservation tillage</t>
  </si>
  <si>
    <t>Urea N @ 180 lb/acre (202 kg N/ha); no fall tillage, spring conservation tillage</t>
  </si>
  <si>
    <t>Aerator band, conservation tillage fall and spring</t>
  </si>
  <si>
    <t>Manure/Strip-Till (Dietrich/DSI with paired disks) in fall; no tillage in spring</t>
  </si>
  <si>
    <t>Low disturbance Sweep Injection (Dietrich/DSI)with sweep tillage in fall, conservation tillage in spring</t>
  </si>
  <si>
    <t>Coulter Injection (Yetter Avenger) with sweep tillage in fall, conservation tillage in spring</t>
  </si>
  <si>
    <t>Broadcast manure with tillage incorporation; conservation tillage fall and spring</t>
  </si>
  <si>
    <t xml:space="preserve">Broadcast manure-no incorporation; no fall tillage, spring conservation tillage </t>
  </si>
  <si>
    <t>Control (no added N), no fall tillage, spring conservation tillage</t>
  </si>
  <si>
    <t>0-0-60 fertilizer was surface broadcast</t>
  </si>
  <si>
    <t>Fertilizer_date_3</t>
  </si>
  <si>
    <t>Fertilizer_type_3</t>
  </si>
  <si>
    <t>Fertilizer_N_rate_3</t>
  </si>
  <si>
    <t>Fertilizer_P_rate_3</t>
  </si>
  <si>
    <t>Fertilizer_K_rate_3</t>
  </si>
  <si>
    <t>NA</t>
  </si>
  <si>
    <t>Broadleaf weeds</t>
  </si>
  <si>
    <t>Starter fertilizer</t>
  </si>
  <si>
    <t>Tractor-mounted spray boom</t>
  </si>
  <si>
    <t>2011_avg</t>
  </si>
  <si>
    <t>Other_amend_date</t>
  </si>
  <si>
    <t>Other_amend_type</t>
  </si>
  <si>
    <t>Other_amend_rate</t>
  </si>
  <si>
    <t>0.935</t>
  </si>
  <si>
    <t>Weeds</t>
  </si>
  <si>
    <t>2012_avg</t>
  </si>
  <si>
    <t>Gypsum and urea were surface broadcast</t>
  </si>
  <si>
    <t>2013_avg</t>
  </si>
  <si>
    <t>Urea and 0-0-60 fertilizer were surface broadcast</t>
  </si>
  <si>
    <t>2014_avg</t>
  </si>
  <si>
    <t>T_max</t>
  </si>
  <si>
    <t>T_min</t>
  </si>
  <si>
    <t>Soil_temp_5cm</t>
  </si>
  <si>
    <t>Soil_temp_10cm</t>
  </si>
  <si>
    <t>Wind_direction</t>
  </si>
  <si>
    <t>Station_ID</t>
  </si>
  <si>
    <t>Planting_date</t>
  </si>
  <si>
    <t>Growth_date_1</t>
  </si>
  <si>
    <t>Growth_stage_1</t>
  </si>
  <si>
    <t>Biomass_1</t>
  </si>
  <si>
    <t>Growth_date_2</t>
  </si>
  <si>
    <t>Biomass_2</t>
  </si>
  <si>
    <t>C_1</t>
  </si>
  <si>
    <t>N_1</t>
  </si>
  <si>
    <t>P_1</t>
  </si>
  <si>
    <t>C_2</t>
  </si>
  <si>
    <t>N_2</t>
  </si>
  <si>
    <t>P_2</t>
  </si>
  <si>
    <t>Harvest_date</t>
  </si>
  <si>
    <t>Harvest_biomass</t>
  </si>
  <si>
    <t>Harvest_C</t>
  </si>
  <si>
    <t>Harvest_N</t>
  </si>
  <si>
    <t>Harvest_P</t>
  </si>
  <si>
    <t>Harvest_H2O</t>
  </si>
  <si>
    <t>560.41</t>
  </si>
  <si>
    <t>Planting_rate</t>
  </si>
  <si>
    <t>Alfalfa (Medicago sativa)</t>
  </si>
  <si>
    <t>Corn grain (Zea mays)</t>
  </si>
  <si>
    <t>Soybean (Glycine max)</t>
  </si>
  <si>
    <t>Corn silage (Zea mays)</t>
  </si>
  <si>
    <t>Fertilizer 3 (28-0-0) application rate was originally listed as 27 gallons/acre. Application rate in kg/ha was calculated using density of 10.6 lb/gal; see http://www.domyownpestcontrol.com/msds/coron%2028-0-0%20label.pdf</t>
  </si>
  <si>
    <t xml:space="preserve">Potassium salt of clopyralid; EPA Reg. # 62719-315  </t>
  </si>
  <si>
    <t>Amine 4 2,4-D; EPA Reg. # 34704-120</t>
  </si>
  <si>
    <t>Atrazine; EPA Reg. # 7969-200</t>
  </si>
  <si>
    <t>Isopropylamine salt of glyphosate; EPA reg. # 241-405</t>
  </si>
  <si>
    <t>B-cyfluthrin; EPA Reg. # 264-840</t>
  </si>
  <si>
    <t>Pesticide 2 (Extreme) also contains imazethapyr</t>
  </si>
  <si>
    <t xml:space="preserve">Pesticide 1 (Gmax Lite) also contains dimethenamid-P; Pesticide 2 (Hornet WDG) also contains flumetsulam </t>
  </si>
  <si>
    <t>Vertical till</t>
  </si>
  <si>
    <t>Chisel plow</t>
  </si>
  <si>
    <t>Tillage_date_1</t>
  </si>
  <si>
    <t>Tillage_type_1</t>
  </si>
  <si>
    <t>Tillage_date_2</t>
  </si>
  <si>
    <t>Tillage_type_2</t>
  </si>
  <si>
    <t>Fertlizer_date_1</t>
  </si>
  <si>
    <t>Harvest_date_1</t>
  </si>
  <si>
    <t>Harvest_date_2</t>
  </si>
  <si>
    <t>Harvest_biomass_2</t>
  </si>
  <si>
    <t>Harvest_date_3</t>
  </si>
  <si>
    <t>Harvest_biomass_3</t>
  </si>
  <si>
    <t>Harvest_biomass_1</t>
  </si>
  <si>
    <t>Broad-spectrum weeds</t>
  </si>
  <si>
    <t>Insects</t>
  </si>
  <si>
    <t>2011_1</t>
  </si>
  <si>
    <t>2011_2</t>
  </si>
  <si>
    <t>2011_3</t>
  </si>
  <si>
    <t>2011_4</t>
  </si>
  <si>
    <t>2011_5</t>
  </si>
  <si>
    <t>2011_6</t>
  </si>
  <si>
    <t>2012_1</t>
  </si>
  <si>
    <t>2012_2</t>
  </si>
  <si>
    <t>2012_3</t>
  </si>
  <si>
    <t>2012_4</t>
  </si>
  <si>
    <t>2012_5</t>
  </si>
  <si>
    <t>2012_6</t>
  </si>
  <si>
    <t>2013_1</t>
  </si>
  <si>
    <t>2013_2</t>
  </si>
  <si>
    <t>2013_3</t>
  </si>
  <si>
    <t>2013_4</t>
  </si>
  <si>
    <t>2013_5</t>
  </si>
  <si>
    <t>2013_6</t>
  </si>
  <si>
    <t>2014_1</t>
  </si>
  <si>
    <t>2014_2</t>
  </si>
  <si>
    <t>2014_3</t>
  </si>
  <si>
    <t>2014_4</t>
  </si>
  <si>
    <t>2014_5</t>
  </si>
  <si>
    <t>2014_6</t>
  </si>
  <si>
    <t>Manure_VS</t>
  </si>
  <si>
    <t>Manure_DM</t>
  </si>
  <si>
    <t>N2O_flux</t>
  </si>
  <si>
    <t>CO2_flux</t>
  </si>
  <si>
    <t>CH4_flux</t>
  </si>
  <si>
    <t>Air_temp</t>
  </si>
  <si>
    <t>Soil_temp</t>
  </si>
  <si>
    <t>Soil_H2O</t>
  </si>
  <si>
    <t>NH4_upper</t>
  </si>
  <si>
    <t>NO3_upper</t>
  </si>
  <si>
    <t>NH4_lower</t>
  </si>
  <si>
    <t>NO3_lower</t>
  </si>
  <si>
    <t>Fall_till_date</t>
  </si>
  <si>
    <t>Fall_till_type</t>
  </si>
  <si>
    <t>Spring_till_date</t>
  </si>
  <si>
    <t>Spring_till_type</t>
  </si>
  <si>
    <t>Strip till</t>
  </si>
  <si>
    <t>Sweep till</t>
  </si>
  <si>
    <t>Aerator band</t>
  </si>
  <si>
    <t>Sand_1_10-20</t>
  </si>
  <si>
    <t>Sand_1_20-30</t>
  </si>
  <si>
    <t>Sand_1_30-60</t>
  </si>
  <si>
    <t>Sand_1_60-90</t>
  </si>
  <si>
    <t>Silt_1_10-20</t>
  </si>
  <si>
    <t>Silt_1_20-30</t>
  </si>
  <si>
    <t>Silt_1_30-60</t>
  </si>
  <si>
    <t>Silt_1_60-90</t>
  </si>
  <si>
    <t>Clay_1_10-20</t>
  </si>
  <si>
    <t>Clay_1_20-30</t>
  </si>
  <si>
    <t>Clay_1_30-60</t>
  </si>
  <si>
    <t>Clay_1_60-90</t>
  </si>
  <si>
    <t>Sand_2_10-20</t>
  </si>
  <si>
    <t>Sand_2_20-30</t>
  </si>
  <si>
    <t>Sand_2_30-60</t>
  </si>
  <si>
    <t>Sand_2_60-90</t>
  </si>
  <si>
    <t>Silt_2_10-20</t>
  </si>
  <si>
    <t>Silt_2_20-30</t>
  </si>
  <si>
    <t>Silt_2_30-60</t>
  </si>
  <si>
    <t>Silt_2_60-90</t>
  </si>
  <si>
    <t>Clay_2_10-20</t>
  </si>
  <si>
    <t>Clay_2_20-30</t>
  </si>
  <si>
    <t>Clay_2_30-60</t>
  </si>
  <si>
    <t>Clay_2_60-90</t>
  </si>
  <si>
    <t>Soil_BD_1</t>
  </si>
  <si>
    <t>Experimental _treatment</t>
  </si>
  <si>
    <t>Nitrate-N</t>
  </si>
  <si>
    <t>Phosphorus</t>
  </si>
  <si>
    <t>Potassium</t>
  </si>
  <si>
    <t>Manure_sample</t>
  </si>
  <si>
    <t>Low disturbance Sweep Injection (Dietrich/DSI) with sweep tillage in fall, conservation tillage in spring</t>
  </si>
  <si>
    <t>BD_date_1</t>
  </si>
  <si>
    <t>BD_date_2</t>
  </si>
  <si>
    <t>BD_date_3</t>
  </si>
  <si>
    <t>BD_date_4</t>
  </si>
  <si>
    <t>BD_date_5</t>
  </si>
  <si>
    <t>BD_date_6</t>
  </si>
  <si>
    <t>BD_date_7</t>
  </si>
  <si>
    <t>BD_date_8</t>
  </si>
  <si>
    <t>BD_date_9</t>
  </si>
  <si>
    <t>BD_date_10</t>
  </si>
  <si>
    <t>BD_date_11</t>
  </si>
  <si>
    <t>BD_date_12</t>
  </si>
  <si>
    <t>Soil_BD_2</t>
  </si>
  <si>
    <t>Soil_BD_3</t>
  </si>
  <si>
    <t>Soil_BD_4</t>
  </si>
  <si>
    <t>Soil_BD_5</t>
  </si>
  <si>
    <t>Soil_BD_6</t>
  </si>
  <si>
    <t>Soil_BD_7</t>
  </si>
  <si>
    <t>Soil_BD_8</t>
  </si>
  <si>
    <t>Soil_BD_9</t>
  </si>
  <si>
    <t>Soil_BD_10</t>
  </si>
  <si>
    <t>Soil_BD_11</t>
  </si>
  <si>
    <t>Soil_BD_12</t>
  </si>
  <si>
    <t>Tex_date_1</t>
  </si>
  <si>
    <t>Tex_date_2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</si>
</sst>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m/d/yyyy;@"/>
    <numFmt numFmtId="166" formatCode="yyyy\-mm\-dd"/>
  </numFmts>
  <fonts count="4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Arial"/>
      <family val="2"/>
    </font>
    <font>
      <sz val="10"/>
      <color theme="1"/>
      <name val="Times New Roman"/>
      <family val="1"/>
    </font>
    <font>
      <b/>
      <sz val="18"/>
      <color theme="3"/>
      <name val="Cambria"/>
      <family val="2"/>
      <scheme val="major"/>
    </font>
    <font>
      <sz val="12"/>
      <color rgb="FF000000"/>
      <name val="Times New Roman"/>
      <family val="1"/>
    </font>
    <font>
      <u/>
      <sz val="11"/>
      <color theme="10"/>
      <name val="Calibri"/>
      <family val="2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</font>
    <font>
      <b/>
      <sz val="12"/>
      <color rgb="FF00000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rgb="FF000000"/>
      <name val="Times New Roman"/>
      <family val="1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835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0" applyNumberFormat="0" applyBorder="0" applyAlignment="0" applyProtection="0"/>
    <xf numFmtId="0" fontId="19" fillId="6" borderId="5" applyNumberFormat="0" applyAlignment="0" applyProtection="0"/>
    <xf numFmtId="0" fontId="20" fillId="7" borderId="6" applyNumberFormat="0" applyAlignment="0" applyProtection="0"/>
    <xf numFmtId="0" fontId="21" fillId="7" borderId="5" applyNumberFormat="0" applyAlignment="0" applyProtection="0"/>
    <xf numFmtId="0" fontId="22" fillId="0" borderId="7" applyNumberFormat="0" applyFill="0" applyAlignment="0" applyProtection="0"/>
    <xf numFmtId="0" fontId="23" fillId="8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7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27" fillId="28" borderId="0" applyNumberFormat="0" applyBorder="0" applyAlignment="0" applyProtection="0"/>
    <xf numFmtId="0" fontId="27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27" fillId="32" borderId="0" applyNumberFormat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43" fontId="9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6" fillId="0" borderId="0" applyNumberFormat="0" applyFill="0" applyBorder="0" applyAlignment="0" applyProtection="0"/>
  </cellStyleXfs>
  <cellXfs count="98">
    <xf numFmtId="0" fontId="0" fillId="0" borderId="0" xfId="0"/>
    <xf numFmtId="0" fontId="0" fillId="0" borderId="0" xfId="0" applyAlignment="1"/>
    <xf numFmtId="0" fontId="0" fillId="0" borderId="0" xfId="0"/>
    <xf numFmtId="0" fontId="0" fillId="0" borderId="0" xfId="0"/>
    <xf numFmtId="14" fontId="29" fillId="0" borderId="0" xfId="0" applyNumberFormat="1" applyFont="1"/>
    <xf numFmtId="0" fontId="29" fillId="0" borderId="0" xfId="0" applyNumberFormat="1" applyFont="1"/>
    <xf numFmtId="0" fontId="0" fillId="0" borderId="0" xfId="0" applyFont="1"/>
    <xf numFmtId="2" fontId="10" fillId="0" borderId="0" xfId="56" applyNumberFormat="1" applyFont="1" applyAlignment="1" applyProtection="1">
      <alignment horizontal="center"/>
      <protection locked="0"/>
    </xf>
    <xf numFmtId="0" fontId="33" fillId="0" borderId="0" xfId="0" applyFont="1" applyFill="1" applyAlignment="1"/>
    <xf numFmtId="165" fontId="33" fillId="0" borderId="0" xfId="0" applyNumberFormat="1" applyFont="1" applyFill="1" applyAlignment="1"/>
    <xf numFmtId="0" fontId="35" fillId="0" borderId="0" xfId="0" applyFont="1" applyFill="1" applyAlignment="1"/>
    <xf numFmtId="165" fontId="35" fillId="0" borderId="0" xfId="0" applyNumberFormat="1" applyFont="1" applyFill="1" applyAlignment="1"/>
    <xf numFmtId="0" fontId="35" fillId="0" borderId="0" xfId="0" applyFont="1" applyAlignment="1"/>
    <xf numFmtId="0" fontId="7" fillId="0" borderId="0" xfId="0" applyFont="1" applyAlignment="1"/>
    <xf numFmtId="49" fontId="7" fillId="0" borderId="0" xfId="0" applyNumberFormat="1" applyFont="1" applyFill="1" applyAlignment="1"/>
    <xf numFmtId="166" fontId="7" fillId="0" borderId="0" xfId="0" applyNumberFormat="1" applyFont="1" applyAlignment="1"/>
    <xf numFmtId="49" fontId="7" fillId="0" borderId="0" xfId="0" applyNumberFormat="1" applyFont="1" applyAlignment="1"/>
    <xf numFmtId="0" fontId="7" fillId="0" borderId="0" xfId="0" applyNumberFormat="1" applyFont="1" applyAlignment="1"/>
    <xf numFmtId="11" fontId="7" fillId="0" borderId="0" xfId="0" applyNumberFormat="1" applyFont="1" applyAlignment="1"/>
    <xf numFmtId="49" fontId="38" fillId="0" borderId="0" xfId="0" applyNumberFormat="1" applyFont="1" applyAlignment="1"/>
    <xf numFmtId="166" fontId="38" fillId="0" borderId="0" xfId="0" applyNumberFormat="1" applyFont="1" applyAlignment="1"/>
    <xf numFmtId="11" fontId="38" fillId="0" borderId="0" xfId="0" applyNumberFormat="1" applyFont="1" applyAlignment="1"/>
    <xf numFmtId="14" fontId="33" fillId="0" borderId="0" xfId="0" applyNumberFormat="1" applyFont="1" applyAlignment="1"/>
    <xf numFmtId="0" fontId="33" fillId="0" borderId="0" xfId="0" applyNumberFormat="1" applyFont="1" applyAlignment="1"/>
    <xf numFmtId="164" fontId="7" fillId="0" borderId="0" xfId="0" applyNumberFormat="1" applyFont="1" applyAlignment="1"/>
    <xf numFmtId="1" fontId="7" fillId="0" borderId="0" xfId="0" applyNumberFormat="1" applyFont="1" applyAlignment="1"/>
    <xf numFmtId="164" fontId="7" fillId="0" borderId="0" xfId="0" applyNumberFormat="1" applyFont="1" applyFill="1" applyAlignment="1"/>
    <xf numFmtId="1" fontId="39" fillId="0" borderId="0" xfId="120" applyNumberFormat="1" applyFont="1" applyBorder="1" applyAlignment="1"/>
    <xf numFmtId="11" fontId="39" fillId="0" borderId="0" xfId="1322" applyNumberFormat="1" applyFont="1" applyBorder="1" applyAlignment="1"/>
    <xf numFmtId="11" fontId="7" fillId="0" borderId="0" xfId="0" applyNumberFormat="1" applyFont="1" applyFill="1" applyAlignment="1"/>
    <xf numFmtId="11" fontId="39" fillId="0" borderId="0" xfId="0" applyNumberFormat="1" applyFont="1" applyFill="1" applyAlignment="1"/>
    <xf numFmtId="11" fontId="39" fillId="0" borderId="0" xfId="120" applyNumberFormat="1" applyFont="1" applyBorder="1" applyAlignment="1"/>
    <xf numFmtId="166" fontId="7" fillId="33" borderId="0" xfId="0" applyNumberFormat="1" applyFont="1" applyFill="1" applyAlignment="1"/>
    <xf numFmtId="166" fontId="7" fillId="0" borderId="0" xfId="0" applyNumberFormat="1" applyFont="1" applyFill="1" applyAlignment="1"/>
    <xf numFmtId="0" fontId="6" fillId="0" borderId="0" xfId="0" applyFont="1" applyAlignment="1"/>
    <xf numFmtId="49" fontId="6" fillId="0" borderId="0" xfId="0" applyNumberFormat="1" applyFont="1" applyFill="1" applyAlignment="1"/>
    <xf numFmtId="166" fontId="6" fillId="0" borderId="0" xfId="0" applyNumberFormat="1" applyFont="1"/>
    <xf numFmtId="49" fontId="34" fillId="0" borderId="0" xfId="0" applyNumberFormat="1" applyFont="1"/>
    <xf numFmtId="0" fontId="6" fillId="0" borderId="0" xfId="0" applyFont="1"/>
    <xf numFmtId="11" fontId="6" fillId="0" borderId="0" xfId="0" applyNumberFormat="1" applyFont="1"/>
    <xf numFmtId="11" fontId="34" fillId="0" borderId="0" xfId="0" applyNumberFormat="1" applyFont="1"/>
    <xf numFmtId="164" fontId="34" fillId="0" borderId="0" xfId="0" applyNumberFormat="1" applyFont="1"/>
    <xf numFmtId="11" fontId="31" fillId="0" borderId="0" xfId="0" applyNumberFormat="1" applyFont="1"/>
    <xf numFmtId="11" fontId="38" fillId="0" borderId="0" xfId="0" applyNumberFormat="1" applyFont="1"/>
    <xf numFmtId="164" fontId="6" fillId="0" borderId="0" xfId="0" applyNumberFormat="1" applyFont="1"/>
    <xf numFmtId="164" fontId="31" fillId="0" borderId="0" xfId="0" applyNumberFormat="1" applyFont="1"/>
    <xf numFmtId="0" fontId="40" fillId="0" borderId="0" xfId="0" applyNumberFormat="1" applyFont="1" applyFill="1" applyBorder="1" applyAlignment="1" applyProtection="1"/>
    <xf numFmtId="0" fontId="37" fillId="0" borderId="0" xfId="0" applyFont="1"/>
    <xf numFmtId="49" fontId="5" fillId="0" borderId="0" xfId="0" applyNumberFormat="1" applyFont="1" applyAlignment="1"/>
    <xf numFmtId="0" fontId="5" fillId="0" borderId="0" xfId="0" applyFont="1" applyFill="1" applyBorder="1" applyAlignment="1"/>
    <xf numFmtId="166" fontId="5" fillId="0" borderId="0" xfId="0" applyNumberFormat="1" applyFont="1" applyFill="1" applyBorder="1" applyAlignment="1"/>
    <xf numFmtId="166" fontId="5" fillId="0" borderId="0" xfId="0" applyNumberFormat="1" applyFont="1" applyAlignment="1"/>
    <xf numFmtId="0" fontId="5" fillId="0" borderId="0" xfId="0" applyFont="1" applyAlignment="1"/>
    <xf numFmtId="0" fontId="5" fillId="0" borderId="0" xfId="0" applyNumberFormat="1" applyFont="1" applyAlignment="1"/>
    <xf numFmtId="11" fontId="5" fillId="0" borderId="0" xfId="0" applyNumberFormat="1" applyFont="1" applyAlignment="1"/>
    <xf numFmtId="0" fontId="35" fillId="0" borderId="0" xfId="0" applyFont="1"/>
    <xf numFmtId="11" fontId="4" fillId="0" borderId="0" xfId="0" applyNumberFormat="1" applyFont="1" applyAlignment="1"/>
    <xf numFmtId="166" fontId="4" fillId="0" borderId="0" xfId="0" applyNumberFormat="1" applyFont="1" applyAlignment="1"/>
    <xf numFmtId="49" fontId="4" fillId="0" borderId="0" xfId="0" applyNumberFormat="1" applyFont="1" applyAlignment="1"/>
    <xf numFmtId="0" fontId="33" fillId="0" borderId="0" xfId="0" applyFont="1" applyAlignment="1"/>
    <xf numFmtId="164" fontId="39" fillId="0" borderId="0" xfId="56" applyNumberFormat="1" applyFont="1" applyAlignment="1" applyProtection="1">
      <protection locked="0"/>
    </xf>
    <xf numFmtId="164" fontId="39" fillId="0" borderId="0" xfId="67" applyNumberFormat="1" applyFont="1" applyAlignment="1" applyProtection="1">
      <protection locked="0"/>
    </xf>
    <xf numFmtId="0" fontId="4" fillId="0" borderId="0" xfId="0" applyFont="1" applyAlignment="1"/>
    <xf numFmtId="49" fontId="40" fillId="0" borderId="10" xfId="0" applyNumberFormat="1" applyFont="1" applyBorder="1" applyAlignment="1"/>
    <xf numFmtId="49" fontId="40" fillId="0" borderId="10" xfId="0" applyNumberFormat="1" applyFont="1" applyBorder="1" applyAlignment="1">
      <alignment wrapText="1"/>
    </xf>
    <xf numFmtId="14" fontId="40" fillId="0" borderId="10" xfId="0" applyNumberFormat="1" applyFont="1" applyBorder="1" applyAlignment="1">
      <alignment wrapText="1"/>
    </xf>
    <xf numFmtId="0" fontId="40" fillId="0" borderId="10" xfId="0" applyFont="1" applyBorder="1" applyAlignment="1">
      <alignment wrapText="1"/>
    </xf>
    <xf numFmtId="0" fontId="40" fillId="34" borderId="10" xfId="0" applyFont="1" applyFill="1" applyBorder="1" applyAlignment="1">
      <alignment wrapText="1"/>
    </xf>
    <xf numFmtId="166" fontId="29" fillId="0" borderId="0" xfId="0" applyNumberFormat="1" applyFont="1"/>
    <xf numFmtId="11" fontId="28" fillId="0" borderId="0" xfId="0" applyNumberFormat="1" applyFont="1" applyAlignment="1">
      <alignment horizontal="center"/>
    </xf>
    <xf numFmtId="49" fontId="3" fillId="0" borderId="0" xfId="0" applyNumberFormat="1" applyFont="1" applyFill="1" applyAlignment="1"/>
    <xf numFmtId="166" fontId="3" fillId="0" borderId="0" xfId="0" applyNumberFormat="1" applyFont="1" applyFill="1" applyAlignment="1"/>
    <xf numFmtId="2" fontId="3" fillId="0" borderId="0" xfId="0" applyNumberFormat="1" applyFont="1" applyFill="1" applyAlignment="1"/>
    <xf numFmtId="0" fontId="33" fillId="0" borderId="0" xfId="0" applyFont="1"/>
    <xf numFmtId="0" fontId="3" fillId="0" borderId="0" xfId="0" applyFont="1" applyAlignment="1"/>
    <xf numFmtId="0" fontId="3" fillId="0" borderId="0" xfId="0" applyFont="1"/>
    <xf numFmtId="2" fontId="3" fillId="0" borderId="0" xfId="0" applyNumberFormat="1" applyFont="1"/>
    <xf numFmtId="0" fontId="2" fillId="0" borderId="0" xfId="0" applyFont="1"/>
    <xf numFmtId="2" fontId="38" fillId="0" borderId="0" xfId="0" applyNumberFormat="1" applyFont="1"/>
    <xf numFmtId="164" fontId="2" fillId="0" borderId="0" xfId="0" applyNumberFormat="1" applyFont="1"/>
    <xf numFmtId="49" fontId="2" fillId="0" borderId="0" xfId="0" applyNumberFormat="1" applyFont="1" applyAlignment="1"/>
    <xf numFmtId="0" fontId="2" fillId="0" borderId="0" xfId="0" applyNumberFormat="1" applyFont="1" applyAlignment="1"/>
    <xf numFmtId="164" fontId="39" fillId="0" borderId="0" xfId="120" applyNumberFormat="1" applyFont="1" applyAlignment="1"/>
    <xf numFmtId="164" fontId="2" fillId="0" borderId="0" xfId="0" applyNumberFormat="1" applyFont="1" applyAlignment="1"/>
    <xf numFmtId="11" fontId="2" fillId="0" borderId="0" xfId="0" applyNumberFormat="1" applyFont="1" applyAlignment="1"/>
    <xf numFmtId="11" fontId="39" fillId="0" borderId="0" xfId="120" applyNumberFormat="1" applyFont="1" applyAlignment="1"/>
    <xf numFmtId="11" fontId="39" fillId="0" borderId="0" xfId="0" applyNumberFormat="1" applyFont="1" applyAlignment="1"/>
    <xf numFmtId="11" fontId="39" fillId="0" borderId="1" xfId="120" applyNumberFormat="1" applyFont="1" applyBorder="1" applyAlignment="1"/>
    <xf numFmtId="1" fontId="2" fillId="0" borderId="0" xfId="0" applyNumberFormat="1" applyFont="1" applyAlignment="1"/>
    <xf numFmtId="166" fontId="2" fillId="0" borderId="0" xfId="0" applyNumberFormat="1" applyFont="1" applyAlignment="1"/>
    <xf numFmtId="166" fontId="2" fillId="0" borderId="0" xfId="0" applyNumberFormat="1" applyFont="1"/>
    <xf numFmtId="11" fontId="2" fillId="0" borderId="0" xfId="0" applyNumberFormat="1" applyFont="1"/>
    <xf numFmtId="166" fontId="28" fillId="0" borderId="0" xfId="120" applyNumberFormat="1" applyFont="1"/>
    <xf numFmtId="166" fontId="28" fillId="2" borderId="0" xfId="120" applyNumberFormat="1" applyFont="1" applyFill="1"/>
    <xf numFmtId="166" fontId="34" fillId="0" borderId="0" xfId="0" applyNumberFormat="1" applyFont="1"/>
    <xf numFmtId="0" fontId="26" fillId="0" borderId="0" xfId="0" applyFont="1"/>
    <xf numFmtId="49" fontId="1" fillId="0" borderId="0" xfId="0" applyNumberFormat="1" applyFont="1" applyFill="1" applyAlignment="1"/>
    <xf numFmtId="166" fontId="3" fillId="0" borderId="0" xfId="0" applyNumberFormat="1" applyFont="1"/>
  </cellXfs>
  <cellStyles count="183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 2" xfId="43"/>
    <cellStyle name="Currency 2" xfId="1323"/>
    <cellStyle name="Explanatory Text" xfId="16" builtinId="53" customBuiltin="1"/>
    <cellStyle name="Followed Hyperlink" xfId="1324" builtinId="9" hidden="1"/>
    <cellStyle name="Followed Hyperlink" xfId="1325" builtinId="9" hidden="1"/>
    <cellStyle name="Followed Hyperlink" xfId="1326" builtinId="9" hidden="1"/>
    <cellStyle name="Followed Hyperlink" xfId="1327" builtinId="9" hidden="1"/>
    <cellStyle name="Followed Hyperlink" xfId="1328" builtinId="9" hidden="1"/>
    <cellStyle name="Followed Hyperlink" xfId="1329" builtinId="9" hidden="1"/>
    <cellStyle name="Followed Hyperlink" xfId="1330" builtinId="9" hidden="1"/>
    <cellStyle name="Followed Hyperlink" xfId="1331" builtinId="9" hidden="1"/>
    <cellStyle name="Followed Hyperlink" xfId="1332" builtinId="9" hidden="1"/>
    <cellStyle name="Followed Hyperlink" xfId="1333" builtinId="9" hidden="1"/>
    <cellStyle name="Followed Hyperlink" xfId="1334" builtinId="9" hidden="1"/>
    <cellStyle name="Followed Hyperlink" xfId="1335" builtinId="9" hidden="1"/>
    <cellStyle name="Followed Hyperlink" xfId="1336" builtinId="9" hidden="1"/>
    <cellStyle name="Followed Hyperlink" xfId="1337" builtinId="9" hidden="1"/>
    <cellStyle name="Followed Hyperlink" xfId="1338" builtinId="9" hidden="1"/>
    <cellStyle name="Followed Hyperlink" xfId="1339" builtinId="9" hidden="1"/>
    <cellStyle name="Followed Hyperlink" xfId="1340" builtinId="9" hidden="1"/>
    <cellStyle name="Followed Hyperlink" xfId="1341" builtinId="9" hidden="1"/>
    <cellStyle name="Followed Hyperlink" xfId="1342" builtinId="9" hidden="1"/>
    <cellStyle name="Followed Hyperlink" xfId="1343" builtinId="9" hidden="1"/>
    <cellStyle name="Followed Hyperlink" xfId="1344" builtinId="9" hidden="1"/>
    <cellStyle name="Followed Hyperlink" xfId="1345" builtinId="9" hidden="1"/>
    <cellStyle name="Followed Hyperlink" xfId="1346" builtinId="9" hidden="1"/>
    <cellStyle name="Followed Hyperlink" xfId="1347" builtinId="9" hidden="1"/>
    <cellStyle name="Followed Hyperlink" xfId="1348" builtinId="9" hidden="1"/>
    <cellStyle name="Followed Hyperlink" xfId="1349" builtinId="9" hidden="1"/>
    <cellStyle name="Followed Hyperlink" xfId="1350" builtinId="9" hidden="1"/>
    <cellStyle name="Followed Hyperlink" xfId="1351" builtinId="9" hidden="1"/>
    <cellStyle name="Followed Hyperlink" xfId="1352" builtinId="9" hidden="1"/>
    <cellStyle name="Followed Hyperlink" xfId="1353" builtinId="9" hidden="1"/>
    <cellStyle name="Followed Hyperlink" xfId="1354" builtinId="9" hidden="1"/>
    <cellStyle name="Followed Hyperlink" xfId="1355" builtinId="9" hidden="1"/>
    <cellStyle name="Followed Hyperlink" xfId="1356" builtinId="9" hidden="1"/>
    <cellStyle name="Followed Hyperlink" xfId="1357" builtinId="9" hidden="1"/>
    <cellStyle name="Followed Hyperlink" xfId="1358" builtinId="9" hidden="1"/>
    <cellStyle name="Followed Hyperlink" xfId="1359" builtinId="9" hidden="1"/>
    <cellStyle name="Followed Hyperlink" xfId="1360" builtinId="9" hidden="1"/>
    <cellStyle name="Followed Hyperlink" xfId="1361" builtinId="9" hidden="1"/>
    <cellStyle name="Followed Hyperlink" xfId="1362" builtinId="9" hidden="1"/>
    <cellStyle name="Followed Hyperlink" xfId="1363" builtinId="9" hidden="1"/>
    <cellStyle name="Followed Hyperlink" xfId="1364" builtinId="9" hidden="1"/>
    <cellStyle name="Followed Hyperlink" xfId="1365" builtinId="9" hidden="1"/>
    <cellStyle name="Followed Hyperlink" xfId="1366" builtinId="9" hidden="1"/>
    <cellStyle name="Followed Hyperlink" xfId="1367" builtinId="9" hidden="1"/>
    <cellStyle name="Followed Hyperlink" xfId="1368" builtinId="9" hidden="1"/>
    <cellStyle name="Followed Hyperlink" xfId="1369" builtinId="9" hidden="1"/>
    <cellStyle name="Followed Hyperlink" xfId="1370" builtinId="9" hidden="1"/>
    <cellStyle name="Followed Hyperlink" xfId="1371" builtinId="9" hidden="1"/>
    <cellStyle name="Followed Hyperlink" xfId="1372" builtinId="9" hidden="1"/>
    <cellStyle name="Followed Hyperlink" xfId="1373" builtinId="9" hidden="1"/>
    <cellStyle name="Followed Hyperlink" xfId="1374" builtinId="9" hidden="1"/>
    <cellStyle name="Followed Hyperlink" xfId="1375" builtinId="9" hidden="1"/>
    <cellStyle name="Followed Hyperlink" xfId="1376" builtinId="9" hidden="1"/>
    <cellStyle name="Followed Hyperlink" xfId="1377" builtinId="9" hidden="1"/>
    <cellStyle name="Followed Hyperlink" xfId="1378" builtinId="9" hidden="1"/>
    <cellStyle name="Followed Hyperlink" xfId="1379" builtinId="9" hidden="1"/>
    <cellStyle name="Followed Hyperlink" xfId="1380" builtinId="9" hidden="1"/>
    <cellStyle name="Followed Hyperlink" xfId="1381" builtinId="9" hidden="1"/>
    <cellStyle name="Followed Hyperlink" xfId="1382" builtinId="9" hidden="1"/>
    <cellStyle name="Followed Hyperlink" xfId="1383" builtinId="9" hidden="1"/>
    <cellStyle name="Followed Hyperlink" xfId="1384" builtinId="9" hidden="1"/>
    <cellStyle name="Followed Hyperlink" xfId="1385" builtinId="9" hidden="1"/>
    <cellStyle name="Followed Hyperlink" xfId="1386" builtinId="9" hidden="1"/>
    <cellStyle name="Followed Hyperlink" xfId="1387" builtinId="9" hidden="1"/>
    <cellStyle name="Followed Hyperlink" xfId="1388" builtinId="9" hidden="1"/>
    <cellStyle name="Followed Hyperlink" xfId="1389" builtinId="9" hidden="1"/>
    <cellStyle name="Followed Hyperlink" xfId="1390" builtinId="9" hidden="1"/>
    <cellStyle name="Followed Hyperlink" xfId="1391" builtinId="9" hidden="1"/>
    <cellStyle name="Followed Hyperlink" xfId="1392" builtinId="9" hidden="1"/>
    <cellStyle name="Followed Hyperlink" xfId="1393" builtinId="9" hidden="1"/>
    <cellStyle name="Followed Hyperlink" xfId="1394" builtinId="9" hidden="1"/>
    <cellStyle name="Followed Hyperlink" xfId="1395" builtinId="9" hidden="1"/>
    <cellStyle name="Followed Hyperlink" xfId="1396" builtinId="9" hidden="1"/>
    <cellStyle name="Followed Hyperlink" xfId="1397" builtinId="9" hidden="1"/>
    <cellStyle name="Followed Hyperlink" xfId="1398" builtinId="9" hidden="1"/>
    <cellStyle name="Followed Hyperlink" xfId="1399" builtinId="9" hidden="1"/>
    <cellStyle name="Followed Hyperlink" xfId="1400" builtinId="9" hidden="1"/>
    <cellStyle name="Followed Hyperlink" xfId="1401" builtinId="9" hidden="1"/>
    <cellStyle name="Followed Hyperlink" xfId="1402" builtinId="9" hidden="1"/>
    <cellStyle name="Followed Hyperlink" xfId="1403" builtinId="9" hidden="1"/>
    <cellStyle name="Followed Hyperlink" xfId="1404" builtinId="9" hidden="1"/>
    <cellStyle name="Followed Hyperlink" xfId="1405" builtinId="9" hidden="1"/>
    <cellStyle name="Followed Hyperlink" xfId="1406" builtinId="9" hidden="1"/>
    <cellStyle name="Followed Hyperlink" xfId="1407" builtinId="9" hidden="1"/>
    <cellStyle name="Followed Hyperlink" xfId="1408" builtinId="9" hidden="1"/>
    <cellStyle name="Followed Hyperlink" xfId="1409" builtinId="9" hidden="1"/>
    <cellStyle name="Followed Hyperlink" xfId="1410" builtinId="9" hidden="1"/>
    <cellStyle name="Followed Hyperlink" xfId="1411" builtinId="9" hidden="1"/>
    <cellStyle name="Followed Hyperlink" xfId="1412" builtinId="9" hidden="1"/>
    <cellStyle name="Followed Hyperlink" xfId="1413" builtinId="9" hidden="1"/>
    <cellStyle name="Followed Hyperlink" xfId="1414" builtinId="9" hidden="1"/>
    <cellStyle name="Followed Hyperlink" xfId="1415" builtinId="9" hidden="1"/>
    <cellStyle name="Followed Hyperlink" xfId="1416" builtinId="9" hidden="1"/>
    <cellStyle name="Followed Hyperlink" xfId="1417" builtinId="9" hidden="1"/>
    <cellStyle name="Followed Hyperlink" xfId="1418" builtinId="9" hidden="1"/>
    <cellStyle name="Followed Hyperlink" xfId="1419" builtinId="9" hidden="1"/>
    <cellStyle name="Followed Hyperlink" xfId="1420" builtinId="9" hidden="1"/>
    <cellStyle name="Followed Hyperlink" xfId="1421" builtinId="9" hidden="1"/>
    <cellStyle name="Followed Hyperlink" xfId="1422" builtinId="9" hidden="1"/>
    <cellStyle name="Followed Hyperlink" xfId="1423" builtinId="9" hidden="1"/>
    <cellStyle name="Followed Hyperlink" xfId="1424" builtinId="9" hidden="1"/>
    <cellStyle name="Followed Hyperlink" xfId="1425" builtinId="9" hidden="1"/>
    <cellStyle name="Followed Hyperlink" xfId="1426" builtinId="9" hidden="1"/>
    <cellStyle name="Followed Hyperlink" xfId="1427" builtinId="9" hidden="1"/>
    <cellStyle name="Followed Hyperlink" xfId="1428" builtinId="9" hidden="1"/>
    <cellStyle name="Followed Hyperlink" xfId="1429" builtinId="9" hidden="1"/>
    <cellStyle name="Followed Hyperlink" xfId="1430" builtinId="9" hidden="1"/>
    <cellStyle name="Followed Hyperlink" xfId="1431" builtinId="9" hidden="1"/>
    <cellStyle name="Followed Hyperlink" xfId="1432" builtinId="9" hidden="1"/>
    <cellStyle name="Followed Hyperlink" xfId="1433" builtinId="9" hidden="1"/>
    <cellStyle name="Followed Hyperlink" xfId="1434" builtinId="9" hidden="1"/>
    <cellStyle name="Followed Hyperlink" xfId="1435" builtinId="9" hidden="1"/>
    <cellStyle name="Followed Hyperlink" xfId="1436" builtinId="9" hidden="1"/>
    <cellStyle name="Followed Hyperlink" xfId="1437" builtinId="9" hidden="1"/>
    <cellStyle name="Followed Hyperlink" xfId="1438" builtinId="9" hidden="1"/>
    <cellStyle name="Followed Hyperlink" xfId="1439" builtinId="9" hidden="1"/>
    <cellStyle name="Followed Hyperlink" xfId="1440" builtinId="9" hidden="1"/>
    <cellStyle name="Followed Hyperlink" xfId="1441" builtinId="9" hidden="1"/>
    <cellStyle name="Followed Hyperlink" xfId="1442" builtinId="9" hidden="1"/>
    <cellStyle name="Followed Hyperlink" xfId="1443" builtinId="9" hidden="1"/>
    <cellStyle name="Followed Hyperlink" xfId="1444" builtinId="9" hidden="1"/>
    <cellStyle name="Followed Hyperlink" xfId="1445" builtinId="9" hidden="1"/>
    <cellStyle name="Followed Hyperlink" xfId="1446" builtinId="9" hidden="1"/>
    <cellStyle name="Followed Hyperlink" xfId="1447" builtinId="9" hidden="1"/>
    <cellStyle name="Followed Hyperlink" xfId="1448" builtinId="9" hidden="1"/>
    <cellStyle name="Followed Hyperlink" xfId="1449" builtinId="9" hidden="1"/>
    <cellStyle name="Followed Hyperlink" xfId="1450" builtinId="9" hidden="1"/>
    <cellStyle name="Followed Hyperlink" xfId="1451" builtinId="9" hidden="1"/>
    <cellStyle name="Followed Hyperlink" xfId="1452" builtinId="9" hidden="1"/>
    <cellStyle name="Followed Hyperlink" xfId="1453" builtinId="9" hidden="1"/>
    <cellStyle name="Followed Hyperlink" xfId="1454" builtinId="9" hidden="1"/>
    <cellStyle name="Followed Hyperlink" xfId="1455" builtinId="9" hidden="1"/>
    <cellStyle name="Followed Hyperlink" xfId="1456" builtinId="9" hidden="1"/>
    <cellStyle name="Followed Hyperlink" xfId="1457" builtinId="9" hidden="1"/>
    <cellStyle name="Followed Hyperlink" xfId="1458" builtinId="9" hidden="1"/>
    <cellStyle name="Followed Hyperlink" xfId="1459" builtinId="9" hidden="1"/>
    <cellStyle name="Followed Hyperlink" xfId="1460" builtinId="9" hidden="1"/>
    <cellStyle name="Followed Hyperlink" xfId="1461" builtinId="9" hidden="1"/>
    <cellStyle name="Followed Hyperlink" xfId="1462" builtinId="9" hidden="1"/>
    <cellStyle name="Followed Hyperlink" xfId="1463" builtinId="9" hidden="1"/>
    <cellStyle name="Followed Hyperlink" xfId="1464" builtinId="9" hidden="1"/>
    <cellStyle name="Followed Hyperlink" xfId="1465" builtinId="9" hidden="1"/>
    <cellStyle name="Followed Hyperlink" xfId="1466" builtinId="9" hidden="1"/>
    <cellStyle name="Followed Hyperlink" xfId="1467" builtinId="9" hidden="1"/>
    <cellStyle name="Followed Hyperlink" xfId="1468" builtinId="9" hidden="1"/>
    <cellStyle name="Followed Hyperlink" xfId="1469" builtinId="9" hidden="1"/>
    <cellStyle name="Followed Hyperlink" xfId="1470" builtinId="9" hidden="1"/>
    <cellStyle name="Followed Hyperlink" xfId="1471" builtinId="9" hidden="1"/>
    <cellStyle name="Followed Hyperlink" xfId="1472" builtinId="9" hidden="1"/>
    <cellStyle name="Followed Hyperlink" xfId="1473" builtinId="9" hidden="1"/>
    <cellStyle name="Followed Hyperlink" xfId="1474" builtinId="9" hidden="1"/>
    <cellStyle name="Followed Hyperlink" xfId="1475" builtinId="9" hidden="1"/>
    <cellStyle name="Followed Hyperlink" xfId="1476" builtinId="9" hidden="1"/>
    <cellStyle name="Followed Hyperlink" xfId="1477" builtinId="9" hidden="1"/>
    <cellStyle name="Followed Hyperlink" xfId="1478" builtinId="9" hidden="1"/>
    <cellStyle name="Followed Hyperlink" xfId="1479" builtinId="9" hidden="1"/>
    <cellStyle name="Followed Hyperlink" xfId="1480" builtinId="9" hidden="1"/>
    <cellStyle name="Followed Hyperlink" xfId="1481" builtinId="9" hidden="1"/>
    <cellStyle name="Followed Hyperlink" xfId="1482" builtinId="9" hidden="1"/>
    <cellStyle name="Followed Hyperlink" xfId="1483" builtinId="9" hidden="1"/>
    <cellStyle name="Followed Hyperlink" xfId="1484" builtinId="9" hidden="1"/>
    <cellStyle name="Followed Hyperlink" xfId="1485" builtinId="9" hidden="1"/>
    <cellStyle name="Followed Hyperlink" xfId="1486" builtinId="9" hidden="1"/>
    <cellStyle name="Followed Hyperlink" xfId="1487" builtinId="9" hidden="1"/>
    <cellStyle name="Followed Hyperlink" xfId="1488" builtinId="9" hidden="1"/>
    <cellStyle name="Followed Hyperlink" xfId="1489" builtinId="9" hidden="1"/>
    <cellStyle name="Followed Hyperlink" xfId="1490" builtinId="9" hidden="1"/>
    <cellStyle name="Followed Hyperlink" xfId="1491" builtinId="9" hidden="1"/>
    <cellStyle name="Followed Hyperlink" xfId="1492" builtinId="9" hidden="1"/>
    <cellStyle name="Followed Hyperlink" xfId="1493" builtinId="9" hidden="1"/>
    <cellStyle name="Followed Hyperlink" xfId="1494" builtinId="9" hidden="1"/>
    <cellStyle name="Followed Hyperlink" xfId="1495" builtinId="9" hidden="1"/>
    <cellStyle name="Followed Hyperlink" xfId="1496" builtinId="9" hidden="1"/>
    <cellStyle name="Followed Hyperlink" xfId="1497" builtinId="9" hidden="1"/>
    <cellStyle name="Followed Hyperlink" xfId="1498" builtinId="9" hidden="1"/>
    <cellStyle name="Followed Hyperlink" xfId="1499" builtinId="9" hidden="1"/>
    <cellStyle name="Followed Hyperlink" xfId="1500" builtinId="9" hidden="1"/>
    <cellStyle name="Followed Hyperlink" xfId="1501" builtinId="9" hidden="1"/>
    <cellStyle name="Followed Hyperlink" xfId="1502" builtinId="9" hidden="1"/>
    <cellStyle name="Followed Hyperlink" xfId="1503" builtinId="9" hidden="1"/>
    <cellStyle name="Followed Hyperlink" xfId="1504" builtinId="9" hidden="1"/>
    <cellStyle name="Followed Hyperlink" xfId="1505" builtinId="9" hidden="1"/>
    <cellStyle name="Followed Hyperlink" xfId="1506" builtinId="9" hidden="1"/>
    <cellStyle name="Followed Hyperlink" xfId="1507" builtinId="9" hidden="1"/>
    <cellStyle name="Followed Hyperlink" xfId="1508" builtinId="9" hidden="1"/>
    <cellStyle name="Followed Hyperlink" xfId="1509" builtinId="9" hidden="1"/>
    <cellStyle name="Followed Hyperlink" xfId="1510" builtinId="9" hidden="1"/>
    <cellStyle name="Followed Hyperlink" xfId="1511" builtinId="9" hidden="1"/>
    <cellStyle name="Followed Hyperlink" xfId="1512" builtinId="9" hidden="1"/>
    <cellStyle name="Followed Hyperlink" xfId="1513" builtinId="9" hidden="1"/>
    <cellStyle name="Followed Hyperlink" xfId="1514" builtinId="9" hidden="1"/>
    <cellStyle name="Followed Hyperlink" xfId="1515" builtinId="9" hidden="1"/>
    <cellStyle name="Followed Hyperlink" xfId="1516" builtinId="9" hidden="1"/>
    <cellStyle name="Followed Hyperlink" xfId="1517" builtinId="9" hidden="1"/>
    <cellStyle name="Followed Hyperlink" xfId="1518" builtinId="9" hidden="1"/>
    <cellStyle name="Followed Hyperlink" xfId="1519" builtinId="9" hidden="1"/>
    <cellStyle name="Followed Hyperlink" xfId="1520" builtinId="9" hidden="1"/>
    <cellStyle name="Followed Hyperlink" xfId="1521" builtinId="9" hidden="1"/>
    <cellStyle name="Followed Hyperlink" xfId="1522" builtinId="9" hidden="1"/>
    <cellStyle name="Followed Hyperlink" xfId="1523" builtinId="9" hidden="1"/>
    <cellStyle name="Followed Hyperlink" xfId="1524" builtinId="9" hidden="1"/>
    <cellStyle name="Followed Hyperlink" xfId="1525" builtinId="9" hidden="1"/>
    <cellStyle name="Followed Hyperlink" xfId="1526" builtinId="9" hidden="1"/>
    <cellStyle name="Followed Hyperlink" xfId="1527" builtinId="9" hidden="1"/>
    <cellStyle name="Followed Hyperlink" xfId="1528" builtinId="9" hidden="1"/>
    <cellStyle name="Followed Hyperlink" xfId="1529" builtinId="9" hidden="1"/>
    <cellStyle name="Followed Hyperlink" xfId="1530" builtinId="9" hidden="1"/>
    <cellStyle name="Followed Hyperlink" xfId="1531" builtinId="9" hidden="1"/>
    <cellStyle name="Followed Hyperlink" xfId="1532" builtinId="9" hidden="1"/>
    <cellStyle name="Followed Hyperlink" xfId="1533" builtinId="9" hidden="1"/>
    <cellStyle name="Followed Hyperlink" xfId="1534" builtinId="9" hidden="1"/>
    <cellStyle name="Followed Hyperlink" xfId="1535" builtinId="9" hidden="1"/>
    <cellStyle name="Followed Hyperlink" xfId="1536" builtinId="9" hidden="1"/>
    <cellStyle name="Followed Hyperlink" xfId="1537" builtinId="9" hidden="1"/>
    <cellStyle name="Followed Hyperlink" xfId="1538" builtinId="9" hidden="1"/>
    <cellStyle name="Followed Hyperlink" xfId="1539" builtinId="9" hidden="1"/>
    <cellStyle name="Followed Hyperlink" xfId="1540" builtinId="9" hidden="1"/>
    <cellStyle name="Followed Hyperlink" xfId="1541" builtinId="9" hidden="1"/>
    <cellStyle name="Followed Hyperlink" xfId="1542" builtinId="9" hidden="1"/>
    <cellStyle name="Followed Hyperlink" xfId="1543" builtinId="9" hidden="1"/>
    <cellStyle name="Followed Hyperlink" xfId="1544" builtinId="9" hidden="1"/>
    <cellStyle name="Followed Hyperlink" xfId="1545" builtinId="9" hidden="1"/>
    <cellStyle name="Followed Hyperlink" xfId="1546" builtinId="9" hidden="1"/>
    <cellStyle name="Followed Hyperlink" xfId="1547" builtinId="9" hidden="1"/>
    <cellStyle name="Followed Hyperlink" xfId="1548" builtinId="9" hidden="1"/>
    <cellStyle name="Followed Hyperlink" xfId="1549" builtinId="9" hidden="1"/>
    <cellStyle name="Followed Hyperlink" xfId="1550" builtinId="9" hidden="1"/>
    <cellStyle name="Followed Hyperlink" xfId="1551" builtinId="9" hidden="1"/>
    <cellStyle name="Followed Hyperlink" xfId="1552" builtinId="9" hidden="1"/>
    <cellStyle name="Followed Hyperlink" xfId="1553" builtinId="9" hidden="1"/>
    <cellStyle name="Followed Hyperlink" xfId="1554" builtinId="9" hidden="1"/>
    <cellStyle name="Followed Hyperlink" xfId="1555" builtinId="9" hidden="1"/>
    <cellStyle name="Followed Hyperlink" xfId="1556" builtinId="9" hidden="1"/>
    <cellStyle name="Followed Hyperlink" xfId="1557" builtinId="9" hidden="1"/>
    <cellStyle name="Followed Hyperlink" xfId="1558" builtinId="9" hidden="1"/>
    <cellStyle name="Followed Hyperlink" xfId="1559" builtinId="9" hidden="1"/>
    <cellStyle name="Followed Hyperlink" xfId="1560" builtinId="9" hidden="1"/>
    <cellStyle name="Followed Hyperlink" xfId="1561" builtinId="9" hidden="1"/>
    <cellStyle name="Followed Hyperlink" xfId="1562" builtinId="9" hidden="1"/>
    <cellStyle name="Followed Hyperlink" xfId="1563" builtinId="9" hidden="1"/>
    <cellStyle name="Followed Hyperlink" xfId="1564" builtinId="9" hidden="1"/>
    <cellStyle name="Followed Hyperlink" xfId="1565" builtinId="9" hidden="1"/>
    <cellStyle name="Followed Hyperlink" xfId="1566" builtinId="9" hidden="1"/>
    <cellStyle name="Followed Hyperlink" xfId="1567" builtinId="9" hidden="1"/>
    <cellStyle name="Followed Hyperlink" xfId="1568" builtinId="9" hidden="1"/>
    <cellStyle name="Followed Hyperlink" xfId="1569" builtinId="9" hidden="1"/>
    <cellStyle name="Followed Hyperlink" xfId="1570" builtinId="9" hidden="1"/>
    <cellStyle name="Followed Hyperlink" xfId="1571" builtinId="9" hidden="1"/>
    <cellStyle name="Followed Hyperlink" xfId="1572" builtinId="9" hidden="1"/>
    <cellStyle name="Followed Hyperlink" xfId="1573" builtinId="9" hidden="1"/>
    <cellStyle name="Followed Hyperlink" xfId="1574" builtinId="9" hidden="1"/>
    <cellStyle name="Followed Hyperlink" xfId="1575" builtinId="9" hidden="1"/>
    <cellStyle name="Followed Hyperlink" xfId="1576" builtinId="9" hidden="1"/>
    <cellStyle name="Followed Hyperlink" xfId="1577" builtinId="9" hidden="1"/>
    <cellStyle name="Followed Hyperlink" xfId="1578" builtinId="9" hidden="1"/>
    <cellStyle name="Followed Hyperlink" xfId="1579" builtinId="9" hidden="1"/>
    <cellStyle name="Followed Hyperlink" xfId="1580" builtinId="9" hidden="1"/>
    <cellStyle name="Followed Hyperlink" xfId="1581" builtinId="9" hidden="1"/>
    <cellStyle name="Followed Hyperlink" xfId="1582" builtinId="9" hidden="1"/>
    <cellStyle name="Followed Hyperlink" xfId="1583" builtinId="9" hidden="1"/>
    <cellStyle name="Followed Hyperlink" xfId="1584" builtinId="9" hidden="1"/>
    <cellStyle name="Followed Hyperlink" xfId="1585" builtinId="9" hidden="1"/>
    <cellStyle name="Followed Hyperlink" xfId="1586" builtinId="9" hidden="1"/>
    <cellStyle name="Followed Hyperlink" xfId="1587" builtinId="9" hidden="1"/>
    <cellStyle name="Followed Hyperlink" xfId="1588" builtinId="9" hidden="1"/>
    <cellStyle name="Followed Hyperlink" xfId="1589" builtinId="9" hidden="1"/>
    <cellStyle name="Followed Hyperlink" xfId="1590" builtinId="9" hidden="1"/>
    <cellStyle name="Followed Hyperlink" xfId="1591" builtinId="9" hidden="1"/>
    <cellStyle name="Followed Hyperlink" xfId="1592" builtinId="9" hidden="1"/>
    <cellStyle name="Followed Hyperlink" xfId="1593" builtinId="9" hidden="1"/>
    <cellStyle name="Followed Hyperlink" xfId="1594" builtinId="9" hidden="1"/>
    <cellStyle name="Followed Hyperlink" xfId="1595" builtinId="9" hidden="1"/>
    <cellStyle name="Followed Hyperlink" xfId="1596" builtinId="9" hidden="1"/>
    <cellStyle name="Followed Hyperlink" xfId="1597" builtinId="9" hidden="1"/>
    <cellStyle name="Followed Hyperlink" xfId="1598" builtinId="9" hidden="1"/>
    <cellStyle name="Followed Hyperlink" xfId="1599" builtinId="9" hidden="1"/>
    <cellStyle name="Followed Hyperlink" xfId="1600" builtinId="9" hidden="1"/>
    <cellStyle name="Followed Hyperlink" xfId="1601" builtinId="9" hidden="1"/>
    <cellStyle name="Followed Hyperlink" xfId="1602" builtinId="9" hidden="1"/>
    <cellStyle name="Followed Hyperlink" xfId="1603" builtinId="9" hidden="1"/>
    <cellStyle name="Followed Hyperlink" xfId="1604" builtinId="9" hidden="1"/>
    <cellStyle name="Followed Hyperlink" xfId="1605" builtinId="9" hidden="1"/>
    <cellStyle name="Followed Hyperlink" xfId="1606" builtinId="9" hidden="1"/>
    <cellStyle name="Followed Hyperlink" xfId="1607" builtinId="9" hidden="1"/>
    <cellStyle name="Followed Hyperlink" xfId="1608" builtinId="9" hidden="1"/>
    <cellStyle name="Followed Hyperlink" xfId="1609" builtinId="9" hidden="1"/>
    <cellStyle name="Followed Hyperlink" xfId="1610" builtinId="9" hidden="1"/>
    <cellStyle name="Followed Hyperlink" xfId="1611" builtinId="9" hidden="1"/>
    <cellStyle name="Followed Hyperlink" xfId="1612" builtinId="9" hidden="1"/>
    <cellStyle name="Followed Hyperlink" xfId="1613" builtinId="9" hidden="1"/>
    <cellStyle name="Followed Hyperlink" xfId="1614" builtinId="9" hidden="1"/>
    <cellStyle name="Followed Hyperlink" xfId="1615" builtinId="9" hidden="1"/>
    <cellStyle name="Followed Hyperlink" xfId="1616" builtinId="9" hidden="1"/>
    <cellStyle name="Followed Hyperlink" xfId="1617" builtinId="9" hidden="1"/>
    <cellStyle name="Followed Hyperlink" xfId="1618" builtinId="9" hidden="1"/>
    <cellStyle name="Followed Hyperlink" xfId="1619" builtinId="9" hidden="1"/>
    <cellStyle name="Followed Hyperlink" xfId="1620" builtinId="9" hidden="1"/>
    <cellStyle name="Followed Hyperlink" xfId="1621" builtinId="9" hidden="1"/>
    <cellStyle name="Followed Hyperlink" xfId="1622" builtinId="9" hidden="1"/>
    <cellStyle name="Followed Hyperlink" xfId="1623" builtinId="9" hidden="1"/>
    <cellStyle name="Followed Hyperlink" xfId="1624" builtinId="9" hidden="1"/>
    <cellStyle name="Followed Hyperlink" xfId="1625" builtinId="9" hidden="1"/>
    <cellStyle name="Followed Hyperlink" xfId="1626" builtinId="9" hidden="1"/>
    <cellStyle name="Followed Hyperlink" xfId="1627" builtinId="9" hidden="1"/>
    <cellStyle name="Followed Hyperlink" xfId="1628" builtinId="9" hidden="1"/>
    <cellStyle name="Followed Hyperlink" xfId="1629" builtinId="9" hidden="1"/>
    <cellStyle name="Followed Hyperlink" xfId="1630" builtinId="9" hidden="1"/>
    <cellStyle name="Followed Hyperlink" xfId="1631" builtinId="9" hidden="1"/>
    <cellStyle name="Followed Hyperlink" xfId="1632" builtinId="9" hidden="1"/>
    <cellStyle name="Followed Hyperlink" xfId="1633" builtinId="9" hidden="1"/>
    <cellStyle name="Followed Hyperlink" xfId="1634" builtinId="9" hidden="1"/>
    <cellStyle name="Followed Hyperlink" xfId="1635" builtinId="9" hidden="1"/>
    <cellStyle name="Followed Hyperlink" xfId="1636" builtinId="9" hidden="1"/>
    <cellStyle name="Followed Hyperlink" xfId="1637" builtinId="9" hidden="1"/>
    <cellStyle name="Followed Hyperlink" xfId="1638" builtinId="9" hidden="1"/>
    <cellStyle name="Followed Hyperlink" xfId="1639" builtinId="9" hidden="1"/>
    <cellStyle name="Followed Hyperlink" xfId="1640" builtinId="9" hidden="1"/>
    <cellStyle name="Followed Hyperlink" xfId="1641" builtinId="9" hidden="1"/>
    <cellStyle name="Followed Hyperlink" xfId="1642" builtinId="9" hidden="1"/>
    <cellStyle name="Followed Hyperlink" xfId="1643" builtinId="9" hidden="1"/>
    <cellStyle name="Followed Hyperlink" xfId="1644" builtinId="9" hidden="1"/>
    <cellStyle name="Followed Hyperlink" xfId="1645" builtinId="9" hidden="1"/>
    <cellStyle name="Followed Hyperlink" xfId="1646" builtinId="9" hidden="1"/>
    <cellStyle name="Followed Hyperlink" xfId="1647" builtinId="9" hidden="1"/>
    <cellStyle name="Followed Hyperlink" xfId="1648" builtinId="9" hidden="1"/>
    <cellStyle name="Followed Hyperlink" xfId="1649" builtinId="9" hidden="1"/>
    <cellStyle name="Followed Hyperlink" xfId="1650" builtinId="9" hidden="1"/>
    <cellStyle name="Followed Hyperlink" xfId="1651" builtinId="9" hidden="1"/>
    <cellStyle name="Followed Hyperlink" xfId="1652" builtinId="9" hidden="1"/>
    <cellStyle name="Followed Hyperlink" xfId="1653" builtinId="9" hidden="1"/>
    <cellStyle name="Followed Hyperlink" xfId="1654" builtinId="9" hidden="1"/>
    <cellStyle name="Followed Hyperlink" xfId="1655" builtinId="9" hidden="1"/>
    <cellStyle name="Followed Hyperlink" xfId="1656" builtinId="9" hidden="1"/>
    <cellStyle name="Followed Hyperlink" xfId="1657" builtinId="9" hidden="1"/>
    <cellStyle name="Followed Hyperlink" xfId="1658" builtinId="9" hidden="1"/>
    <cellStyle name="Followed Hyperlink" xfId="1659" builtinId="9" hidden="1"/>
    <cellStyle name="Followed Hyperlink" xfId="1660" builtinId="9" hidden="1"/>
    <cellStyle name="Followed Hyperlink" xfId="1661" builtinId="9" hidden="1"/>
    <cellStyle name="Followed Hyperlink" xfId="1662" builtinId="9" hidden="1"/>
    <cellStyle name="Followed Hyperlink" xfId="1663" builtinId="9" hidden="1"/>
    <cellStyle name="Followed Hyperlink" xfId="1664" builtinId="9" hidden="1"/>
    <cellStyle name="Followed Hyperlink" xfId="1665" builtinId="9" hidden="1"/>
    <cellStyle name="Followed Hyperlink" xfId="1666" builtinId="9" hidden="1"/>
    <cellStyle name="Followed Hyperlink" xfId="1667" builtinId="9" hidden="1"/>
    <cellStyle name="Followed Hyperlink" xfId="1668" builtinId="9" hidden="1"/>
    <cellStyle name="Followed Hyperlink" xfId="1669" builtinId="9" hidden="1"/>
    <cellStyle name="Followed Hyperlink" xfId="1670" builtinId="9" hidden="1"/>
    <cellStyle name="Followed Hyperlink" xfId="1671" builtinId="9" hidden="1"/>
    <cellStyle name="Followed Hyperlink" xfId="1672" builtinId="9" hidden="1"/>
    <cellStyle name="Followed Hyperlink" xfId="1673" builtinId="9" hidden="1"/>
    <cellStyle name="Followed Hyperlink" xfId="1674" builtinId="9" hidden="1"/>
    <cellStyle name="Followed Hyperlink" xfId="1675" builtinId="9" hidden="1"/>
    <cellStyle name="Followed Hyperlink" xfId="1676" builtinId="9" hidden="1"/>
    <cellStyle name="Followed Hyperlink" xfId="1677" builtinId="9" hidden="1"/>
    <cellStyle name="Followed Hyperlink" xfId="1678" builtinId="9" hidden="1"/>
    <cellStyle name="Followed Hyperlink" xfId="1679" builtinId="9" hidden="1"/>
    <cellStyle name="Followed Hyperlink" xfId="1680" builtinId="9" hidden="1"/>
    <cellStyle name="Followed Hyperlink" xfId="1681" builtinId="9" hidden="1"/>
    <cellStyle name="Followed Hyperlink" xfId="1682" builtinId="9" hidden="1"/>
    <cellStyle name="Followed Hyperlink" xfId="1683" builtinId="9" hidden="1"/>
    <cellStyle name="Followed Hyperlink" xfId="1684" builtinId="9" hidden="1"/>
    <cellStyle name="Followed Hyperlink" xfId="1685" builtinId="9" hidden="1"/>
    <cellStyle name="Followed Hyperlink" xfId="1686" builtinId="9" hidden="1"/>
    <cellStyle name="Followed Hyperlink" xfId="1687" builtinId="9" hidden="1"/>
    <cellStyle name="Followed Hyperlink" xfId="1688" builtinId="9" hidden="1"/>
    <cellStyle name="Followed Hyperlink" xfId="1689" builtinId="9" hidden="1"/>
    <cellStyle name="Followed Hyperlink" xfId="1690" builtinId="9" hidden="1"/>
    <cellStyle name="Followed Hyperlink" xfId="1691" builtinId="9" hidden="1"/>
    <cellStyle name="Followed Hyperlink" xfId="1692" builtinId="9" hidden="1"/>
    <cellStyle name="Followed Hyperlink" xfId="1693" builtinId="9" hidden="1"/>
    <cellStyle name="Followed Hyperlink" xfId="1694" builtinId="9" hidden="1"/>
    <cellStyle name="Followed Hyperlink" xfId="1695" builtinId="9" hidden="1"/>
    <cellStyle name="Followed Hyperlink" xfId="1696" builtinId="9" hidden="1"/>
    <cellStyle name="Followed Hyperlink" xfId="1697" builtinId="9" hidden="1"/>
    <cellStyle name="Followed Hyperlink" xfId="1698" builtinId="9" hidden="1"/>
    <cellStyle name="Followed Hyperlink" xfId="1699" builtinId="9" hidden="1"/>
    <cellStyle name="Followed Hyperlink" xfId="1700" builtinId="9" hidden="1"/>
    <cellStyle name="Followed Hyperlink" xfId="1701" builtinId="9" hidden="1"/>
    <cellStyle name="Followed Hyperlink" xfId="1702" builtinId="9" hidden="1"/>
    <cellStyle name="Followed Hyperlink" xfId="1703" builtinId="9" hidden="1"/>
    <cellStyle name="Followed Hyperlink" xfId="1704" builtinId="9" hidden="1"/>
    <cellStyle name="Followed Hyperlink" xfId="1705" builtinId="9" hidden="1"/>
    <cellStyle name="Followed Hyperlink" xfId="1706" builtinId="9" hidden="1"/>
    <cellStyle name="Followed Hyperlink" xfId="1707" builtinId="9" hidden="1"/>
    <cellStyle name="Followed Hyperlink" xfId="1708" builtinId="9" hidden="1"/>
    <cellStyle name="Followed Hyperlink" xfId="1709" builtinId="9" hidden="1"/>
    <cellStyle name="Followed Hyperlink" xfId="1710" builtinId="9" hidden="1"/>
    <cellStyle name="Followed Hyperlink" xfId="1711" builtinId="9" hidden="1"/>
    <cellStyle name="Followed Hyperlink" xfId="1712" builtinId="9" hidden="1"/>
    <cellStyle name="Followed Hyperlink" xfId="1713" builtinId="9" hidden="1"/>
    <cellStyle name="Followed Hyperlink" xfId="1714" builtinId="9" hidden="1"/>
    <cellStyle name="Followed Hyperlink" xfId="1715" builtinId="9" hidden="1"/>
    <cellStyle name="Followed Hyperlink" xfId="1716" builtinId="9" hidden="1"/>
    <cellStyle name="Followed Hyperlink" xfId="1717" builtinId="9" hidden="1"/>
    <cellStyle name="Followed Hyperlink" xfId="1718" builtinId="9" hidden="1"/>
    <cellStyle name="Followed Hyperlink" xfId="1719" builtinId="9" hidden="1"/>
    <cellStyle name="Followed Hyperlink" xfId="1720" builtinId="9" hidden="1"/>
    <cellStyle name="Followed Hyperlink" xfId="1721" builtinId="9" hidden="1"/>
    <cellStyle name="Followed Hyperlink" xfId="1722" builtinId="9" hidden="1"/>
    <cellStyle name="Followed Hyperlink" xfId="1723" builtinId="9" hidden="1"/>
    <cellStyle name="Followed Hyperlink" xfId="1724" builtinId="9" hidden="1"/>
    <cellStyle name="Followed Hyperlink" xfId="1725" builtinId="9" hidden="1"/>
    <cellStyle name="Followed Hyperlink" xfId="1726" builtinId="9" hidden="1"/>
    <cellStyle name="Followed Hyperlink" xfId="1727" builtinId="9" hidden="1"/>
    <cellStyle name="Followed Hyperlink" xfId="1728" builtinId="9" hidden="1"/>
    <cellStyle name="Followed Hyperlink" xfId="1729" builtinId="9" hidden="1"/>
    <cellStyle name="Followed Hyperlink" xfId="1730" builtinId="9" hidden="1"/>
    <cellStyle name="Followed Hyperlink" xfId="1731" builtinId="9" hidden="1"/>
    <cellStyle name="Followed Hyperlink" xfId="1732" builtinId="9" hidden="1"/>
    <cellStyle name="Followed Hyperlink" xfId="1733" builtinId="9" hidden="1"/>
    <cellStyle name="Followed Hyperlink" xfId="1734" builtinId="9" hidden="1"/>
    <cellStyle name="Followed Hyperlink" xfId="1735" builtinId="9" hidden="1"/>
    <cellStyle name="Followed Hyperlink" xfId="1736" builtinId="9" hidden="1"/>
    <cellStyle name="Followed Hyperlink" xfId="1737" builtinId="9" hidden="1"/>
    <cellStyle name="Followed Hyperlink" xfId="1738" builtinId="9" hidden="1"/>
    <cellStyle name="Followed Hyperlink" xfId="1739" builtinId="9" hidden="1"/>
    <cellStyle name="Followed Hyperlink" xfId="1740" builtinId="9" hidden="1"/>
    <cellStyle name="Followed Hyperlink" xfId="1741" builtinId="9" hidden="1"/>
    <cellStyle name="Followed Hyperlink" xfId="1742" builtinId="9" hidden="1"/>
    <cellStyle name="Followed Hyperlink" xfId="1743" builtinId="9" hidden="1"/>
    <cellStyle name="Followed Hyperlink" xfId="1744" builtinId="9" hidden="1"/>
    <cellStyle name="Followed Hyperlink" xfId="1745" builtinId="9" hidden="1"/>
    <cellStyle name="Followed Hyperlink" xfId="1746" builtinId="9" hidden="1"/>
    <cellStyle name="Followed Hyperlink" xfId="1747" builtinId="9" hidden="1"/>
    <cellStyle name="Followed Hyperlink" xfId="1748" builtinId="9" hidden="1"/>
    <cellStyle name="Followed Hyperlink" xfId="1749" builtinId="9" hidden="1"/>
    <cellStyle name="Followed Hyperlink" xfId="1750" builtinId="9" hidden="1"/>
    <cellStyle name="Followed Hyperlink" xfId="1751" builtinId="9" hidden="1"/>
    <cellStyle name="Followed Hyperlink" xfId="1752" builtinId="9" hidden="1"/>
    <cellStyle name="Followed Hyperlink" xfId="1753" builtinId="9" hidden="1"/>
    <cellStyle name="Followed Hyperlink" xfId="1754" builtinId="9" hidden="1"/>
    <cellStyle name="Followed Hyperlink" xfId="1755" builtinId="9" hidden="1"/>
    <cellStyle name="Followed Hyperlink" xfId="1756" builtinId="9" hidden="1"/>
    <cellStyle name="Followed Hyperlink" xfId="1757" builtinId="9" hidden="1"/>
    <cellStyle name="Followed Hyperlink" xfId="1758" builtinId="9" hidden="1"/>
    <cellStyle name="Followed Hyperlink" xfId="1759" builtinId="9" hidden="1"/>
    <cellStyle name="Followed Hyperlink" xfId="1760" builtinId="9" hidden="1"/>
    <cellStyle name="Followed Hyperlink" xfId="1761" builtinId="9" hidden="1"/>
    <cellStyle name="Followed Hyperlink" xfId="1762" builtinId="9" hidden="1"/>
    <cellStyle name="Followed Hyperlink" xfId="1763" builtinId="9" hidden="1"/>
    <cellStyle name="Followed Hyperlink" xfId="1764" builtinId="9" hidden="1"/>
    <cellStyle name="Followed Hyperlink" xfId="1765" builtinId="9" hidden="1"/>
    <cellStyle name="Followed Hyperlink" xfId="1766" builtinId="9" hidden="1"/>
    <cellStyle name="Followed Hyperlink" xfId="1767" builtinId="9" hidden="1"/>
    <cellStyle name="Followed Hyperlink" xfId="1768" builtinId="9" hidden="1"/>
    <cellStyle name="Followed Hyperlink" xfId="1769" builtinId="9" hidden="1"/>
    <cellStyle name="Followed Hyperlink" xfId="1770" builtinId="9" hidden="1"/>
    <cellStyle name="Followed Hyperlink" xfId="1771" builtinId="9" hidden="1"/>
    <cellStyle name="Followed Hyperlink" xfId="1772" builtinId="9" hidden="1"/>
    <cellStyle name="Followed Hyperlink" xfId="1773" builtinId="9" hidden="1"/>
    <cellStyle name="Followed Hyperlink" xfId="1774" builtinId="9" hidden="1"/>
    <cellStyle name="Followed Hyperlink" xfId="1775" builtinId="9" hidden="1"/>
    <cellStyle name="Followed Hyperlink" xfId="1776" builtinId="9" hidden="1"/>
    <cellStyle name="Followed Hyperlink" xfId="1777" builtinId="9" hidden="1"/>
    <cellStyle name="Followed Hyperlink" xfId="1778" builtinId="9" hidden="1"/>
    <cellStyle name="Followed Hyperlink" xfId="1779" builtinId="9" hidden="1"/>
    <cellStyle name="Followed Hyperlink" xfId="1780" builtinId="9" hidden="1"/>
    <cellStyle name="Followed Hyperlink" xfId="1781" builtinId="9" hidden="1"/>
    <cellStyle name="Followed Hyperlink" xfId="1782" builtinId="9" hidden="1"/>
    <cellStyle name="Followed Hyperlink" xfId="1783" builtinId="9" hidden="1"/>
    <cellStyle name="Followed Hyperlink" xfId="1784" builtinId="9" hidden="1"/>
    <cellStyle name="Followed Hyperlink" xfId="1785" builtinId="9" hidden="1"/>
    <cellStyle name="Followed Hyperlink" xfId="1786" builtinId="9" hidden="1"/>
    <cellStyle name="Followed Hyperlink" xfId="1787" builtinId="9" hidden="1"/>
    <cellStyle name="Followed Hyperlink" xfId="1788" builtinId="9" hidden="1"/>
    <cellStyle name="Followed Hyperlink" xfId="1789" builtinId="9" hidden="1"/>
    <cellStyle name="Followed Hyperlink" xfId="1790" builtinId="9" hidden="1"/>
    <cellStyle name="Followed Hyperlink" xfId="1791" builtinId="9" hidden="1"/>
    <cellStyle name="Followed Hyperlink" xfId="1792" builtinId="9" hidden="1"/>
    <cellStyle name="Followed Hyperlink" xfId="1793" builtinId="9" hidden="1"/>
    <cellStyle name="Followed Hyperlink" xfId="1794" builtinId="9" hidden="1"/>
    <cellStyle name="Followed Hyperlink" xfId="1795" builtinId="9" hidden="1"/>
    <cellStyle name="Followed Hyperlink" xfId="1796" builtinId="9" hidden="1"/>
    <cellStyle name="Followed Hyperlink" xfId="1797" builtinId="9" hidden="1"/>
    <cellStyle name="Followed Hyperlink" xfId="1798" builtinId="9" hidden="1"/>
    <cellStyle name="Followed Hyperlink" xfId="1799" builtinId="9" hidden="1"/>
    <cellStyle name="Followed Hyperlink" xfId="1800" builtinId="9" hidden="1"/>
    <cellStyle name="Followed Hyperlink" xfId="1801" builtinId="9" hidden="1"/>
    <cellStyle name="Followed Hyperlink" xfId="1802" builtinId="9" hidden="1"/>
    <cellStyle name="Followed Hyperlink" xfId="1803" builtinId="9" hidden="1"/>
    <cellStyle name="Followed Hyperlink" xfId="1804" builtinId="9" hidden="1"/>
    <cellStyle name="Followed Hyperlink" xfId="1805" builtinId="9" hidden="1"/>
    <cellStyle name="Followed Hyperlink" xfId="1806" builtinId="9" hidden="1"/>
    <cellStyle name="Followed Hyperlink" xfId="1807" builtinId="9" hidden="1"/>
    <cellStyle name="Followed Hyperlink" xfId="1808" builtinId="9" hidden="1"/>
    <cellStyle name="Followed Hyperlink" xfId="1810" builtinId="9" hidden="1"/>
    <cellStyle name="Followed Hyperlink" xfId="1812" builtinId="9" hidden="1"/>
    <cellStyle name="Followed Hyperlink" xfId="1814" builtinId="9" hidden="1"/>
    <cellStyle name="Followed Hyperlink" xfId="1816" builtinId="9" hidden="1"/>
    <cellStyle name="Followed Hyperlink" xfId="1818" builtinId="9" hidden="1"/>
    <cellStyle name="Followed Hyperlink" xfId="1820" builtinId="9" hidden="1"/>
    <cellStyle name="Followed Hyperlink" xfId="1822" builtinId="9" hidden="1"/>
    <cellStyle name="Followed Hyperlink" xfId="1824" builtinId="9" hidden="1"/>
    <cellStyle name="Followed Hyperlink" xfId="1826" builtinId="9" hidden="1"/>
    <cellStyle name="Followed Hyperlink" xfId="1828" builtinId="9" hidden="1"/>
    <cellStyle name="Followed Hyperlink" xfId="1830" builtinId="9" hidden="1"/>
    <cellStyle name="Followed Hyperlink" xfId="1832" builtinId="9" hidden="1"/>
    <cellStyle name="Followed Hyperlink" xfId="1834" builtinId="9" hidde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1" builtinId="8" hidden="1"/>
    <cellStyle name="Hyperlink" xfId="42" builtinId="8" hidden="1"/>
    <cellStyle name="Hyperlink" xfId="1809" builtinId="8" hidden="1"/>
    <cellStyle name="Hyperlink" xfId="1811" builtinId="8" hidden="1"/>
    <cellStyle name="Hyperlink" xfId="1813" builtinId="8" hidden="1"/>
    <cellStyle name="Hyperlink" xfId="1815" builtinId="8" hidden="1"/>
    <cellStyle name="Hyperlink" xfId="1817" builtinId="8" hidden="1"/>
    <cellStyle name="Hyperlink" xfId="1819" builtinId="8" hidden="1"/>
    <cellStyle name="Hyperlink" xfId="1821" builtinId="8" hidden="1"/>
    <cellStyle name="Hyperlink" xfId="1823" builtinId="8" hidden="1"/>
    <cellStyle name="Hyperlink" xfId="1825" builtinId="8" hidden="1"/>
    <cellStyle name="Hyperlink" xfId="1827" builtinId="8" hidden="1"/>
    <cellStyle name="Hyperlink" xfId="1829" builtinId="8" hidden="1"/>
    <cellStyle name="Hyperlink" xfId="1831" builtinId="8" hidden="1"/>
    <cellStyle name="Hyperlink" xfId="1833" builtinId="8" hidde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 customBuiltin="1"/>
    <cellStyle name="Normal 10" xfId="46"/>
    <cellStyle name="Normal 10 2" xfId="125"/>
    <cellStyle name="Normal 10 2 2" xfId="286"/>
    <cellStyle name="Normal 10 2 2 2" xfId="532"/>
    <cellStyle name="Normal 10 2 2 2 2" xfId="1170"/>
    <cellStyle name="Normal 10 2 2 3" xfId="852"/>
    <cellStyle name="Normal 10 2 3" xfId="374"/>
    <cellStyle name="Normal 10 2 3 2" xfId="1011"/>
    <cellStyle name="Normal 10 2 4" xfId="693"/>
    <cellStyle name="Normal 10 3" xfId="209"/>
    <cellStyle name="Normal 10 3 2" xfId="531"/>
    <cellStyle name="Normal 10 3 2 2" xfId="1169"/>
    <cellStyle name="Normal 10 3 3" xfId="851"/>
    <cellStyle name="Normal 10 4" xfId="373"/>
    <cellStyle name="Normal 10 4 2" xfId="1010"/>
    <cellStyle name="Normal 10 5" xfId="692"/>
    <cellStyle name="Normal 11" xfId="47"/>
    <cellStyle name="Normal 11 2" xfId="126"/>
    <cellStyle name="Normal 11 2 2" xfId="287"/>
    <cellStyle name="Normal 11 2 2 2" xfId="534"/>
    <cellStyle name="Normal 11 2 2 2 2" xfId="1172"/>
    <cellStyle name="Normal 11 2 2 3" xfId="854"/>
    <cellStyle name="Normal 11 2 3" xfId="376"/>
    <cellStyle name="Normal 11 2 3 2" xfId="1013"/>
    <cellStyle name="Normal 11 2 4" xfId="695"/>
    <cellStyle name="Normal 11 3" xfId="210"/>
    <cellStyle name="Normal 11 3 2" xfId="533"/>
    <cellStyle name="Normal 11 3 2 2" xfId="1171"/>
    <cellStyle name="Normal 11 3 3" xfId="853"/>
    <cellStyle name="Normal 11 4" xfId="375"/>
    <cellStyle name="Normal 11 4 2" xfId="1012"/>
    <cellStyle name="Normal 11 5" xfId="694"/>
    <cellStyle name="Normal 12" xfId="48"/>
    <cellStyle name="Normal 12 2" xfId="127"/>
    <cellStyle name="Normal 12 2 2" xfId="288"/>
    <cellStyle name="Normal 12 2 2 2" xfId="536"/>
    <cellStyle name="Normal 12 2 2 2 2" xfId="1174"/>
    <cellStyle name="Normal 12 2 2 3" xfId="856"/>
    <cellStyle name="Normal 12 2 3" xfId="378"/>
    <cellStyle name="Normal 12 2 3 2" xfId="1015"/>
    <cellStyle name="Normal 12 2 4" xfId="697"/>
    <cellStyle name="Normal 12 3" xfId="211"/>
    <cellStyle name="Normal 12 3 2" xfId="535"/>
    <cellStyle name="Normal 12 3 2 2" xfId="1173"/>
    <cellStyle name="Normal 12 3 3" xfId="855"/>
    <cellStyle name="Normal 12 4" xfId="377"/>
    <cellStyle name="Normal 12 4 2" xfId="1014"/>
    <cellStyle name="Normal 12 5" xfId="696"/>
    <cellStyle name="Normal 13" xfId="49"/>
    <cellStyle name="Normal 13 2" xfId="128"/>
    <cellStyle name="Normal 13 2 2" xfId="289"/>
    <cellStyle name="Normal 13 2 2 2" xfId="538"/>
    <cellStyle name="Normal 13 2 2 2 2" xfId="1176"/>
    <cellStyle name="Normal 13 2 2 3" xfId="858"/>
    <cellStyle name="Normal 13 2 3" xfId="380"/>
    <cellStyle name="Normal 13 2 3 2" xfId="1017"/>
    <cellStyle name="Normal 13 2 4" xfId="699"/>
    <cellStyle name="Normal 13 3" xfId="212"/>
    <cellStyle name="Normal 13 3 2" xfId="537"/>
    <cellStyle name="Normal 13 3 2 2" xfId="1175"/>
    <cellStyle name="Normal 13 3 3" xfId="857"/>
    <cellStyle name="Normal 13 4" xfId="379"/>
    <cellStyle name="Normal 13 4 2" xfId="1016"/>
    <cellStyle name="Normal 13 5" xfId="698"/>
    <cellStyle name="Normal 14" xfId="50"/>
    <cellStyle name="Normal 14 2" xfId="129"/>
    <cellStyle name="Normal 14 2 2" xfId="290"/>
    <cellStyle name="Normal 14 2 2 2" xfId="540"/>
    <cellStyle name="Normal 14 2 2 2 2" xfId="1178"/>
    <cellStyle name="Normal 14 2 2 3" xfId="860"/>
    <cellStyle name="Normal 14 2 3" xfId="382"/>
    <cellStyle name="Normal 14 2 3 2" xfId="1019"/>
    <cellStyle name="Normal 14 2 4" xfId="701"/>
    <cellStyle name="Normal 14 3" xfId="213"/>
    <cellStyle name="Normal 14 3 2" xfId="539"/>
    <cellStyle name="Normal 14 3 2 2" xfId="1177"/>
    <cellStyle name="Normal 14 3 3" xfId="859"/>
    <cellStyle name="Normal 14 4" xfId="381"/>
    <cellStyle name="Normal 14 4 2" xfId="1018"/>
    <cellStyle name="Normal 14 5" xfId="700"/>
    <cellStyle name="Normal 15" xfId="51"/>
    <cellStyle name="Normal 15 2" xfId="130"/>
    <cellStyle name="Normal 15 2 2" xfId="291"/>
    <cellStyle name="Normal 15 2 2 2" xfId="542"/>
    <cellStyle name="Normal 15 2 2 2 2" xfId="1180"/>
    <cellStyle name="Normal 15 2 2 3" xfId="862"/>
    <cellStyle name="Normal 15 2 3" xfId="384"/>
    <cellStyle name="Normal 15 2 3 2" xfId="1021"/>
    <cellStyle name="Normal 15 2 4" xfId="703"/>
    <cellStyle name="Normal 15 3" xfId="214"/>
    <cellStyle name="Normal 15 3 2" xfId="541"/>
    <cellStyle name="Normal 15 3 2 2" xfId="1179"/>
    <cellStyle name="Normal 15 3 3" xfId="861"/>
    <cellStyle name="Normal 15 4" xfId="383"/>
    <cellStyle name="Normal 15 4 2" xfId="1020"/>
    <cellStyle name="Normal 15 5" xfId="702"/>
    <cellStyle name="Normal 16" xfId="52"/>
    <cellStyle name="Normal 16 2" xfId="131"/>
    <cellStyle name="Normal 16 2 2" xfId="292"/>
    <cellStyle name="Normal 16 2 2 2" xfId="544"/>
    <cellStyle name="Normal 16 2 2 2 2" xfId="1182"/>
    <cellStyle name="Normal 16 2 2 3" xfId="864"/>
    <cellStyle name="Normal 16 2 3" xfId="386"/>
    <cellStyle name="Normal 16 2 3 2" xfId="1023"/>
    <cellStyle name="Normal 16 2 4" xfId="705"/>
    <cellStyle name="Normal 16 3" xfId="215"/>
    <cellStyle name="Normal 16 3 2" xfId="543"/>
    <cellStyle name="Normal 16 3 2 2" xfId="1181"/>
    <cellStyle name="Normal 16 3 3" xfId="863"/>
    <cellStyle name="Normal 16 4" xfId="385"/>
    <cellStyle name="Normal 16 4 2" xfId="1022"/>
    <cellStyle name="Normal 16 5" xfId="704"/>
    <cellStyle name="Normal 17" xfId="53"/>
    <cellStyle name="Normal 17 2" xfId="132"/>
    <cellStyle name="Normal 17 2 2" xfId="293"/>
    <cellStyle name="Normal 17 2 2 2" xfId="546"/>
    <cellStyle name="Normal 17 2 2 2 2" xfId="1184"/>
    <cellStyle name="Normal 17 2 2 3" xfId="866"/>
    <cellStyle name="Normal 17 2 3" xfId="388"/>
    <cellStyle name="Normal 17 2 3 2" xfId="1025"/>
    <cellStyle name="Normal 17 2 4" xfId="707"/>
    <cellStyle name="Normal 17 3" xfId="216"/>
    <cellStyle name="Normal 17 3 2" xfId="545"/>
    <cellStyle name="Normal 17 3 2 2" xfId="1183"/>
    <cellStyle name="Normal 17 3 3" xfId="865"/>
    <cellStyle name="Normal 17 4" xfId="387"/>
    <cellStyle name="Normal 17 4 2" xfId="1024"/>
    <cellStyle name="Normal 17 5" xfId="706"/>
    <cellStyle name="Normal 18" xfId="54"/>
    <cellStyle name="Normal 18 2" xfId="133"/>
    <cellStyle name="Normal 18 2 2" xfId="294"/>
    <cellStyle name="Normal 18 2 2 2" xfId="548"/>
    <cellStyle name="Normal 18 2 2 2 2" xfId="1186"/>
    <cellStyle name="Normal 18 2 2 3" xfId="868"/>
    <cellStyle name="Normal 18 2 3" xfId="390"/>
    <cellStyle name="Normal 18 2 3 2" xfId="1027"/>
    <cellStyle name="Normal 18 2 4" xfId="709"/>
    <cellStyle name="Normal 18 3" xfId="217"/>
    <cellStyle name="Normal 18 3 2" xfId="547"/>
    <cellStyle name="Normal 18 3 2 2" xfId="1185"/>
    <cellStyle name="Normal 18 3 3" xfId="867"/>
    <cellStyle name="Normal 18 4" xfId="389"/>
    <cellStyle name="Normal 18 4 2" xfId="1026"/>
    <cellStyle name="Normal 18 5" xfId="708"/>
    <cellStyle name="Normal 19" xfId="55"/>
    <cellStyle name="Normal 19 2" xfId="134"/>
    <cellStyle name="Normal 19 2 2" xfId="295"/>
    <cellStyle name="Normal 19 2 2 2" xfId="550"/>
    <cellStyle name="Normal 19 2 2 2 2" xfId="1188"/>
    <cellStyle name="Normal 19 2 2 3" xfId="870"/>
    <cellStyle name="Normal 19 2 3" xfId="392"/>
    <cellStyle name="Normal 19 2 3 2" xfId="1029"/>
    <cellStyle name="Normal 19 2 4" xfId="711"/>
    <cellStyle name="Normal 19 3" xfId="218"/>
    <cellStyle name="Normal 19 3 2" xfId="549"/>
    <cellStyle name="Normal 19 3 2 2" xfId="1187"/>
    <cellStyle name="Normal 19 3 3" xfId="869"/>
    <cellStyle name="Normal 19 4" xfId="391"/>
    <cellStyle name="Normal 19 4 2" xfId="1028"/>
    <cellStyle name="Normal 19 5" xfId="710"/>
    <cellStyle name="Normal 2" xfId="56"/>
    <cellStyle name="Normal 2 2" xfId="135"/>
    <cellStyle name="Normal 2 2 2" xfId="296"/>
    <cellStyle name="Normal 2 2 2 2" xfId="552"/>
    <cellStyle name="Normal 2 2 2 2 2" xfId="1190"/>
    <cellStyle name="Normal 2 2 2 3" xfId="872"/>
    <cellStyle name="Normal 2 2 3" xfId="394"/>
    <cellStyle name="Normal 2 2 3 2" xfId="1031"/>
    <cellStyle name="Normal 2 2 4" xfId="713"/>
    <cellStyle name="Normal 2 3" xfId="219"/>
    <cellStyle name="Normal 2 3 2" xfId="551"/>
    <cellStyle name="Normal 2 3 2 2" xfId="1189"/>
    <cellStyle name="Normal 2 3 3" xfId="871"/>
    <cellStyle name="Normal 2 4" xfId="393"/>
    <cellStyle name="Normal 2 4 2" xfId="1030"/>
    <cellStyle name="Normal 2 5" xfId="712"/>
    <cellStyle name="Normal 20" xfId="57"/>
    <cellStyle name="Normal 20 2" xfId="136"/>
    <cellStyle name="Normal 20 2 2" xfId="297"/>
    <cellStyle name="Normal 20 2 2 2" xfId="554"/>
    <cellStyle name="Normal 20 2 2 2 2" xfId="1192"/>
    <cellStyle name="Normal 20 2 2 3" xfId="874"/>
    <cellStyle name="Normal 20 2 3" xfId="396"/>
    <cellStyle name="Normal 20 2 3 2" xfId="1033"/>
    <cellStyle name="Normal 20 2 4" xfId="715"/>
    <cellStyle name="Normal 20 3" xfId="220"/>
    <cellStyle name="Normal 20 3 2" xfId="553"/>
    <cellStyle name="Normal 20 3 2 2" xfId="1191"/>
    <cellStyle name="Normal 20 3 3" xfId="873"/>
    <cellStyle name="Normal 20 4" xfId="395"/>
    <cellStyle name="Normal 20 4 2" xfId="1032"/>
    <cellStyle name="Normal 20 5" xfId="714"/>
    <cellStyle name="Normal 21" xfId="58"/>
    <cellStyle name="Normal 21 2" xfId="137"/>
    <cellStyle name="Normal 21 2 2" xfId="298"/>
    <cellStyle name="Normal 21 2 2 2" xfId="556"/>
    <cellStyle name="Normal 21 2 2 2 2" xfId="1194"/>
    <cellStyle name="Normal 21 2 2 3" xfId="876"/>
    <cellStyle name="Normal 21 2 3" xfId="398"/>
    <cellStyle name="Normal 21 2 3 2" xfId="1035"/>
    <cellStyle name="Normal 21 2 4" xfId="717"/>
    <cellStyle name="Normal 21 3" xfId="221"/>
    <cellStyle name="Normal 21 3 2" xfId="555"/>
    <cellStyle name="Normal 21 3 2 2" xfId="1193"/>
    <cellStyle name="Normal 21 3 3" xfId="875"/>
    <cellStyle name="Normal 21 4" xfId="397"/>
    <cellStyle name="Normal 21 4 2" xfId="1034"/>
    <cellStyle name="Normal 21 5" xfId="716"/>
    <cellStyle name="Normal 22" xfId="59"/>
    <cellStyle name="Normal 22 2" xfId="138"/>
    <cellStyle name="Normal 22 2 2" xfId="299"/>
    <cellStyle name="Normal 22 2 2 2" xfId="558"/>
    <cellStyle name="Normal 22 2 2 2 2" xfId="1196"/>
    <cellStyle name="Normal 22 2 2 3" xfId="878"/>
    <cellStyle name="Normal 22 2 3" xfId="400"/>
    <cellStyle name="Normal 22 2 3 2" xfId="1037"/>
    <cellStyle name="Normal 22 2 4" xfId="719"/>
    <cellStyle name="Normal 22 3" xfId="222"/>
    <cellStyle name="Normal 22 3 2" xfId="557"/>
    <cellStyle name="Normal 22 3 2 2" xfId="1195"/>
    <cellStyle name="Normal 22 3 3" xfId="877"/>
    <cellStyle name="Normal 22 4" xfId="399"/>
    <cellStyle name="Normal 22 4 2" xfId="1036"/>
    <cellStyle name="Normal 22 5" xfId="718"/>
    <cellStyle name="Normal 23" xfId="60"/>
    <cellStyle name="Normal 23 2" xfId="139"/>
    <cellStyle name="Normal 23 2 2" xfId="300"/>
    <cellStyle name="Normal 23 2 2 2" xfId="560"/>
    <cellStyle name="Normal 23 2 2 2 2" xfId="1198"/>
    <cellStyle name="Normal 23 2 2 3" xfId="880"/>
    <cellStyle name="Normal 23 2 3" xfId="402"/>
    <cellStyle name="Normal 23 2 3 2" xfId="1039"/>
    <cellStyle name="Normal 23 2 4" xfId="721"/>
    <cellStyle name="Normal 23 3" xfId="223"/>
    <cellStyle name="Normal 23 3 2" xfId="559"/>
    <cellStyle name="Normal 23 3 2 2" xfId="1197"/>
    <cellStyle name="Normal 23 3 3" xfId="879"/>
    <cellStyle name="Normal 23 4" xfId="401"/>
    <cellStyle name="Normal 23 4 2" xfId="1038"/>
    <cellStyle name="Normal 23 5" xfId="720"/>
    <cellStyle name="Normal 24" xfId="61"/>
    <cellStyle name="Normal 24 2" xfId="140"/>
    <cellStyle name="Normal 24 2 2" xfId="301"/>
    <cellStyle name="Normal 24 2 2 2" xfId="562"/>
    <cellStyle name="Normal 24 2 2 2 2" xfId="1200"/>
    <cellStyle name="Normal 24 2 2 3" xfId="882"/>
    <cellStyle name="Normal 24 2 3" xfId="404"/>
    <cellStyle name="Normal 24 2 3 2" xfId="1041"/>
    <cellStyle name="Normal 24 2 4" xfId="723"/>
    <cellStyle name="Normal 24 3" xfId="224"/>
    <cellStyle name="Normal 24 3 2" xfId="561"/>
    <cellStyle name="Normal 24 3 2 2" xfId="1199"/>
    <cellStyle name="Normal 24 3 3" xfId="881"/>
    <cellStyle name="Normal 24 4" xfId="403"/>
    <cellStyle name="Normal 24 4 2" xfId="1040"/>
    <cellStyle name="Normal 24 5" xfId="722"/>
    <cellStyle name="Normal 25" xfId="62"/>
    <cellStyle name="Normal 25 2" xfId="141"/>
    <cellStyle name="Normal 25 2 2" xfId="302"/>
    <cellStyle name="Normal 25 2 2 2" xfId="564"/>
    <cellStyle name="Normal 25 2 2 2 2" xfId="1202"/>
    <cellStyle name="Normal 25 2 2 3" xfId="884"/>
    <cellStyle name="Normal 25 2 3" xfId="406"/>
    <cellStyle name="Normal 25 2 3 2" xfId="1043"/>
    <cellStyle name="Normal 25 2 4" xfId="725"/>
    <cellStyle name="Normal 25 3" xfId="225"/>
    <cellStyle name="Normal 25 3 2" xfId="563"/>
    <cellStyle name="Normal 25 3 2 2" xfId="1201"/>
    <cellStyle name="Normal 25 3 3" xfId="883"/>
    <cellStyle name="Normal 25 4" xfId="405"/>
    <cellStyle name="Normal 25 4 2" xfId="1042"/>
    <cellStyle name="Normal 25 5" xfId="724"/>
    <cellStyle name="Normal 26" xfId="63"/>
    <cellStyle name="Normal 26 2" xfId="142"/>
    <cellStyle name="Normal 26 2 2" xfId="303"/>
    <cellStyle name="Normal 26 2 2 2" xfId="566"/>
    <cellStyle name="Normal 26 2 2 2 2" xfId="1204"/>
    <cellStyle name="Normal 26 2 2 3" xfId="886"/>
    <cellStyle name="Normal 26 2 3" xfId="408"/>
    <cellStyle name="Normal 26 2 3 2" xfId="1045"/>
    <cellStyle name="Normal 26 2 4" xfId="727"/>
    <cellStyle name="Normal 26 3" xfId="226"/>
    <cellStyle name="Normal 26 3 2" xfId="565"/>
    <cellStyle name="Normal 26 3 2 2" xfId="1203"/>
    <cellStyle name="Normal 26 3 3" xfId="885"/>
    <cellStyle name="Normal 26 4" xfId="407"/>
    <cellStyle name="Normal 26 4 2" xfId="1044"/>
    <cellStyle name="Normal 26 5" xfId="726"/>
    <cellStyle name="Normal 27" xfId="64"/>
    <cellStyle name="Normal 27 2" xfId="143"/>
    <cellStyle name="Normal 27 2 2" xfId="304"/>
    <cellStyle name="Normal 27 2 2 2" xfId="568"/>
    <cellStyle name="Normal 27 2 2 2 2" xfId="1206"/>
    <cellStyle name="Normal 27 2 2 3" xfId="888"/>
    <cellStyle name="Normal 27 2 3" xfId="410"/>
    <cellStyle name="Normal 27 2 3 2" xfId="1047"/>
    <cellStyle name="Normal 27 2 4" xfId="729"/>
    <cellStyle name="Normal 27 3" xfId="227"/>
    <cellStyle name="Normal 27 3 2" xfId="567"/>
    <cellStyle name="Normal 27 3 2 2" xfId="1205"/>
    <cellStyle name="Normal 27 3 3" xfId="887"/>
    <cellStyle name="Normal 27 4" xfId="409"/>
    <cellStyle name="Normal 27 4 2" xfId="1046"/>
    <cellStyle name="Normal 27 5" xfId="728"/>
    <cellStyle name="Normal 28" xfId="65"/>
    <cellStyle name="Normal 28 2" xfId="144"/>
    <cellStyle name="Normal 28 2 2" xfId="305"/>
    <cellStyle name="Normal 28 2 2 2" xfId="570"/>
    <cellStyle name="Normal 28 2 2 2 2" xfId="1208"/>
    <cellStyle name="Normal 28 2 2 3" xfId="890"/>
    <cellStyle name="Normal 28 2 3" xfId="412"/>
    <cellStyle name="Normal 28 2 3 2" xfId="1049"/>
    <cellStyle name="Normal 28 2 4" xfId="731"/>
    <cellStyle name="Normal 28 3" xfId="228"/>
    <cellStyle name="Normal 28 3 2" xfId="569"/>
    <cellStyle name="Normal 28 3 2 2" xfId="1207"/>
    <cellStyle name="Normal 28 3 3" xfId="889"/>
    <cellStyle name="Normal 28 4" xfId="411"/>
    <cellStyle name="Normal 28 4 2" xfId="1048"/>
    <cellStyle name="Normal 28 5" xfId="730"/>
    <cellStyle name="Normal 29" xfId="66"/>
    <cellStyle name="Normal 29 2" xfId="145"/>
    <cellStyle name="Normal 29 2 2" xfId="306"/>
    <cellStyle name="Normal 29 2 2 2" xfId="572"/>
    <cellStyle name="Normal 29 2 2 2 2" xfId="1210"/>
    <cellStyle name="Normal 29 2 2 3" xfId="892"/>
    <cellStyle name="Normal 29 2 3" xfId="414"/>
    <cellStyle name="Normal 29 2 3 2" xfId="1051"/>
    <cellStyle name="Normal 29 2 4" xfId="733"/>
    <cellStyle name="Normal 29 3" xfId="229"/>
    <cellStyle name="Normal 29 3 2" xfId="571"/>
    <cellStyle name="Normal 29 3 2 2" xfId="1209"/>
    <cellStyle name="Normal 29 3 3" xfId="891"/>
    <cellStyle name="Normal 29 4" xfId="413"/>
    <cellStyle name="Normal 29 4 2" xfId="1050"/>
    <cellStyle name="Normal 29 5" xfId="732"/>
    <cellStyle name="Normal 3" xfId="67"/>
    <cellStyle name="Normal 3 2" xfId="146"/>
    <cellStyle name="Normal 3 2 2" xfId="307"/>
    <cellStyle name="Normal 3 2 2 2" xfId="574"/>
    <cellStyle name="Normal 3 2 2 2 2" xfId="1212"/>
    <cellStyle name="Normal 3 2 2 3" xfId="894"/>
    <cellStyle name="Normal 3 2 3" xfId="416"/>
    <cellStyle name="Normal 3 2 3 2" xfId="1053"/>
    <cellStyle name="Normal 3 2 4" xfId="735"/>
    <cellStyle name="Normal 3 3" xfId="230"/>
    <cellStyle name="Normal 3 3 2" xfId="573"/>
    <cellStyle name="Normal 3 3 2 2" xfId="1211"/>
    <cellStyle name="Normal 3 3 3" xfId="893"/>
    <cellStyle name="Normal 3 4" xfId="415"/>
    <cellStyle name="Normal 3 4 2" xfId="1052"/>
    <cellStyle name="Normal 3 5" xfId="734"/>
    <cellStyle name="Normal 30" xfId="68"/>
    <cellStyle name="Normal 30 2" xfId="147"/>
    <cellStyle name="Normal 30 2 2" xfId="308"/>
    <cellStyle name="Normal 30 2 2 2" xfId="576"/>
    <cellStyle name="Normal 30 2 2 2 2" xfId="1214"/>
    <cellStyle name="Normal 30 2 2 3" xfId="896"/>
    <cellStyle name="Normal 30 2 3" xfId="418"/>
    <cellStyle name="Normal 30 2 3 2" xfId="1055"/>
    <cellStyle name="Normal 30 2 4" xfId="737"/>
    <cellStyle name="Normal 30 3" xfId="231"/>
    <cellStyle name="Normal 30 3 2" xfId="575"/>
    <cellStyle name="Normal 30 3 2 2" xfId="1213"/>
    <cellStyle name="Normal 30 3 3" xfId="895"/>
    <cellStyle name="Normal 30 4" xfId="417"/>
    <cellStyle name="Normal 30 4 2" xfId="1054"/>
    <cellStyle name="Normal 30 5" xfId="736"/>
    <cellStyle name="Normal 31" xfId="69"/>
    <cellStyle name="Normal 31 2" xfId="148"/>
    <cellStyle name="Normal 31 2 2" xfId="309"/>
    <cellStyle name="Normal 31 2 2 2" xfId="578"/>
    <cellStyle name="Normal 31 2 2 2 2" xfId="1216"/>
    <cellStyle name="Normal 31 2 2 3" xfId="898"/>
    <cellStyle name="Normal 31 2 3" xfId="420"/>
    <cellStyle name="Normal 31 2 3 2" xfId="1057"/>
    <cellStyle name="Normal 31 2 4" xfId="739"/>
    <cellStyle name="Normal 31 3" xfId="232"/>
    <cellStyle name="Normal 31 3 2" xfId="577"/>
    <cellStyle name="Normal 31 3 2 2" xfId="1215"/>
    <cellStyle name="Normal 31 3 3" xfId="897"/>
    <cellStyle name="Normal 31 4" xfId="419"/>
    <cellStyle name="Normal 31 4 2" xfId="1056"/>
    <cellStyle name="Normal 31 5" xfId="738"/>
    <cellStyle name="Normal 32" xfId="70"/>
    <cellStyle name="Normal 32 2" xfId="149"/>
    <cellStyle name="Normal 32 2 2" xfId="310"/>
    <cellStyle name="Normal 32 2 2 2" xfId="580"/>
    <cellStyle name="Normal 32 2 2 2 2" xfId="1218"/>
    <cellStyle name="Normal 32 2 2 3" xfId="900"/>
    <cellStyle name="Normal 32 2 3" xfId="422"/>
    <cellStyle name="Normal 32 2 3 2" xfId="1059"/>
    <cellStyle name="Normal 32 2 4" xfId="741"/>
    <cellStyle name="Normal 32 3" xfId="233"/>
    <cellStyle name="Normal 32 3 2" xfId="579"/>
    <cellStyle name="Normal 32 3 2 2" xfId="1217"/>
    <cellStyle name="Normal 32 3 3" xfId="899"/>
    <cellStyle name="Normal 32 4" xfId="421"/>
    <cellStyle name="Normal 32 4 2" xfId="1058"/>
    <cellStyle name="Normal 32 5" xfId="740"/>
    <cellStyle name="Normal 33" xfId="71"/>
    <cellStyle name="Normal 33 2" xfId="150"/>
    <cellStyle name="Normal 33 2 2" xfId="311"/>
    <cellStyle name="Normal 33 2 2 2" xfId="582"/>
    <cellStyle name="Normal 33 2 2 2 2" xfId="1220"/>
    <cellStyle name="Normal 33 2 2 3" xfId="902"/>
    <cellStyle name="Normal 33 2 3" xfId="424"/>
    <cellStyle name="Normal 33 2 3 2" xfId="1061"/>
    <cellStyle name="Normal 33 2 4" xfId="743"/>
    <cellStyle name="Normal 33 3" xfId="234"/>
    <cellStyle name="Normal 33 3 2" xfId="581"/>
    <cellStyle name="Normal 33 3 2 2" xfId="1219"/>
    <cellStyle name="Normal 33 3 3" xfId="901"/>
    <cellStyle name="Normal 33 4" xfId="423"/>
    <cellStyle name="Normal 33 4 2" xfId="1060"/>
    <cellStyle name="Normal 33 5" xfId="742"/>
    <cellStyle name="Normal 34" xfId="72"/>
    <cellStyle name="Normal 34 2" xfId="151"/>
    <cellStyle name="Normal 34 2 2" xfId="312"/>
    <cellStyle name="Normal 34 2 2 2" xfId="584"/>
    <cellStyle name="Normal 34 2 2 2 2" xfId="1222"/>
    <cellStyle name="Normal 34 2 2 3" xfId="904"/>
    <cellStyle name="Normal 34 2 3" xfId="426"/>
    <cellStyle name="Normal 34 2 3 2" xfId="1063"/>
    <cellStyle name="Normal 34 2 4" xfId="745"/>
    <cellStyle name="Normal 34 3" xfId="235"/>
    <cellStyle name="Normal 34 3 2" xfId="583"/>
    <cellStyle name="Normal 34 3 2 2" xfId="1221"/>
    <cellStyle name="Normal 34 3 3" xfId="903"/>
    <cellStyle name="Normal 34 4" xfId="425"/>
    <cellStyle name="Normal 34 4 2" xfId="1062"/>
    <cellStyle name="Normal 34 5" xfId="744"/>
    <cellStyle name="Normal 35" xfId="73"/>
    <cellStyle name="Normal 35 2" xfId="152"/>
    <cellStyle name="Normal 35 2 2" xfId="313"/>
    <cellStyle name="Normal 35 2 2 2" xfId="586"/>
    <cellStyle name="Normal 35 2 2 2 2" xfId="1224"/>
    <cellStyle name="Normal 35 2 2 3" xfId="906"/>
    <cellStyle name="Normal 35 2 3" xfId="428"/>
    <cellStyle name="Normal 35 2 3 2" xfId="1065"/>
    <cellStyle name="Normal 35 2 4" xfId="747"/>
    <cellStyle name="Normal 35 3" xfId="236"/>
    <cellStyle name="Normal 35 3 2" xfId="585"/>
    <cellStyle name="Normal 35 3 2 2" xfId="1223"/>
    <cellStyle name="Normal 35 3 3" xfId="905"/>
    <cellStyle name="Normal 35 4" xfId="427"/>
    <cellStyle name="Normal 35 4 2" xfId="1064"/>
    <cellStyle name="Normal 35 5" xfId="746"/>
    <cellStyle name="Normal 36" xfId="74"/>
    <cellStyle name="Normal 36 2" xfId="153"/>
    <cellStyle name="Normal 36 2 2" xfId="314"/>
    <cellStyle name="Normal 36 2 2 2" xfId="588"/>
    <cellStyle name="Normal 36 2 2 2 2" xfId="1226"/>
    <cellStyle name="Normal 36 2 2 3" xfId="908"/>
    <cellStyle name="Normal 36 2 3" xfId="430"/>
    <cellStyle name="Normal 36 2 3 2" xfId="1067"/>
    <cellStyle name="Normal 36 2 4" xfId="749"/>
    <cellStyle name="Normal 36 3" xfId="237"/>
    <cellStyle name="Normal 36 3 2" xfId="587"/>
    <cellStyle name="Normal 36 3 2 2" xfId="1225"/>
    <cellStyle name="Normal 36 3 3" xfId="907"/>
    <cellStyle name="Normal 36 4" xfId="429"/>
    <cellStyle name="Normal 36 4 2" xfId="1066"/>
    <cellStyle name="Normal 36 5" xfId="748"/>
    <cellStyle name="Normal 37" xfId="75"/>
    <cellStyle name="Normal 37 2" xfId="154"/>
    <cellStyle name="Normal 37 2 2" xfId="315"/>
    <cellStyle name="Normal 37 2 2 2" xfId="590"/>
    <cellStyle name="Normal 37 2 2 2 2" xfId="1228"/>
    <cellStyle name="Normal 37 2 2 3" xfId="910"/>
    <cellStyle name="Normal 37 2 3" xfId="432"/>
    <cellStyle name="Normal 37 2 3 2" xfId="1069"/>
    <cellStyle name="Normal 37 2 4" xfId="751"/>
    <cellStyle name="Normal 37 3" xfId="238"/>
    <cellStyle name="Normal 37 3 2" xfId="589"/>
    <cellStyle name="Normal 37 3 2 2" xfId="1227"/>
    <cellStyle name="Normal 37 3 3" xfId="909"/>
    <cellStyle name="Normal 37 4" xfId="431"/>
    <cellStyle name="Normal 37 4 2" xfId="1068"/>
    <cellStyle name="Normal 37 5" xfId="750"/>
    <cellStyle name="Normal 38" xfId="76"/>
    <cellStyle name="Normal 38 2" xfId="155"/>
    <cellStyle name="Normal 38 2 2" xfId="316"/>
    <cellStyle name="Normal 38 2 2 2" xfId="592"/>
    <cellStyle name="Normal 38 2 2 2 2" xfId="1230"/>
    <cellStyle name="Normal 38 2 2 3" xfId="912"/>
    <cellStyle name="Normal 38 2 3" xfId="434"/>
    <cellStyle name="Normal 38 2 3 2" xfId="1071"/>
    <cellStyle name="Normal 38 2 4" xfId="753"/>
    <cellStyle name="Normal 38 3" xfId="239"/>
    <cellStyle name="Normal 38 3 2" xfId="591"/>
    <cellStyle name="Normal 38 3 2 2" xfId="1229"/>
    <cellStyle name="Normal 38 3 3" xfId="911"/>
    <cellStyle name="Normal 38 4" xfId="433"/>
    <cellStyle name="Normal 38 4 2" xfId="1070"/>
    <cellStyle name="Normal 38 5" xfId="752"/>
    <cellStyle name="Normal 39" xfId="77"/>
    <cellStyle name="Normal 39 2" xfId="156"/>
    <cellStyle name="Normal 39 2 2" xfId="317"/>
    <cellStyle name="Normal 39 2 2 2" xfId="594"/>
    <cellStyle name="Normal 39 2 2 2 2" xfId="1232"/>
    <cellStyle name="Normal 39 2 2 3" xfId="914"/>
    <cellStyle name="Normal 39 2 3" xfId="436"/>
    <cellStyle name="Normal 39 2 3 2" xfId="1073"/>
    <cellStyle name="Normal 39 2 4" xfId="755"/>
    <cellStyle name="Normal 39 3" xfId="240"/>
    <cellStyle name="Normal 39 3 2" xfId="593"/>
    <cellStyle name="Normal 39 3 2 2" xfId="1231"/>
    <cellStyle name="Normal 39 3 3" xfId="913"/>
    <cellStyle name="Normal 39 4" xfId="435"/>
    <cellStyle name="Normal 39 4 2" xfId="1072"/>
    <cellStyle name="Normal 39 5" xfId="754"/>
    <cellStyle name="Normal 4" xfId="78"/>
    <cellStyle name="Normal 4 2" xfId="157"/>
    <cellStyle name="Normal 4 2 2" xfId="318"/>
    <cellStyle name="Normal 4 2 2 2" xfId="596"/>
    <cellStyle name="Normal 4 2 2 2 2" xfId="1234"/>
    <cellStyle name="Normal 4 2 2 3" xfId="916"/>
    <cellStyle name="Normal 4 2 3" xfId="438"/>
    <cellStyle name="Normal 4 2 3 2" xfId="1075"/>
    <cellStyle name="Normal 4 2 4" xfId="757"/>
    <cellStyle name="Normal 4 3" xfId="241"/>
    <cellStyle name="Normal 4 3 2" xfId="595"/>
    <cellStyle name="Normal 4 3 2 2" xfId="1233"/>
    <cellStyle name="Normal 4 3 3" xfId="915"/>
    <cellStyle name="Normal 4 4" xfId="437"/>
    <cellStyle name="Normal 4 4 2" xfId="1074"/>
    <cellStyle name="Normal 4 5" xfId="756"/>
    <cellStyle name="Normal 40" xfId="79"/>
    <cellStyle name="Normal 40 2" xfId="158"/>
    <cellStyle name="Normal 40 2 2" xfId="319"/>
    <cellStyle name="Normal 40 2 2 2" xfId="598"/>
    <cellStyle name="Normal 40 2 2 2 2" xfId="1236"/>
    <cellStyle name="Normal 40 2 2 3" xfId="918"/>
    <cellStyle name="Normal 40 2 3" xfId="440"/>
    <cellStyle name="Normal 40 2 3 2" xfId="1077"/>
    <cellStyle name="Normal 40 2 4" xfId="759"/>
    <cellStyle name="Normal 40 3" xfId="242"/>
    <cellStyle name="Normal 40 3 2" xfId="597"/>
    <cellStyle name="Normal 40 3 2 2" xfId="1235"/>
    <cellStyle name="Normal 40 3 3" xfId="917"/>
    <cellStyle name="Normal 40 4" xfId="439"/>
    <cellStyle name="Normal 40 4 2" xfId="1076"/>
    <cellStyle name="Normal 40 5" xfId="758"/>
    <cellStyle name="Normal 41" xfId="80"/>
    <cellStyle name="Normal 41 2" xfId="159"/>
    <cellStyle name="Normal 41 2 2" xfId="320"/>
    <cellStyle name="Normal 41 2 2 2" xfId="600"/>
    <cellStyle name="Normal 41 2 2 2 2" xfId="1238"/>
    <cellStyle name="Normal 41 2 2 3" xfId="920"/>
    <cellStyle name="Normal 41 2 3" xfId="442"/>
    <cellStyle name="Normal 41 2 3 2" xfId="1079"/>
    <cellStyle name="Normal 41 2 4" xfId="761"/>
    <cellStyle name="Normal 41 3" xfId="243"/>
    <cellStyle name="Normal 41 3 2" xfId="599"/>
    <cellStyle name="Normal 41 3 2 2" xfId="1237"/>
    <cellStyle name="Normal 41 3 3" xfId="919"/>
    <cellStyle name="Normal 41 4" xfId="441"/>
    <cellStyle name="Normal 41 4 2" xfId="1078"/>
    <cellStyle name="Normal 41 5" xfId="760"/>
    <cellStyle name="Normal 42" xfId="81"/>
    <cellStyle name="Normal 42 2" xfId="160"/>
    <cellStyle name="Normal 42 2 2" xfId="321"/>
    <cellStyle name="Normal 42 2 2 2" xfId="602"/>
    <cellStyle name="Normal 42 2 2 2 2" xfId="1240"/>
    <cellStyle name="Normal 42 2 2 3" xfId="922"/>
    <cellStyle name="Normal 42 2 3" xfId="444"/>
    <cellStyle name="Normal 42 2 3 2" xfId="1081"/>
    <cellStyle name="Normal 42 2 4" xfId="763"/>
    <cellStyle name="Normal 42 3" xfId="244"/>
    <cellStyle name="Normal 42 3 2" xfId="601"/>
    <cellStyle name="Normal 42 3 2 2" xfId="1239"/>
    <cellStyle name="Normal 42 3 3" xfId="921"/>
    <cellStyle name="Normal 42 4" xfId="443"/>
    <cellStyle name="Normal 42 4 2" xfId="1080"/>
    <cellStyle name="Normal 42 5" xfId="762"/>
    <cellStyle name="Normal 43" xfId="82"/>
    <cellStyle name="Normal 43 2" xfId="161"/>
    <cellStyle name="Normal 43 2 2" xfId="322"/>
    <cellStyle name="Normal 43 2 2 2" xfId="604"/>
    <cellStyle name="Normal 43 2 2 2 2" xfId="1242"/>
    <cellStyle name="Normal 43 2 2 3" xfId="924"/>
    <cellStyle name="Normal 43 2 3" xfId="446"/>
    <cellStyle name="Normal 43 2 3 2" xfId="1083"/>
    <cellStyle name="Normal 43 2 4" xfId="765"/>
    <cellStyle name="Normal 43 3" xfId="245"/>
    <cellStyle name="Normal 43 3 2" xfId="603"/>
    <cellStyle name="Normal 43 3 2 2" xfId="1241"/>
    <cellStyle name="Normal 43 3 3" xfId="923"/>
    <cellStyle name="Normal 43 4" xfId="445"/>
    <cellStyle name="Normal 43 4 2" xfId="1082"/>
    <cellStyle name="Normal 43 5" xfId="764"/>
    <cellStyle name="Normal 44" xfId="83"/>
    <cellStyle name="Normal 44 2" xfId="162"/>
    <cellStyle name="Normal 44 2 2" xfId="323"/>
    <cellStyle name="Normal 44 2 2 2" xfId="606"/>
    <cellStyle name="Normal 44 2 2 2 2" xfId="1244"/>
    <cellStyle name="Normal 44 2 2 3" xfId="926"/>
    <cellStyle name="Normal 44 2 3" xfId="448"/>
    <cellStyle name="Normal 44 2 3 2" xfId="1085"/>
    <cellStyle name="Normal 44 2 4" xfId="767"/>
    <cellStyle name="Normal 44 3" xfId="246"/>
    <cellStyle name="Normal 44 3 2" xfId="605"/>
    <cellStyle name="Normal 44 3 2 2" xfId="1243"/>
    <cellStyle name="Normal 44 3 3" xfId="925"/>
    <cellStyle name="Normal 44 4" xfId="447"/>
    <cellStyle name="Normal 44 4 2" xfId="1084"/>
    <cellStyle name="Normal 44 5" xfId="766"/>
    <cellStyle name="Normal 45" xfId="84"/>
    <cellStyle name="Normal 45 2" xfId="163"/>
    <cellStyle name="Normal 45 2 2" xfId="324"/>
    <cellStyle name="Normal 45 2 2 2" xfId="608"/>
    <cellStyle name="Normal 45 2 2 2 2" xfId="1246"/>
    <cellStyle name="Normal 45 2 2 3" xfId="928"/>
    <cellStyle name="Normal 45 2 3" xfId="450"/>
    <cellStyle name="Normal 45 2 3 2" xfId="1087"/>
    <cellStyle name="Normal 45 2 4" xfId="769"/>
    <cellStyle name="Normal 45 3" xfId="247"/>
    <cellStyle name="Normal 45 3 2" xfId="607"/>
    <cellStyle name="Normal 45 3 2 2" xfId="1245"/>
    <cellStyle name="Normal 45 3 3" xfId="927"/>
    <cellStyle name="Normal 45 4" xfId="449"/>
    <cellStyle name="Normal 45 4 2" xfId="1086"/>
    <cellStyle name="Normal 45 5" xfId="768"/>
    <cellStyle name="Normal 46" xfId="85"/>
    <cellStyle name="Normal 46 2" xfId="164"/>
    <cellStyle name="Normal 46 2 2" xfId="325"/>
    <cellStyle name="Normal 46 2 2 2" xfId="610"/>
    <cellStyle name="Normal 46 2 2 2 2" xfId="1248"/>
    <cellStyle name="Normal 46 2 2 3" xfId="930"/>
    <cellStyle name="Normal 46 2 3" xfId="452"/>
    <cellStyle name="Normal 46 2 3 2" xfId="1089"/>
    <cellStyle name="Normal 46 2 4" xfId="771"/>
    <cellStyle name="Normal 46 3" xfId="248"/>
    <cellStyle name="Normal 46 3 2" xfId="609"/>
    <cellStyle name="Normal 46 3 2 2" xfId="1247"/>
    <cellStyle name="Normal 46 3 3" xfId="929"/>
    <cellStyle name="Normal 46 4" xfId="451"/>
    <cellStyle name="Normal 46 4 2" xfId="1088"/>
    <cellStyle name="Normal 46 5" xfId="770"/>
    <cellStyle name="Normal 47" xfId="86"/>
    <cellStyle name="Normal 47 2" xfId="165"/>
    <cellStyle name="Normal 47 2 2" xfId="326"/>
    <cellStyle name="Normal 47 2 2 2" xfId="612"/>
    <cellStyle name="Normal 47 2 2 2 2" xfId="1250"/>
    <cellStyle name="Normal 47 2 2 3" xfId="932"/>
    <cellStyle name="Normal 47 2 3" xfId="454"/>
    <cellStyle name="Normal 47 2 3 2" xfId="1091"/>
    <cellStyle name="Normal 47 2 4" xfId="773"/>
    <cellStyle name="Normal 47 3" xfId="249"/>
    <cellStyle name="Normal 47 3 2" xfId="611"/>
    <cellStyle name="Normal 47 3 2 2" xfId="1249"/>
    <cellStyle name="Normal 47 3 3" xfId="931"/>
    <cellStyle name="Normal 47 4" xfId="453"/>
    <cellStyle name="Normal 47 4 2" xfId="1090"/>
    <cellStyle name="Normal 47 5" xfId="772"/>
    <cellStyle name="Normal 48" xfId="87"/>
    <cellStyle name="Normal 48 2" xfId="166"/>
    <cellStyle name="Normal 48 2 2" xfId="327"/>
    <cellStyle name="Normal 48 2 2 2" xfId="614"/>
    <cellStyle name="Normal 48 2 2 2 2" xfId="1252"/>
    <cellStyle name="Normal 48 2 2 3" xfId="934"/>
    <cellStyle name="Normal 48 2 3" xfId="456"/>
    <cellStyle name="Normal 48 2 3 2" xfId="1093"/>
    <cellStyle name="Normal 48 2 4" xfId="775"/>
    <cellStyle name="Normal 48 3" xfId="250"/>
    <cellStyle name="Normal 48 3 2" xfId="613"/>
    <cellStyle name="Normal 48 3 2 2" xfId="1251"/>
    <cellStyle name="Normal 48 3 3" xfId="933"/>
    <cellStyle name="Normal 48 4" xfId="455"/>
    <cellStyle name="Normal 48 4 2" xfId="1092"/>
    <cellStyle name="Normal 48 5" xfId="774"/>
    <cellStyle name="Normal 49" xfId="88"/>
    <cellStyle name="Normal 49 2" xfId="167"/>
    <cellStyle name="Normal 49 2 2" xfId="328"/>
    <cellStyle name="Normal 49 2 2 2" xfId="616"/>
    <cellStyle name="Normal 49 2 2 2 2" xfId="1254"/>
    <cellStyle name="Normal 49 2 2 3" xfId="936"/>
    <cellStyle name="Normal 49 2 3" xfId="458"/>
    <cellStyle name="Normal 49 2 3 2" xfId="1095"/>
    <cellStyle name="Normal 49 2 4" xfId="777"/>
    <cellStyle name="Normal 49 3" xfId="251"/>
    <cellStyle name="Normal 49 3 2" xfId="615"/>
    <cellStyle name="Normal 49 3 2 2" xfId="1253"/>
    <cellStyle name="Normal 49 3 3" xfId="935"/>
    <cellStyle name="Normal 49 4" xfId="457"/>
    <cellStyle name="Normal 49 4 2" xfId="1094"/>
    <cellStyle name="Normal 49 5" xfId="776"/>
    <cellStyle name="Normal 5" xfId="89"/>
    <cellStyle name="Normal 5 2" xfId="168"/>
    <cellStyle name="Normal 5 2 2" xfId="329"/>
    <cellStyle name="Normal 5 2 2 2" xfId="618"/>
    <cellStyle name="Normal 5 2 2 2 2" xfId="1256"/>
    <cellStyle name="Normal 5 2 2 3" xfId="938"/>
    <cellStyle name="Normal 5 2 3" xfId="460"/>
    <cellStyle name="Normal 5 2 3 2" xfId="1097"/>
    <cellStyle name="Normal 5 2 4" xfId="779"/>
    <cellStyle name="Normal 5 3" xfId="252"/>
    <cellStyle name="Normal 5 3 2" xfId="617"/>
    <cellStyle name="Normal 5 3 2 2" xfId="1255"/>
    <cellStyle name="Normal 5 3 3" xfId="937"/>
    <cellStyle name="Normal 5 4" xfId="459"/>
    <cellStyle name="Normal 5 4 2" xfId="1096"/>
    <cellStyle name="Normal 5 5" xfId="778"/>
    <cellStyle name="Normal 50" xfId="90"/>
    <cellStyle name="Normal 50 2" xfId="169"/>
    <cellStyle name="Normal 50 2 2" xfId="330"/>
    <cellStyle name="Normal 50 2 2 2" xfId="620"/>
    <cellStyle name="Normal 50 2 2 2 2" xfId="1258"/>
    <cellStyle name="Normal 50 2 2 3" xfId="940"/>
    <cellStyle name="Normal 50 2 3" xfId="462"/>
    <cellStyle name="Normal 50 2 3 2" xfId="1099"/>
    <cellStyle name="Normal 50 2 4" xfId="781"/>
    <cellStyle name="Normal 50 3" xfId="253"/>
    <cellStyle name="Normal 50 3 2" xfId="619"/>
    <cellStyle name="Normal 50 3 2 2" xfId="1257"/>
    <cellStyle name="Normal 50 3 3" xfId="939"/>
    <cellStyle name="Normal 50 4" xfId="461"/>
    <cellStyle name="Normal 50 4 2" xfId="1098"/>
    <cellStyle name="Normal 50 5" xfId="780"/>
    <cellStyle name="Normal 51" xfId="91"/>
    <cellStyle name="Normal 51 2" xfId="170"/>
    <cellStyle name="Normal 51 2 2" xfId="331"/>
    <cellStyle name="Normal 51 2 2 2" xfId="622"/>
    <cellStyle name="Normal 51 2 2 2 2" xfId="1260"/>
    <cellStyle name="Normal 51 2 2 3" xfId="942"/>
    <cellStyle name="Normal 51 2 3" xfId="464"/>
    <cellStyle name="Normal 51 2 3 2" xfId="1101"/>
    <cellStyle name="Normal 51 2 4" xfId="783"/>
    <cellStyle name="Normal 51 3" xfId="254"/>
    <cellStyle name="Normal 51 3 2" xfId="621"/>
    <cellStyle name="Normal 51 3 2 2" xfId="1259"/>
    <cellStyle name="Normal 51 3 3" xfId="941"/>
    <cellStyle name="Normal 51 4" xfId="463"/>
    <cellStyle name="Normal 51 4 2" xfId="1100"/>
    <cellStyle name="Normal 51 5" xfId="782"/>
    <cellStyle name="Normal 52" xfId="92"/>
    <cellStyle name="Normal 52 2" xfId="171"/>
    <cellStyle name="Normal 52 2 2" xfId="332"/>
    <cellStyle name="Normal 52 2 2 2" xfId="624"/>
    <cellStyle name="Normal 52 2 2 2 2" xfId="1262"/>
    <cellStyle name="Normal 52 2 2 3" xfId="944"/>
    <cellStyle name="Normal 52 2 3" xfId="466"/>
    <cellStyle name="Normal 52 2 3 2" xfId="1103"/>
    <cellStyle name="Normal 52 2 4" xfId="785"/>
    <cellStyle name="Normal 52 3" xfId="255"/>
    <cellStyle name="Normal 52 3 2" xfId="623"/>
    <cellStyle name="Normal 52 3 2 2" xfId="1261"/>
    <cellStyle name="Normal 52 3 3" xfId="943"/>
    <cellStyle name="Normal 52 4" xfId="465"/>
    <cellStyle name="Normal 52 4 2" xfId="1102"/>
    <cellStyle name="Normal 52 5" xfId="784"/>
    <cellStyle name="Normal 53" xfId="93"/>
    <cellStyle name="Normal 53 2" xfId="172"/>
    <cellStyle name="Normal 53 2 2" xfId="333"/>
    <cellStyle name="Normal 53 2 2 2" xfId="626"/>
    <cellStyle name="Normal 53 2 2 2 2" xfId="1264"/>
    <cellStyle name="Normal 53 2 2 3" xfId="946"/>
    <cellStyle name="Normal 53 2 3" xfId="468"/>
    <cellStyle name="Normal 53 2 3 2" xfId="1105"/>
    <cellStyle name="Normal 53 2 4" xfId="787"/>
    <cellStyle name="Normal 53 3" xfId="256"/>
    <cellStyle name="Normal 53 3 2" xfId="625"/>
    <cellStyle name="Normal 53 3 2 2" xfId="1263"/>
    <cellStyle name="Normal 53 3 3" xfId="945"/>
    <cellStyle name="Normal 53 4" xfId="467"/>
    <cellStyle name="Normal 53 4 2" xfId="1104"/>
    <cellStyle name="Normal 53 5" xfId="786"/>
    <cellStyle name="Normal 54" xfId="94"/>
    <cellStyle name="Normal 54 2" xfId="173"/>
    <cellStyle name="Normal 54 2 2" xfId="334"/>
    <cellStyle name="Normal 54 2 2 2" xfId="628"/>
    <cellStyle name="Normal 54 2 2 2 2" xfId="1266"/>
    <cellStyle name="Normal 54 2 2 3" xfId="948"/>
    <cellStyle name="Normal 54 2 3" xfId="470"/>
    <cellStyle name="Normal 54 2 3 2" xfId="1107"/>
    <cellStyle name="Normal 54 2 4" xfId="789"/>
    <cellStyle name="Normal 54 3" xfId="257"/>
    <cellStyle name="Normal 54 3 2" xfId="627"/>
    <cellStyle name="Normal 54 3 2 2" xfId="1265"/>
    <cellStyle name="Normal 54 3 3" xfId="947"/>
    <cellStyle name="Normal 54 4" xfId="469"/>
    <cellStyle name="Normal 54 4 2" xfId="1106"/>
    <cellStyle name="Normal 54 5" xfId="788"/>
    <cellStyle name="Normal 55" xfId="95"/>
    <cellStyle name="Normal 55 2" xfId="174"/>
    <cellStyle name="Normal 55 2 2" xfId="335"/>
    <cellStyle name="Normal 55 2 2 2" xfId="630"/>
    <cellStyle name="Normal 55 2 2 2 2" xfId="1268"/>
    <cellStyle name="Normal 55 2 2 3" xfId="950"/>
    <cellStyle name="Normal 55 2 3" xfId="472"/>
    <cellStyle name="Normal 55 2 3 2" xfId="1109"/>
    <cellStyle name="Normal 55 2 4" xfId="791"/>
    <cellStyle name="Normal 55 3" xfId="258"/>
    <cellStyle name="Normal 55 3 2" xfId="629"/>
    <cellStyle name="Normal 55 3 2 2" xfId="1267"/>
    <cellStyle name="Normal 55 3 3" xfId="949"/>
    <cellStyle name="Normal 55 4" xfId="471"/>
    <cellStyle name="Normal 55 4 2" xfId="1108"/>
    <cellStyle name="Normal 55 5" xfId="790"/>
    <cellStyle name="Normal 56" xfId="96"/>
    <cellStyle name="Normal 56 2" xfId="175"/>
    <cellStyle name="Normal 56 2 2" xfId="336"/>
    <cellStyle name="Normal 56 2 2 2" xfId="632"/>
    <cellStyle name="Normal 56 2 2 2 2" xfId="1270"/>
    <cellStyle name="Normal 56 2 2 3" xfId="952"/>
    <cellStyle name="Normal 56 2 3" xfId="474"/>
    <cellStyle name="Normal 56 2 3 2" xfId="1111"/>
    <cellStyle name="Normal 56 2 4" xfId="793"/>
    <cellStyle name="Normal 56 3" xfId="259"/>
    <cellStyle name="Normal 56 3 2" xfId="631"/>
    <cellStyle name="Normal 56 3 2 2" xfId="1269"/>
    <cellStyle name="Normal 56 3 3" xfId="951"/>
    <cellStyle name="Normal 56 4" xfId="473"/>
    <cellStyle name="Normal 56 4 2" xfId="1110"/>
    <cellStyle name="Normal 56 5" xfId="792"/>
    <cellStyle name="Normal 57" xfId="97"/>
    <cellStyle name="Normal 57 2" xfId="176"/>
    <cellStyle name="Normal 57 2 2" xfId="337"/>
    <cellStyle name="Normal 57 2 2 2" xfId="634"/>
    <cellStyle name="Normal 57 2 2 2 2" xfId="1272"/>
    <cellStyle name="Normal 57 2 2 3" xfId="954"/>
    <cellStyle name="Normal 57 2 3" xfId="476"/>
    <cellStyle name="Normal 57 2 3 2" xfId="1113"/>
    <cellStyle name="Normal 57 2 4" xfId="795"/>
    <cellStyle name="Normal 57 3" xfId="260"/>
    <cellStyle name="Normal 57 3 2" xfId="633"/>
    <cellStyle name="Normal 57 3 2 2" xfId="1271"/>
    <cellStyle name="Normal 57 3 3" xfId="953"/>
    <cellStyle name="Normal 57 4" xfId="475"/>
    <cellStyle name="Normal 57 4 2" xfId="1112"/>
    <cellStyle name="Normal 57 5" xfId="794"/>
    <cellStyle name="Normal 58" xfId="98"/>
    <cellStyle name="Normal 58 2" xfId="177"/>
    <cellStyle name="Normal 58 2 2" xfId="338"/>
    <cellStyle name="Normal 58 2 2 2" xfId="636"/>
    <cellStyle name="Normal 58 2 2 2 2" xfId="1274"/>
    <cellStyle name="Normal 58 2 2 3" xfId="956"/>
    <cellStyle name="Normal 58 2 3" xfId="478"/>
    <cellStyle name="Normal 58 2 3 2" xfId="1115"/>
    <cellStyle name="Normal 58 2 4" xfId="797"/>
    <cellStyle name="Normal 58 3" xfId="261"/>
    <cellStyle name="Normal 58 3 2" xfId="635"/>
    <cellStyle name="Normal 58 3 2 2" xfId="1273"/>
    <cellStyle name="Normal 58 3 3" xfId="955"/>
    <cellStyle name="Normal 58 4" xfId="477"/>
    <cellStyle name="Normal 58 4 2" xfId="1114"/>
    <cellStyle name="Normal 58 5" xfId="796"/>
    <cellStyle name="Normal 59" xfId="99"/>
    <cellStyle name="Normal 59 2" xfId="178"/>
    <cellStyle name="Normal 59 2 2" xfId="339"/>
    <cellStyle name="Normal 59 2 2 2" xfId="638"/>
    <cellStyle name="Normal 59 2 2 2 2" xfId="1276"/>
    <cellStyle name="Normal 59 2 2 3" xfId="958"/>
    <cellStyle name="Normal 59 2 3" xfId="480"/>
    <cellStyle name="Normal 59 2 3 2" xfId="1117"/>
    <cellStyle name="Normal 59 2 4" xfId="799"/>
    <cellStyle name="Normal 59 3" xfId="262"/>
    <cellStyle name="Normal 59 3 2" xfId="637"/>
    <cellStyle name="Normal 59 3 2 2" xfId="1275"/>
    <cellStyle name="Normal 59 3 3" xfId="957"/>
    <cellStyle name="Normal 59 4" xfId="479"/>
    <cellStyle name="Normal 59 4 2" xfId="1116"/>
    <cellStyle name="Normal 59 5" xfId="798"/>
    <cellStyle name="Normal 6" xfId="100"/>
    <cellStyle name="Normal 6 2" xfId="179"/>
    <cellStyle name="Normal 6 2 2" xfId="340"/>
    <cellStyle name="Normal 6 2 2 2" xfId="640"/>
    <cellStyle name="Normal 6 2 2 2 2" xfId="1278"/>
    <cellStyle name="Normal 6 2 2 3" xfId="960"/>
    <cellStyle name="Normal 6 2 3" xfId="482"/>
    <cellStyle name="Normal 6 2 3 2" xfId="1119"/>
    <cellStyle name="Normal 6 2 4" xfId="801"/>
    <cellStyle name="Normal 6 3" xfId="263"/>
    <cellStyle name="Normal 6 3 2" xfId="639"/>
    <cellStyle name="Normal 6 3 2 2" xfId="1277"/>
    <cellStyle name="Normal 6 3 3" xfId="959"/>
    <cellStyle name="Normal 6 4" xfId="481"/>
    <cellStyle name="Normal 6 4 2" xfId="1118"/>
    <cellStyle name="Normal 6 5" xfId="800"/>
    <cellStyle name="Normal 60" xfId="101"/>
    <cellStyle name="Normal 60 2" xfId="180"/>
    <cellStyle name="Normal 60 2 2" xfId="341"/>
    <cellStyle name="Normal 60 2 2 2" xfId="642"/>
    <cellStyle name="Normal 60 2 2 2 2" xfId="1280"/>
    <cellStyle name="Normal 60 2 2 3" xfId="962"/>
    <cellStyle name="Normal 60 2 3" xfId="484"/>
    <cellStyle name="Normal 60 2 3 2" xfId="1121"/>
    <cellStyle name="Normal 60 2 4" xfId="803"/>
    <cellStyle name="Normal 60 3" xfId="264"/>
    <cellStyle name="Normal 60 3 2" xfId="641"/>
    <cellStyle name="Normal 60 3 2 2" xfId="1279"/>
    <cellStyle name="Normal 60 3 3" xfId="961"/>
    <cellStyle name="Normal 60 4" xfId="483"/>
    <cellStyle name="Normal 60 4 2" xfId="1120"/>
    <cellStyle name="Normal 60 5" xfId="802"/>
    <cellStyle name="Normal 61" xfId="102"/>
    <cellStyle name="Normal 61 2" xfId="181"/>
    <cellStyle name="Normal 61 2 2" xfId="342"/>
    <cellStyle name="Normal 61 2 2 2" xfId="644"/>
    <cellStyle name="Normal 61 2 2 2 2" xfId="1282"/>
    <cellStyle name="Normal 61 2 2 3" xfId="964"/>
    <cellStyle name="Normal 61 2 3" xfId="486"/>
    <cellStyle name="Normal 61 2 3 2" xfId="1123"/>
    <cellStyle name="Normal 61 2 4" xfId="805"/>
    <cellStyle name="Normal 61 3" xfId="265"/>
    <cellStyle name="Normal 61 3 2" xfId="643"/>
    <cellStyle name="Normal 61 3 2 2" xfId="1281"/>
    <cellStyle name="Normal 61 3 3" xfId="963"/>
    <cellStyle name="Normal 61 4" xfId="485"/>
    <cellStyle name="Normal 61 4 2" xfId="1122"/>
    <cellStyle name="Normal 61 5" xfId="804"/>
    <cellStyle name="Normal 62" xfId="103"/>
    <cellStyle name="Normal 62 2" xfId="182"/>
    <cellStyle name="Normal 62 2 2" xfId="343"/>
    <cellStyle name="Normal 62 2 2 2" xfId="646"/>
    <cellStyle name="Normal 62 2 2 2 2" xfId="1284"/>
    <cellStyle name="Normal 62 2 2 3" xfId="966"/>
    <cellStyle name="Normal 62 2 3" xfId="488"/>
    <cellStyle name="Normal 62 2 3 2" xfId="1125"/>
    <cellStyle name="Normal 62 2 4" xfId="807"/>
    <cellStyle name="Normal 62 3" xfId="266"/>
    <cellStyle name="Normal 62 3 2" xfId="645"/>
    <cellStyle name="Normal 62 3 2 2" xfId="1283"/>
    <cellStyle name="Normal 62 3 3" xfId="965"/>
    <cellStyle name="Normal 62 4" xfId="487"/>
    <cellStyle name="Normal 62 4 2" xfId="1124"/>
    <cellStyle name="Normal 62 5" xfId="806"/>
    <cellStyle name="Normal 63" xfId="104"/>
    <cellStyle name="Normal 63 2" xfId="183"/>
    <cellStyle name="Normal 63 2 2" xfId="344"/>
    <cellStyle name="Normal 63 2 2 2" xfId="648"/>
    <cellStyle name="Normal 63 2 2 2 2" xfId="1286"/>
    <cellStyle name="Normal 63 2 2 3" xfId="968"/>
    <cellStyle name="Normal 63 2 3" xfId="490"/>
    <cellStyle name="Normal 63 2 3 2" xfId="1127"/>
    <cellStyle name="Normal 63 2 4" xfId="809"/>
    <cellStyle name="Normal 63 3" xfId="267"/>
    <cellStyle name="Normal 63 3 2" xfId="647"/>
    <cellStyle name="Normal 63 3 2 2" xfId="1285"/>
    <cellStyle name="Normal 63 3 3" xfId="967"/>
    <cellStyle name="Normal 63 4" xfId="489"/>
    <cellStyle name="Normal 63 4 2" xfId="1126"/>
    <cellStyle name="Normal 63 5" xfId="808"/>
    <cellStyle name="Normal 64" xfId="105"/>
    <cellStyle name="Normal 64 2" xfId="184"/>
    <cellStyle name="Normal 64 2 2" xfId="345"/>
    <cellStyle name="Normal 64 2 2 2" xfId="650"/>
    <cellStyle name="Normal 64 2 2 2 2" xfId="1288"/>
    <cellStyle name="Normal 64 2 2 3" xfId="970"/>
    <cellStyle name="Normal 64 2 3" xfId="492"/>
    <cellStyle name="Normal 64 2 3 2" xfId="1129"/>
    <cellStyle name="Normal 64 2 4" xfId="811"/>
    <cellStyle name="Normal 64 3" xfId="268"/>
    <cellStyle name="Normal 64 3 2" xfId="649"/>
    <cellStyle name="Normal 64 3 2 2" xfId="1287"/>
    <cellStyle name="Normal 64 3 3" xfId="969"/>
    <cellStyle name="Normal 64 4" xfId="491"/>
    <cellStyle name="Normal 64 4 2" xfId="1128"/>
    <cellStyle name="Normal 64 5" xfId="810"/>
    <cellStyle name="Normal 65" xfId="106"/>
    <cellStyle name="Normal 65 2" xfId="185"/>
    <cellStyle name="Normal 65 2 2" xfId="346"/>
    <cellStyle name="Normal 65 2 2 2" xfId="652"/>
    <cellStyle name="Normal 65 2 2 2 2" xfId="1290"/>
    <cellStyle name="Normal 65 2 2 3" xfId="972"/>
    <cellStyle name="Normal 65 2 3" xfId="494"/>
    <cellStyle name="Normal 65 2 3 2" xfId="1131"/>
    <cellStyle name="Normal 65 2 4" xfId="813"/>
    <cellStyle name="Normal 65 3" xfId="269"/>
    <cellStyle name="Normal 65 3 2" xfId="651"/>
    <cellStyle name="Normal 65 3 2 2" xfId="1289"/>
    <cellStyle name="Normal 65 3 3" xfId="971"/>
    <cellStyle name="Normal 65 4" xfId="493"/>
    <cellStyle name="Normal 65 4 2" xfId="1130"/>
    <cellStyle name="Normal 65 5" xfId="812"/>
    <cellStyle name="Normal 66" xfId="107"/>
    <cellStyle name="Normal 66 2" xfId="186"/>
    <cellStyle name="Normal 66 2 2" xfId="347"/>
    <cellStyle name="Normal 66 2 2 2" xfId="654"/>
    <cellStyle name="Normal 66 2 2 2 2" xfId="1292"/>
    <cellStyle name="Normal 66 2 2 3" xfId="974"/>
    <cellStyle name="Normal 66 2 3" xfId="496"/>
    <cellStyle name="Normal 66 2 3 2" xfId="1133"/>
    <cellStyle name="Normal 66 2 4" xfId="815"/>
    <cellStyle name="Normal 66 3" xfId="270"/>
    <cellStyle name="Normal 66 3 2" xfId="653"/>
    <cellStyle name="Normal 66 3 2 2" xfId="1291"/>
    <cellStyle name="Normal 66 3 3" xfId="973"/>
    <cellStyle name="Normal 66 4" xfId="495"/>
    <cellStyle name="Normal 66 4 2" xfId="1132"/>
    <cellStyle name="Normal 66 5" xfId="814"/>
    <cellStyle name="Normal 67" xfId="108"/>
    <cellStyle name="Normal 67 2" xfId="187"/>
    <cellStyle name="Normal 67 2 2" xfId="348"/>
    <cellStyle name="Normal 67 2 2 2" xfId="656"/>
    <cellStyle name="Normal 67 2 2 2 2" xfId="1294"/>
    <cellStyle name="Normal 67 2 2 3" xfId="976"/>
    <cellStyle name="Normal 67 2 3" xfId="498"/>
    <cellStyle name="Normal 67 2 3 2" xfId="1135"/>
    <cellStyle name="Normal 67 2 4" xfId="817"/>
    <cellStyle name="Normal 67 3" xfId="271"/>
    <cellStyle name="Normal 67 3 2" xfId="655"/>
    <cellStyle name="Normal 67 3 2 2" xfId="1293"/>
    <cellStyle name="Normal 67 3 3" xfId="975"/>
    <cellStyle name="Normal 67 4" xfId="497"/>
    <cellStyle name="Normal 67 4 2" xfId="1134"/>
    <cellStyle name="Normal 67 5" xfId="816"/>
    <cellStyle name="Normal 68" xfId="109"/>
    <cellStyle name="Normal 68 2" xfId="188"/>
    <cellStyle name="Normal 68 2 2" xfId="349"/>
    <cellStyle name="Normal 68 2 2 2" xfId="658"/>
    <cellStyle name="Normal 68 2 2 2 2" xfId="1296"/>
    <cellStyle name="Normal 68 2 2 3" xfId="978"/>
    <cellStyle name="Normal 68 2 3" xfId="500"/>
    <cellStyle name="Normal 68 2 3 2" xfId="1137"/>
    <cellStyle name="Normal 68 2 4" xfId="819"/>
    <cellStyle name="Normal 68 3" xfId="272"/>
    <cellStyle name="Normal 68 3 2" xfId="657"/>
    <cellStyle name="Normal 68 3 2 2" xfId="1295"/>
    <cellStyle name="Normal 68 3 3" xfId="977"/>
    <cellStyle name="Normal 68 4" xfId="499"/>
    <cellStyle name="Normal 68 4 2" xfId="1136"/>
    <cellStyle name="Normal 68 5" xfId="818"/>
    <cellStyle name="Normal 69" xfId="110"/>
    <cellStyle name="Normal 69 2" xfId="189"/>
    <cellStyle name="Normal 69 2 2" xfId="350"/>
    <cellStyle name="Normal 69 2 2 2" xfId="660"/>
    <cellStyle name="Normal 69 2 2 2 2" xfId="1298"/>
    <cellStyle name="Normal 69 2 2 3" xfId="980"/>
    <cellStyle name="Normal 69 2 3" xfId="502"/>
    <cellStyle name="Normal 69 2 3 2" xfId="1139"/>
    <cellStyle name="Normal 69 2 4" xfId="821"/>
    <cellStyle name="Normal 69 3" xfId="273"/>
    <cellStyle name="Normal 69 3 2" xfId="659"/>
    <cellStyle name="Normal 69 3 2 2" xfId="1297"/>
    <cellStyle name="Normal 69 3 3" xfId="979"/>
    <cellStyle name="Normal 69 4" xfId="501"/>
    <cellStyle name="Normal 69 4 2" xfId="1138"/>
    <cellStyle name="Normal 69 5" xfId="820"/>
    <cellStyle name="Normal 7" xfId="111"/>
    <cellStyle name="Normal 7 2" xfId="190"/>
    <cellStyle name="Normal 7 2 2" xfId="351"/>
    <cellStyle name="Normal 7 2 2 2" xfId="662"/>
    <cellStyle name="Normal 7 2 2 2 2" xfId="1300"/>
    <cellStyle name="Normal 7 2 2 3" xfId="982"/>
    <cellStyle name="Normal 7 2 3" xfId="504"/>
    <cellStyle name="Normal 7 2 3 2" xfId="1141"/>
    <cellStyle name="Normal 7 2 4" xfId="823"/>
    <cellStyle name="Normal 7 3" xfId="274"/>
    <cellStyle name="Normal 7 3 2" xfId="661"/>
    <cellStyle name="Normal 7 3 2 2" xfId="1299"/>
    <cellStyle name="Normal 7 3 3" xfId="981"/>
    <cellStyle name="Normal 7 4" xfId="503"/>
    <cellStyle name="Normal 7 4 2" xfId="1140"/>
    <cellStyle name="Normal 7 5" xfId="822"/>
    <cellStyle name="Normal 70" xfId="112"/>
    <cellStyle name="Normal 70 2" xfId="191"/>
    <cellStyle name="Normal 70 2 2" xfId="352"/>
    <cellStyle name="Normal 70 2 2 2" xfId="664"/>
    <cellStyle name="Normal 70 2 2 2 2" xfId="1302"/>
    <cellStyle name="Normal 70 2 2 3" xfId="984"/>
    <cellStyle name="Normal 70 2 3" xfId="506"/>
    <cellStyle name="Normal 70 2 3 2" xfId="1143"/>
    <cellStyle name="Normal 70 2 4" xfId="825"/>
    <cellStyle name="Normal 70 3" xfId="275"/>
    <cellStyle name="Normal 70 3 2" xfId="663"/>
    <cellStyle name="Normal 70 3 2 2" xfId="1301"/>
    <cellStyle name="Normal 70 3 3" xfId="983"/>
    <cellStyle name="Normal 70 4" xfId="505"/>
    <cellStyle name="Normal 70 4 2" xfId="1142"/>
    <cellStyle name="Normal 70 5" xfId="824"/>
    <cellStyle name="Normal 71" xfId="113"/>
    <cellStyle name="Normal 71 2" xfId="192"/>
    <cellStyle name="Normal 71 2 2" xfId="353"/>
    <cellStyle name="Normal 71 2 2 2" xfId="666"/>
    <cellStyle name="Normal 71 2 2 2 2" xfId="1304"/>
    <cellStyle name="Normal 71 2 2 3" xfId="986"/>
    <cellStyle name="Normal 71 2 3" xfId="508"/>
    <cellStyle name="Normal 71 2 3 2" xfId="1145"/>
    <cellStyle name="Normal 71 2 4" xfId="827"/>
    <cellStyle name="Normal 71 3" xfId="276"/>
    <cellStyle name="Normal 71 3 2" xfId="665"/>
    <cellStyle name="Normal 71 3 2 2" xfId="1303"/>
    <cellStyle name="Normal 71 3 3" xfId="985"/>
    <cellStyle name="Normal 71 4" xfId="507"/>
    <cellStyle name="Normal 71 4 2" xfId="1144"/>
    <cellStyle name="Normal 71 5" xfId="826"/>
    <cellStyle name="Normal 72" xfId="114"/>
    <cellStyle name="Normal 72 2" xfId="193"/>
    <cellStyle name="Normal 72 2 2" xfId="354"/>
    <cellStyle name="Normal 72 2 2 2" xfId="668"/>
    <cellStyle name="Normal 72 2 2 2 2" xfId="1306"/>
    <cellStyle name="Normal 72 2 2 3" xfId="988"/>
    <cellStyle name="Normal 72 2 3" xfId="510"/>
    <cellStyle name="Normal 72 2 3 2" xfId="1147"/>
    <cellStyle name="Normal 72 2 4" xfId="829"/>
    <cellStyle name="Normal 72 3" xfId="277"/>
    <cellStyle name="Normal 72 3 2" xfId="667"/>
    <cellStyle name="Normal 72 3 2 2" xfId="1305"/>
    <cellStyle name="Normal 72 3 3" xfId="987"/>
    <cellStyle name="Normal 72 4" xfId="509"/>
    <cellStyle name="Normal 72 4 2" xfId="1146"/>
    <cellStyle name="Normal 72 5" xfId="828"/>
    <cellStyle name="Normal 73" xfId="115"/>
    <cellStyle name="Normal 73 2" xfId="194"/>
    <cellStyle name="Normal 73 2 2" xfId="355"/>
    <cellStyle name="Normal 73 2 2 2" xfId="670"/>
    <cellStyle name="Normal 73 2 2 2 2" xfId="1308"/>
    <cellStyle name="Normal 73 2 2 3" xfId="990"/>
    <cellStyle name="Normal 73 2 3" xfId="512"/>
    <cellStyle name="Normal 73 2 3 2" xfId="1149"/>
    <cellStyle name="Normal 73 2 4" xfId="831"/>
    <cellStyle name="Normal 73 3" xfId="278"/>
    <cellStyle name="Normal 73 3 2" xfId="669"/>
    <cellStyle name="Normal 73 3 2 2" xfId="1307"/>
    <cellStyle name="Normal 73 3 3" xfId="989"/>
    <cellStyle name="Normal 73 4" xfId="511"/>
    <cellStyle name="Normal 73 4 2" xfId="1148"/>
    <cellStyle name="Normal 73 5" xfId="830"/>
    <cellStyle name="Normal 74" xfId="116"/>
    <cellStyle name="Normal 74 2" xfId="195"/>
    <cellStyle name="Normal 74 2 2" xfId="356"/>
    <cellStyle name="Normal 74 2 2 2" xfId="672"/>
    <cellStyle name="Normal 74 2 2 2 2" xfId="1310"/>
    <cellStyle name="Normal 74 2 2 3" xfId="992"/>
    <cellStyle name="Normal 74 2 3" xfId="514"/>
    <cellStyle name="Normal 74 2 3 2" xfId="1151"/>
    <cellStyle name="Normal 74 2 4" xfId="833"/>
    <cellStyle name="Normal 74 3" xfId="279"/>
    <cellStyle name="Normal 74 3 2" xfId="671"/>
    <cellStyle name="Normal 74 3 2 2" xfId="1309"/>
    <cellStyle name="Normal 74 3 3" xfId="991"/>
    <cellStyle name="Normal 74 4" xfId="513"/>
    <cellStyle name="Normal 74 4 2" xfId="1150"/>
    <cellStyle name="Normal 74 5" xfId="832"/>
    <cellStyle name="Normal 75" xfId="117"/>
    <cellStyle name="Normal 75 2" xfId="196"/>
    <cellStyle name="Normal 75 2 2" xfId="357"/>
    <cellStyle name="Normal 75 2 2 2" xfId="674"/>
    <cellStyle name="Normal 75 2 2 2 2" xfId="1312"/>
    <cellStyle name="Normal 75 2 2 3" xfId="994"/>
    <cellStyle name="Normal 75 2 3" xfId="516"/>
    <cellStyle name="Normal 75 2 3 2" xfId="1153"/>
    <cellStyle name="Normal 75 2 4" xfId="835"/>
    <cellStyle name="Normal 75 3" xfId="280"/>
    <cellStyle name="Normal 75 3 2" xfId="673"/>
    <cellStyle name="Normal 75 3 2 2" xfId="1311"/>
    <cellStyle name="Normal 75 3 3" xfId="993"/>
    <cellStyle name="Normal 75 4" xfId="515"/>
    <cellStyle name="Normal 75 4 2" xfId="1152"/>
    <cellStyle name="Normal 75 5" xfId="834"/>
    <cellStyle name="Normal 76" xfId="120"/>
    <cellStyle name="Normal 76 2" xfId="199"/>
    <cellStyle name="Normal 76 3" xfId="283"/>
    <cellStyle name="Normal 76 3 2" xfId="527"/>
    <cellStyle name="Normal 76 3 2 2" xfId="1165"/>
    <cellStyle name="Normal 76 3 3" xfId="847"/>
    <cellStyle name="Normal 76 4" xfId="122"/>
    <cellStyle name="Normal 76 4 2" xfId="1006"/>
    <cellStyle name="Normal 76 5" xfId="688"/>
    <cellStyle name="Normal 77" xfId="45"/>
    <cellStyle name="Normal 77 2" xfId="121"/>
    <cellStyle name="Normal 77 3" xfId="284"/>
    <cellStyle name="Normal 77 3 2" xfId="675"/>
    <cellStyle name="Normal 77 3 2 2" xfId="1313"/>
    <cellStyle name="Normal 77 3 3" xfId="995"/>
    <cellStyle name="Normal 77 4" xfId="123"/>
    <cellStyle name="Normal 77 4 2" xfId="1154"/>
    <cellStyle name="Normal 77 5" xfId="836"/>
    <cellStyle name="Normal 78" xfId="124"/>
    <cellStyle name="Normal 78 2" xfId="285"/>
    <cellStyle name="Normal 78 2 2" xfId="676"/>
    <cellStyle name="Normal 78 2 2 2" xfId="1314"/>
    <cellStyle name="Normal 78 2 3" xfId="996"/>
    <cellStyle name="Normal 78 3" xfId="517"/>
    <cellStyle name="Normal 78 3 2" xfId="1155"/>
    <cellStyle name="Normal 78 4" xfId="837"/>
    <cellStyle name="Normal 79" xfId="200"/>
    <cellStyle name="Normal 79 2" xfId="360"/>
    <cellStyle name="Normal 79 2 2" xfId="677"/>
    <cellStyle name="Normal 79 2 2 2" xfId="1315"/>
    <cellStyle name="Normal 79 2 3" xfId="997"/>
    <cellStyle name="Normal 79 3" xfId="518"/>
    <cellStyle name="Normal 79 3 2" xfId="1156"/>
    <cellStyle name="Normal 79 4" xfId="838"/>
    <cellStyle name="Normal 8" xfId="118"/>
    <cellStyle name="Normal 8 2" xfId="197"/>
    <cellStyle name="Normal 8 2 2" xfId="358"/>
    <cellStyle name="Normal 8 2 2 2" xfId="679"/>
    <cellStyle name="Normal 8 2 2 2 2" xfId="1317"/>
    <cellStyle name="Normal 8 2 2 3" xfId="999"/>
    <cellStyle name="Normal 8 2 3" xfId="520"/>
    <cellStyle name="Normal 8 2 3 2" xfId="1158"/>
    <cellStyle name="Normal 8 2 4" xfId="840"/>
    <cellStyle name="Normal 8 3" xfId="281"/>
    <cellStyle name="Normal 8 3 2" xfId="678"/>
    <cellStyle name="Normal 8 3 2 2" xfId="1316"/>
    <cellStyle name="Normal 8 3 3" xfId="998"/>
    <cellStyle name="Normal 8 4" xfId="519"/>
    <cellStyle name="Normal 8 4 2" xfId="1157"/>
    <cellStyle name="Normal 8 5" xfId="839"/>
    <cellStyle name="Normal 80" xfId="201"/>
    <cellStyle name="Normal 80 2" xfId="361"/>
    <cellStyle name="Normal 80 2 2" xfId="529"/>
    <cellStyle name="Normal 80 2 2 2" xfId="1167"/>
    <cellStyle name="Normal 80 2 3" xfId="849"/>
    <cellStyle name="Normal 80 3" xfId="371"/>
    <cellStyle name="Normal 80 3 2" xfId="1008"/>
    <cellStyle name="Normal 80 4" xfId="690"/>
    <cellStyle name="Normal 81" xfId="202"/>
    <cellStyle name="Normal 81 2" xfId="362"/>
    <cellStyle name="Normal 81 2 2" xfId="526"/>
    <cellStyle name="Normal 81 2 2 2" xfId="1164"/>
    <cellStyle name="Normal 81 2 3" xfId="846"/>
    <cellStyle name="Normal 81 3" xfId="369"/>
    <cellStyle name="Normal 81 3 2" xfId="1005"/>
    <cellStyle name="Normal 81 4" xfId="687"/>
    <cellStyle name="Normal 82" xfId="203"/>
    <cellStyle name="Normal 82 2" xfId="363"/>
    <cellStyle name="Normal 82 2 2" xfId="680"/>
    <cellStyle name="Normal 82 2 2 2" xfId="1318"/>
    <cellStyle name="Normal 82 2 3" xfId="1000"/>
    <cellStyle name="Normal 82 3" xfId="521"/>
    <cellStyle name="Normal 82 3 2" xfId="1159"/>
    <cellStyle name="Normal 82 4" xfId="841"/>
    <cellStyle name="Normal 83" xfId="204"/>
    <cellStyle name="Normal 83 2" xfId="364"/>
    <cellStyle name="Normal 83 2 2" xfId="528"/>
    <cellStyle name="Normal 83 2 2 2" xfId="1166"/>
    <cellStyle name="Normal 83 2 3" xfId="848"/>
    <cellStyle name="Normal 83 3" xfId="370"/>
    <cellStyle name="Normal 83 3 2" xfId="1007"/>
    <cellStyle name="Normal 83 4" xfId="689"/>
    <cellStyle name="Normal 84" xfId="205"/>
    <cellStyle name="Normal 84 2" xfId="365"/>
    <cellStyle name="Normal 84 2 2" xfId="530"/>
    <cellStyle name="Normal 84 2 2 2" xfId="1168"/>
    <cellStyle name="Normal 84 2 3" xfId="850"/>
    <cellStyle name="Normal 84 3" xfId="372"/>
    <cellStyle name="Normal 84 3 2" xfId="1009"/>
    <cellStyle name="Normal 84 4" xfId="691"/>
    <cellStyle name="Normal 85" xfId="206"/>
    <cellStyle name="Normal 85 2" xfId="366"/>
    <cellStyle name="Normal 85 2 2" xfId="681"/>
    <cellStyle name="Normal 85 2 2 2" xfId="1319"/>
    <cellStyle name="Normal 85 2 3" xfId="1001"/>
    <cellStyle name="Normal 85 3" xfId="522"/>
    <cellStyle name="Normal 85 3 2" xfId="1160"/>
    <cellStyle name="Normal 85 4" xfId="842"/>
    <cellStyle name="Normal 86" xfId="208"/>
    <cellStyle name="Normal 87" xfId="207"/>
    <cellStyle name="Normal 87 2" xfId="525"/>
    <cellStyle name="Normal 87 2 2" xfId="1163"/>
    <cellStyle name="Normal 87 3" xfId="845"/>
    <cellStyle name="Normal 88" xfId="368"/>
    <cellStyle name="Normal 88 2" xfId="684"/>
    <cellStyle name="Normal 88 3" xfId="686"/>
    <cellStyle name="Normal 89" xfId="367"/>
    <cellStyle name="Normal 89 2" xfId="1004"/>
    <cellStyle name="Normal 9" xfId="119"/>
    <cellStyle name="Normal 9 2" xfId="198"/>
    <cellStyle name="Normal 9 2 2" xfId="359"/>
    <cellStyle name="Normal 9 2 2 2" xfId="683"/>
    <cellStyle name="Normal 9 2 2 2 2" xfId="1321"/>
    <cellStyle name="Normal 9 2 2 3" xfId="1003"/>
    <cellStyle name="Normal 9 2 3" xfId="524"/>
    <cellStyle name="Normal 9 2 3 2" xfId="1162"/>
    <cellStyle name="Normal 9 2 4" xfId="844"/>
    <cellStyle name="Normal 9 3" xfId="282"/>
    <cellStyle name="Normal 9 3 2" xfId="682"/>
    <cellStyle name="Normal 9 3 2 2" xfId="1320"/>
    <cellStyle name="Normal 9 3 3" xfId="1002"/>
    <cellStyle name="Normal 9 4" xfId="523"/>
    <cellStyle name="Normal 9 4 2" xfId="1161"/>
    <cellStyle name="Normal 9 5" xfId="843"/>
    <cellStyle name="Normal 90" xfId="685"/>
    <cellStyle name="Output" xfId="11" builtinId="21" customBuiltin="1"/>
    <cellStyle name="Percent 2" xfId="44"/>
    <cellStyle name="Percent 3" xfId="1322"/>
    <cellStyle name="Title" xfId="2" builtinId="15" customBuiltin="1"/>
    <cellStyle name="Total" xfId="17" builtinId="25" customBuiltin="1"/>
    <cellStyle name="Warning Text" xfId="15" builtinId="11" customBuiltin="1"/>
  </cellStyles>
  <dxfs count="0"/>
  <tableStyles count="0" defaultTableStyle="TableStyleMedium9" defaultPivotStyle="PivotStyleLight16"/>
  <colors>
    <mruColors>
      <color rgb="FF0000FF"/>
      <color rgb="FFFFFF99"/>
      <color rgb="FFFFFF66"/>
      <color rgb="FFD8D8D8"/>
      <color rgb="FFFFC000"/>
      <color rgb="FF00FF00"/>
      <color rgb="FF00FFFF"/>
      <color rgb="FF204D84"/>
      <color rgb="FF265A9A"/>
      <color rgb="FF99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3"/>
  </sheetPr>
  <dimension ref="A1:AO161"/>
  <sheetViews>
    <sheetView tabSelected="1" zoomScale="125" zoomScaleNormal="125" zoomScalePageLayoutView="125" workbookViewId="0">
      <pane xSplit="4" ySplit="1" topLeftCell="AM2" activePane="bottomRight" state="frozen"/>
      <selection pane="topRight" activeCell="E1" sqref="E1"/>
      <selection pane="bottomLeft" activeCell="A2" sqref="A2"/>
      <selection pane="bottomRight" activeCell="E11" sqref="E11"/>
    </sheetView>
  </sheetViews>
  <sheetFormatPr baseColWidth="10" defaultRowHeight="15" x14ac:dyDescent="0.2"/>
  <cols>
    <col min="3" max="3" width="10.83203125" style="3"/>
    <col min="4" max="4" width="21.83203125" customWidth="1"/>
    <col min="5" max="5" width="71.1640625" customWidth="1"/>
    <col min="6" max="6" width="13.5" style="3" customWidth="1"/>
    <col min="7" max="7" width="12.5" style="3" customWidth="1"/>
    <col min="8" max="8" width="14.83203125" style="3" customWidth="1"/>
    <col min="9" max="9" width="15.83203125" style="3" customWidth="1"/>
    <col min="11" max="11" width="30.1640625" customWidth="1"/>
    <col min="13" max="13" width="12.5" customWidth="1"/>
    <col min="14" max="14" width="14.5" customWidth="1"/>
    <col min="15" max="15" width="12" customWidth="1"/>
    <col min="16" max="16" width="11.83203125" customWidth="1"/>
    <col min="20" max="20" width="13.1640625" customWidth="1"/>
    <col min="21" max="21" width="14" customWidth="1"/>
    <col min="22" max="22" width="12.33203125" customWidth="1"/>
    <col min="23" max="23" width="15.83203125" customWidth="1"/>
    <col min="24" max="24" width="14.5" customWidth="1"/>
    <col min="25" max="25" width="16" customWidth="1"/>
    <col min="28" max="28" width="14.5" customWidth="1"/>
    <col min="29" max="29" width="13.5" customWidth="1"/>
    <col min="33" max="33" width="17.33203125" customWidth="1"/>
    <col min="34" max="34" width="17.83203125" customWidth="1"/>
    <col min="35" max="35" width="16.83203125" customWidth="1"/>
    <col min="36" max="40" width="16.83203125" style="3" customWidth="1"/>
  </cols>
  <sheetData>
    <row r="1" spans="1:41" ht="16" x14ac:dyDescent="0.2">
      <c r="A1" s="8" t="s">
        <v>304</v>
      </c>
      <c r="B1" s="8" t="s">
        <v>305</v>
      </c>
      <c r="C1" s="8" t="s">
        <v>331</v>
      </c>
      <c r="D1" s="8" t="s">
        <v>306</v>
      </c>
      <c r="E1" s="8" t="s">
        <v>307</v>
      </c>
      <c r="F1" s="8" t="s">
        <v>452</v>
      </c>
      <c r="G1" s="8" t="s">
        <v>453</v>
      </c>
      <c r="H1" s="8" t="s">
        <v>454</v>
      </c>
      <c r="I1" s="8" t="s">
        <v>455</v>
      </c>
      <c r="J1" s="9" t="s">
        <v>308</v>
      </c>
      <c r="K1" s="8" t="s">
        <v>309</v>
      </c>
      <c r="L1" s="8" t="s">
        <v>310</v>
      </c>
      <c r="M1" s="8" t="s">
        <v>311</v>
      </c>
      <c r="N1" s="8" t="s">
        <v>312</v>
      </c>
      <c r="O1" s="8" t="s">
        <v>313</v>
      </c>
      <c r="P1" s="8" t="s">
        <v>314</v>
      </c>
      <c r="Q1" s="8" t="s">
        <v>315</v>
      </c>
      <c r="R1" s="8" t="s">
        <v>316</v>
      </c>
      <c r="S1" s="8" t="s">
        <v>317</v>
      </c>
      <c r="T1" s="10" t="s">
        <v>318</v>
      </c>
      <c r="U1" s="10" t="s">
        <v>319</v>
      </c>
      <c r="V1" s="10" t="s">
        <v>320</v>
      </c>
      <c r="W1" s="11" t="s">
        <v>321</v>
      </c>
      <c r="X1" s="10" t="s">
        <v>322</v>
      </c>
      <c r="Y1" s="10" t="s">
        <v>323</v>
      </c>
      <c r="Z1" s="10" t="s">
        <v>324</v>
      </c>
      <c r="AA1" s="10" t="s">
        <v>325</v>
      </c>
      <c r="AB1" s="10" t="s">
        <v>326</v>
      </c>
      <c r="AC1" s="10" t="s">
        <v>327</v>
      </c>
      <c r="AD1" s="10" t="s">
        <v>328</v>
      </c>
      <c r="AE1" s="10" t="s">
        <v>329</v>
      </c>
      <c r="AF1" s="10" t="s">
        <v>330</v>
      </c>
      <c r="AG1" s="10" t="s">
        <v>343</v>
      </c>
      <c r="AH1" s="10" t="s">
        <v>344</v>
      </c>
      <c r="AI1" s="12" t="s">
        <v>345</v>
      </c>
      <c r="AJ1" s="12" t="s">
        <v>346</v>
      </c>
      <c r="AK1" s="12" t="s">
        <v>347</v>
      </c>
      <c r="AL1" s="12" t="s">
        <v>353</v>
      </c>
      <c r="AM1" s="12" t="s">
        <v>354</v>
      </c>
      <c r="AN1" s="12" t="s">
        <v>355</v>
      </c>
      <c r="AO1" s="10" t="s">
        <v>28</v>
      </c>
    </row>
    <row r="2" spans="1:41" ht="16" x14ac:dyDescent="0.2">
      <c r="A2" s="13">
        <v>2012</v>
      </c>
      <c r="B2" s="13">
        <v>101</v>
      </c>
      <c r="C2" s="13">
        <v>1</v>
      </c>
      <c r="D2" s="14" t="s">
        <v>275</v>
      </c>
      <c r="E2" s="14" t="s">
        <v>332</v>
      </c>
      <c r="F2" s="71" t="s">
        <v>348</v>
      </c>
      <c r="G2" s="70" t="s">
        <v>348</v>
      </c>
      <c r="H2" s="4">
        <v>41047</v>
      </c>
      <c r="I2" s="70" t="s">
        <v>280</v>
      </c>
      <c r="J2" s="15">
        <v>41085</v>
      </c>
      <c r="K2" s="16" t="s">
        <v>62</v>
      </c>
      <c r="L2" s="18">
        <v>2.2400000000000002</v>
      </c>
      <c r="M2" s="16" t="s">
        <v>349</v>
      </c>
      <c r="N2" s="16" t="s">
        <v>351</v>
      </c>
      <c r="O2" s="15">
        <v>41085</v>
      </c>
      <c r="P2" s="16" t="s">
        <v>60</v>
      </c>
      <c r="Q2" s="18">
        <v>0.112</v>
      </c>
      <c r="R2" s="16" t="s">
        <v>349</v>
      </c>
      <c r="S2" s="16" t="s">
        <v>351</v>
      </c>
      <c r="T2" s="57" t="s">
        <v>348</v>
      </c>
      <c r="U2" s="58" t="s">
        <v>348</v>
      </c>
      <c r="V2" s="56" t="s">
        <v>348</v>
      </c>
      <c r="W2" s="15">
        <v>41010</v>
      </c>
      <c r="X2" s="13" t="s">
        <v>65</v>
      </c>
      <c r="Y2" s="18">
        <v>0</v>
      </c>
      <c r="Z2" s="18">
        <v>0</v>
      </c>
      <c r="AA2" s="18">
        <v>167</v>
      </c>
      <c r="AB2" s="15">
        <v>41047</v>
      </c>
      <c r="AC2" s="13" t="s">
        <v>350</v>
      </c>
      <c r="AD2" s="21">
        <v>10</v>
      </c>
      <c r="AE2" s="21">
        <v>5.4</v>
      </c>
      <c r="AF2" s="21">
        <v>28</v>
      </c>
      <c r="AG2" s="15">
        <v>41047</v>
      </c>
      <c r="AH2" s="13" t="s">
        <v>87</v>
      </c>
      <c r="AI2" s="21">
        <v>67</v>
      </c>
      <c r="AJ2" s="18">
        <v>0</v>
      </c>
      <c r="AK2" s="18">
        <v>0</v>
      </c>
      <c r="AL2" s="15" t="s">
        <v>348</v>
      </c>
      <c r="AM2" s="13" t="s">
        <v>348</v>
      </c>
      <c r="AN2" s="18" t="s">
        <v>348</v>
      </c>
      <c r="AO2" s="13" t="s">
        <v>342</v>
      </c>
    </row>
    <row r="3" spans="1:41" ht="16" x14ac:dyDescent="0.2">
      <c r="A3" s="13">
        <v>2012</v>
      </c>
      <c r="B3" s="13">
        <v>102</v>
      </c>
      <c r="C3" s="13">
        <v>2</v>
      </c>
      <c r="D3" s="14" t="s">
        <v>271</v>
      </c>
      <c r="E3" s="13" t="s">
        <v>335</v>
      </c>
      <c r="F3" s="15">
        <v>40875</v>
      </c>
      <c r="G3" s="70" t="s">
        <v>458</v>
      </c>
      <c r="H3" s="4">
        <v>41047</v>
      </c>
      <c r="I3" s="70" t="s">
        <v>280</v>
      </c>
      <c r="J3" s="15">
        <v>41085</v>
      </c>
      <c r="K3" s="16" t="s">
        <v>62</v>
      </c>
      <c r="L3" s="18">
        <v>2.2400000000000002</v>
      </c>
      <c r="M3" s="16" t="s">
        <v>349</v>
      </c>
      <c r="N3" s="16" t="s">
        <v>351</v>
      </c>
      <c r="O3" s="15">
        <v>41085</v>
      </c>
      <c r="P3" s="16" t="s">
        <v>60</v>
      </c>
      <c r="Q3" s="18">
        <v>0.112</v>
      </c>
      <c r="R3" s="16" t="s">
        <v>349</v>
      </c>
      <c r="S3" s="16" t="s">
        <v>351</v>
      </c>
      <c r="T3" s="15">
        <v>40875</v>
      </c>
      <c r="U3" s="16" t="s">
        <v>352</v>
      </c>
      <c r="V3" s="18">
        <f t="shared" ref="V3:V40" si="0">AVERAGE(23.9, 19.6, 17.5, 12.9, 12.4, 9.6)*8000*0.01*3.785*2.47*1.05</f>
        <v>12551.900270000004</v>
      </c>
      <c r="W3" s="15">
        <v>41010</v>
      </c>
      <c r="X3" s="13" t="s">
        <v>65</v>
      </c>
      <c r="Y3" s="18">
        <v>0</v>
      </c>
      <c r="Z3" s="18">
        <v>0</v>
      </c>
      <c r="AA3" s="18">
        <v>167</v>
      </c>
      <c r="AB3" s="15">
        <v>41047</v>
      </c>
      <c r="AC3" s="13" t="s">
        <v>350</v>
      </c>
      <c r="AD3" s="21">
        <v>10</v>
      </c>
      <c r="AE3" s="21">
        <v>5.4</v>
      </c>
      <c r="AF3" s="21">
        <v>28</v>
      </c>
      <c r="AG3" s="15" t="s">
        <v>348</v>
      </c>
      <c r="AH3" s="13" t="s">
        <v>348</v>
      </c>
      <c r="AI3" s="18" t="s">
        <v>348</v>
      </c>
      <c r="AJ3" s="18" t="s">
        <v>348</v>
      </c>
      <c r="AK3" s="18" t="s">
        <v>348</v>
      </c>
      <c r="AL3" s="15" t="s">
        <v>348</v>
      </c>
      <c r="AM3" s="13" t="s">
        <v>348</v>
      </c>
      <c r="AN3" s="18" t="s">
        <v>348</v>
      </c>
      <c r="AO3" s="13" t="s">
        <v>342</v>
      </c>
    </row>
    <row r="4" spans="1:41" s="3" customFormat="1" ht="16" x14ac:dyDescent="0.2">
      <c r="A4" s="13">
        <v>2012</v>
      </c>
      <c r="B4" s="13">
        <v>103</v>
      </c>
      <c r="C4" s="13">
        <v>3</v>
      </c>
      <c r="D4" s="14" t="s">
        <v>272</v>
      </c>
      <c r="E4" s="14" t="s">
        <v>339</v>
      </c>
      <c r="F4" s="68">
        <v>40875</v>
      </c>
      <c r="G4" s="70" t="s">
        <v>32</v>
      </c>
      <c r="H4" s="4">
        <v>41047</v>
      </c>
      <c r="I4" s="70" t="s">
        <v>280</v>
      </c>
      <c r="J4" s="15">
        <v>41085</v>
      </c>
      <c r="K4" s="16" t="s">
        <v>62</v>
      </c>
      <c r="L4" s="18">
        <v>2.2400000000000002</v>
      </c>
      <c r="M4" s="16" t="s">
        <v>349</v>
      </c>
      <c r="N4" s="16" t="s">
        <v>351</v>
      </c>
      <c r="O4" s="15">
        <v>41085</v>
      </c>
      <c r="P4" s="16" t="s">
        <v>60</v>
      </c>
      <c r="Q4" s="18">
        <v>0.112</v>
      </c>
      <c r="R4" s="16" t="s">
        <v>349</v>
      </c>
      <c r="S4" s="16" t="s">
        <v>351</v>
      </c>
      <c r="T4" s="15">
        <v>40875</v>
      </c>
      <c r="U4" s="16" t="s">
        <v>352</v>
      </c>
      <c r="V4" s="18">
        <f t="shared" si="0"/>
        <v>12551.900270000004</v>
      </c>
      <c r="W4" s="15">
        <v>41010</v>
      </c>
      <c r="X4" s="13" t="s">
        <v>65</v>
      </c>
      <c r="Y4" s="18">
        <v>0</v>
      </c>
      <c r="Z4" s="18">
        <v>0</v>
      </c>
      <c r="AA4" s="18">
        <v>167</v>
      </c>
      <c r="AB4" s="15">
        <v>41047</v>
      </c>
      <c r="AC4" s="13" t="s">
        <v>350</v>
      </c>
      <c r="AD4" s="21">
        <v>10</v>
      </c>
      <c r="AE4" s="21">
        <v>5.4</v>
      </c>
      <c r="AF4" s="21">
        <v>28</v>
      </c>
      <c r="AG4" s="15" t="s">
        <v>348</v>
      </c>
      <c r="AH4" s="13" t="s">
        <v>348</v>
      </c>
      <c r="AI4" s="18" t="s">
        <v>348</v>
      </c>
      <c r="AJ4" s="18" t="s">
        <v>348</v>
      </c>
      <c r="AK4" s="18" t="s">
        <v>348</v>
      </c>
      <c r="AL4" s="15" t="s">
        <v>348</v>
      </c>
      <c r="AM4" s="13" t="s">
        <v>348</v>
      </c>
      <c r="AN4" s="18" t="s">
        <v>348</v>
      </c>
      <c r="AO4" s="13" t="s">
        <v>342</v>
      </c>
    </row>
    <row r="5" spans="1:41" ht="16" x14ac:dyDescent="0.2">
      <c r="A5" s="13">
        <v>2012</v>
      </c>
      <c r="B5" s="13">
        <v>104</v>
      </c>
      <c r="C5" s="13">
        <v>4</v>
      </c>
      <c r="D5" s="14" t="s">
        <v>269</v>
      </c>
      <c r="E5" s="14" t="s">
        <v>336</v>
      </c>
      <c r="F5" s="68">
        <v>40875</v>
      </c>
      <c r="G5" s="70" t="s">
        <v>456</v>
      </c>
      <c r="H5" s="70" t="s">
        <v>348</v>
      </c>
      <c r="I5" s="70" t="s">
        <v>348</v>
      </c>
      <c r="J5" s="15">
        <v>41085</v>
      </c>
      <c r="K5" s="16" t="s">
        <v>62</v>
      </c>
      <c r="L5" s="18">
        <v>2.2400000000000002</v>
      </c>
      <c r="M5" s="16" t="s">
        <v>349</v>
      </c>
      <c r="N5" s="16" t="s">
        <v>351</v>
      </c>
      <c r="O5" s="15">
        <v>41085</v>
      </c>
      <c r="P5" s="16" t="s">
        <v>60</v>
      </c>
      <c r="Q5" s="18">
        <v>0.112</v>
      </c>
      <c r="R5" s="16" t="s">
        <v>349</v>
      </c>
      <c r="S5" s="16" t="s">
        <v>351</v>
      </c>
      <c r="T5" s="15">
        <v>40875</v>
      </c>
      <c r="U5" s="16" t="s">
        <v>352</v>
      </c>
      <c r="V5" s="18">
        <f t="shared" si="0"/>
        <v>12551.900270000004</v>
      </c>
      <c r="W5" s="15">
        <v>41010</v>
      </c>
      <c r="X5" s="13" t="s">
        <v>65</v>
      </c>
      <c r="Y5" s="18">
        <v>0</v>
      </c>
      <c r="Z5" s="18">
        <v>0</v>
      </c>
      <c r="AA5" s="18">
        <v>167</v>
      </c>
      <c r="AB5" s="15">
        <v>41047</v>
      </c>
      <c r="AC5" s="13" t="s">
        <v>350</v>
      </c>
      <c r="AD5" s="21">
        <v>10</v>
      </c>
      <c r="AE5" s="21">
        <v>5.4</v>
      </c>
      <c r="AF5" s="21">
        <v>28</v>
      </c>
      <c r="AG5" s="15" t="s">
        <v>348</v>
      </c>
      <c r="AH5" s="13" t="s">
        <v>348</v>
      </c>
      <c r="AI5" s="18" t="s">
        <v>348</v>
      </c>
      <c r="AJ5" s="18" t="s">
        <v>348</v>
      </c>
      <c r="AK5" s="18" t="s">
        <v>348</v>
      </c>
      <c r="AL5" s="15" t="s">
        <v>348</v>
      </c>
      <c r="AM5" s="13" t="s">
        <v>348</v>
      </c>
      <c r="AN5" s="18" t="s">
        <v>348</v>
      </c>
      <c r="AO5" s="13" t="s">
        <v>342</v>
      </c>
    </row>
    <row r="6" spans="1:41" ht="16" x14ac:dyDescent="0.2">
      <c r="A6" s="13">
        <v>2012</v>
      </c>
      <c r="B6" s="13">
        <v>105</v>
      </c>
      <c r="C6" s="13">
        <v>5</v>
      </c>
      <c r="D6" s="14" t="s">
        <v>274</v>
      </c>
      <c r="E6" s="14" t="s">
        <v>341</v>
      </c>
      <c r="F6" s="71" t="s">
        <v>348</v>
      </c>
      <c r="G6" s="70" t="s">
        <v>348</v>
      </c>
      <c r="H6" s="4">
        <v>41047</v>
      </c>
      <c r="I6" s="70" t="s">
        <v>280</v>
      </c>
      <c r="J6" s="15">
        <v>41085</v>
      </c>
      <c r="K6" s="16" t="s">
        <v>62</v>
      </c>
      <c r="L6" s="18">
        <v>2.2400000000000002</v>
      </c>
      <c r="M6" s="16" t="s">
        <v>349</v>
      </c>
      <c r="N6" s="16" t="s">
        <v>351</v>
      </c>
      <c r="O6" s="15">
        <v>41085</v>
      </c>
      <c r="P6" s="16" t="s">
        <v>60</v>
      </c>
      <c r="Q6" s="18">
        <v>0.112</v>
      </c>
      <c r="R6" s="16" t="s">
        <v>349</v>
      </c>
      <c r="S6" s="16" t="s">
        <v>351</v>
      </c>
      <c r="T6" s="57" t="s">
        <v>348</v>
      </c>
      <c r="U6" s="58" t="s">
        <v>348</v>
      </c>
      <c r="V6" s="56" t="s">
        <v>348</v>
      </c>
      <c r="W6" s="15">
        <v>41010</v>
      </c>
      <c r="X6" s="13" t="s">
        <v>65</v>
      </c>
      <c r="Y6" s="18">
        <v>0</v>
      </c>
      <c r="Z6" s="18">
        <v>0</v>
      </c>
      <c r="AA6" s="18">
        <v>167</v>
      </c>
      <c r="AB6" s="15">
        <v>41047</v>
      </c>
      <c r="AC6" s="13" t="s">
        <v>350</v>
      </c>
      <c r="AD6" s="21">
        <v>10</v>
      </c>
      <c r="AE6" s="21">
        <v>5.4</v>
      </c>
      <c r="AF6" s="21">
        <v>28</v>
      </c>
      <c r="AG6" s="15" t="s">
        <v>348</v>
      </c>
      <c r="AH6" s="13" t="s">
        <v>348</v>
      </c>
      <c r="AI6" s="18" t="s">
        <v>348</v>
      </c>
      <c r="AJ6" s="18" t="s">
        <v>348</v>
      </c>
      <c r="AK6" s="18" t="s">
        <v>348</v>
      </c>
      <c r="AL6" s="15" t="s">
        <v>348</v>
      </c>
      <c r="AM6" s="13" t="s">
        <v>348</v>
      </c>
      <c r="AN6" s="18" t="s">
        <v>348</v>
      </c>
      <c r="AO6" s="13" t="s">
        <v>342</v>
      </c>
    </row>
    <row r="7" spans="1:41" ht="16" x14ac:dyDescent="0.2">
      <c r="A7" s="13">
        <v>2012</v>
      </c>
      <c r="B7" s="13">
        <v>106</v>
      </c>
      <c r="C7" s="13">
        <v>6</v>
      </c>
      <c r="D7" s="14" t="s">
        <v>268</v>
      </c>
      <c r="E7" s="14" t="s">
        <v>337</v>
      </c>
      <c r="F7" s="15">
        <v>40875</v>
      </c>
      <c r="G7" s="70" t="s">
        <v>457</v>
      </c>
      <c r="H7" s="4">
        <v>41047</v>
      </c>
      <c r="I7" s="70" t="s">
        <v>280</v>
      </c>
      <c r="J7" s="15">
        <v>41085</v>
      </c>
      <c r="K7" s="16" t="s">
        <v>62</v>
      </c>
      <c r="L7" s="18">
        <v>2.2400000000000002</v>
      </c>
      <c r="M7" s="16" t="s">
        <v>349</v>
      </c>
      <c r="N7" s="16" t="s">
        <v>351</v>
      </c>
      <c r="O7" s="15">
        <v>41085</v>
      </c>
      <c r="P7" s="16" t="s">
        <v>60</v>
      </c>
      <c r="Q7" s="18">
        <v>0.112</v>
      </c>
      <c r="R7" s="16" t="s">
        <v>349</v>
      </c>
      <c r="S7" s="16" t="s">
        <v>351</v>
      </c>
      <c r="T7" s="15">
        <v>40875</v>
      </c>
      <c r="U7" s="16" t="s">
        <v>352</v>
      </c>
      <c r="V7" s="18">
        <f t="shared" si="0"/>
        <v>12551.900270000004</v>
      </c>
      <c r="W7" s="15">
        <v>41010</v>
      </c>
      <c r="X7" s="13" t="s">
        <v>65</v>
      </c>
      <c r="Y7" s="18">
        <v>0</v>
      </c>
      <c r="Z7" s="18">
        <v>0</v>
      </c>
      <c r="AA7" s="18">
        <v>167</v>
      </c>
      <c r="AB7" s="15">
        <v>41047</v>
      </c>
      <c r="AC7" s="13" t="s">
        <v>350</v>
      </c>
      <c r="AD7" s="21">
        <v>10</v>
      </c>
      <c r="AE7" s="21">
        <v>5.4</v>
      </c>
      <c r="AF7" s="21">
        <v>28</v>
      </c>
      <c r="AG7" s="15" t="s">
        <v>348</v>
      </c>
      <c r="AH7" s="13" t="s">
        <v>348</v>
      </c>
      <c r="AI7" s="18" t="s">
        <v>348</v>
      </c>
      <c r="AJ7" s="18" t="s">
        <v>348</v>
      </c>
      <c r="AK7" s="18" t="s">
        <v>348</v>
      </c>
      <c r="AL7" s="15" t="s">
        <v>348</v>
      </c>
      <c r="AM7" s="13" t="s">
        <v>348</v>
      </c>
      <c r="AN7" s="18" t="s">
        <v>348</v>
      </c>
      <c r="AO7" s="13" t="s">
        <v>342</v>
      </c>
    </row>
    <row r="8" spans="1:41" ht="16" x14ac:dyDescent="0.2">
      <c r="A8" s="13">
        <v>2012</v>
      </c>
      <c r="B8" s="13">
        <v>107</v>
      </c>
      <c r="C8" s="13">
        <v>7</v>
      </c>
      <c r="D8" s="14" t="s">
        <v>270</v>
      </c>
      <c r="E8" s="14" t="s">
        <v>338</v>
      </c>
      <c r="F8" s="15">
        <v>40875</v>
      </c>
      <c r="G8" s="70" t="s">
        <v>457</v>
      </c>
      <c r="H8" s="4">
        <v>41047</v>
      </c>
      <c r="I8" s="70" t="s">
        <v>280</v>
      </c>
      <c r="J8" s="15">
        <v>41085</v>
      </c>
      <c r="K8" s="16" t="s">
        <v>62</v>
      </c>
      <c r="L8" s="18">
        <v>2.2400000000000002</v>
      </c>
      <c r="M8" s="16" t="s">
        <v>349</v>
      </c>
      <c r="N8" s="16" t="s">
        <v>351</v>
      </c>
      <c r="O8" s="15">
        <v>41085</v>
      </c>
      <c r="P8" s="16" t="s">
        <v>60</v>
      </c>
      <c r="Q8" s="18">
        <v>0.112</v>
      </c>
      <c r="R8" s="16" t="s">
        <v>349</v>
      </c>
      <c r="S8" s="16" t="s">
        <v>351</v>
      </c>
      <c r="T8" s="15">
        <v>40875</v>
      </c>
      <c r="U8" s="16" t="s">
        <v>352</v>
      </c>
      <c r="V8" s="18">
        <f t="shared" si="0"/>
        <v>12551.900270000004</v>
      </c>
      <c r="W8" s="15">
        <v>41010</v>
      </c>
      <c r="X8" s="13" t="s">
        <v>65</v>
      </c>
      <c r="Y8" s="18">
        <v>0</v>
      </c>
      <c r="Z8" s="18">
        <v>0</v>
      </c>
      <c r="AA8" s="18">
        <v>167</v>
      </c>
      <c r="AB8" s="15">
        <v>41047</v>
      </c>
      <c r="AC8" s="13" t="s">
        <v>350</v>
      </c>
      <c r="AD8" s="21">
        <v>10</v>
      </c>
      <c r="AE8" s="21">
        <v>5.4</v>
      </c>
      <c r="AF8" s="21">
        <v>28</v>
      </c>
      <c r="AG8" s="15" t="s">
        <v>348</v>
      </c>
      <c r="AH8" s="13" t="s">
        <v>348</v>
      </c>
      <c r="AI8" s="18" t="s">
        <v>348</v>
      </c>
      <c r="AJ8" s="18" t="s">
        <v>348</v>
      </c>
      <c r="AK8" s="18" t="s">
        <v>348</v>
      </c>
      <c r="AL8" s="15" t="s">
        <v>348</v>
      </c>
      <c r="AM8" s="13" t="s">
        <v>348</v>
      </c>
      <c r="AN8" s="18" t="s">
        <v>348</v>
      </c>
      <c r="AO8" s="13" t="s">
        <v>342</v>
      </c>
    </row>
    <row r="9" spans="1:41" ht="16" x14ac:dyDescent="0.2">
      <c r="A9" s="13">
        <v>2012</v>
      </c>
      <c r="B9" s="13">
        <v>108</v>
      </c>
      <c r="C9" s="13">
        <v>8</v>
      </c>
      <c r="D9" s="14" t="s">
        <v>277</v>
      </c>
      <c r="E9" s="19" t="s">
        <v>334</v>
      </c>
      <c r="F9" s="71" t="s">
        <v>348</v>
      </c>
      <c r="G9" s="70" t="s">
        <v>348</v>
      </c>
      <c r="H9" s="4">
        <v>41047</v>
      </c>
      <c r="I9" s="70" t="s">
        <v>280</v>
      </c>
      <c r="J9" s="15">
        <v>41085</v>
      </c>
      <c r="K9" s="16" t="s">
        <v>62</v>
      </c>
      <c r="L9" s="18">
        <v>2.2400000000000002</v>
      </c>
      <c r="M9" s="16" t="s">
        <v>349</v>
      </c>
      <c r="N9" s="16" t="s">
        <v>351</v>
      </c>
      <c r="O9" s="15">
        <v>41085</v>
      </c>
      <c r="P9" s="16" t="s">
        <v>60</v>
      </c>
      <c r="Q9" s="18">
        <v>0.112</v>
      </c>
      <c r="R9" s="16" t="s">
        <v>349</v>
      </c>
      <c r="S9" s="16" t="s">
        <v>351</v>
      </c>
      <c r="T9" s="57" t="s">
        <v>348</v>
      </c>
      <c r="U9" s="58" t="s">
        <v>348</v>
      </c>
      <c r="V9" s="56" t="s">
        <v>348</v>
      </c>
      <c r="W9" s="15">
        <v>41010</v>
      </c>
      <c r="X9" s="13" t="s">
        <v>65</v>
      </c>
      <c r="Y9" s="18">
        <v>0</v>
      </c>
      <c r="Z9" s="18">
        <v>0</v>
      </c>
      <c r="AA9" s="18">
        <v>167</v>
      </c>
      <c r="AB9" s="15">
        <v>41047</v>
      </c>
      <c r="AC9" s="13" t="s">
        <v>350</v>
      </c>
      <c r="AD9" s="21">
        <v>10</v>
      </c>
      <c r="AE9" s="21">
        <v>5.4</v>
      </c>
      <c r="AF9" s="21">
        <v>28</v>
      </c>
      <c r="AG9" s="15">
        <v>41047</v>
      </c>
      <c r="AH9" s="13" t="s">
        <v>87</v>
      </c>
      <c r="AI9" s="21">
        <v>202</v>
      </c>
      <c r="AJ9" s="18">
        <v>0</v>
      </c>
      <c r="AK9" s="18">
        <v>0</v>
      </c>
      <c r="AL9" s="15" t="s">
        <v>348</v>
      </c>
      <c r="AM9" s="13" t="s">
        <v>348</v>
      </c>
      <c r="AN9" s="18" t="s">
        <v>348</v>
      </c>
      <c r="AO9" s="13" t="s">
        <v>342</v>
      </c>
    </row>
    <row r="10" spans="1:41" ht="16" x14ac:dyDescent="0.2">
      <c r="A10" s="13">
        <v>2012</v>
      </c>
      <c r="B10" s="13">
        <v>109</v>
      </c>
      <c r="C10" s="13">
        <v>9</v>
      </c>
      <c r="D10" s="14" t="s">
        <v>276</v>
      </c>
      <c r="E10" s="14" t="s">
        <v>333</v>
      </c>
      <c r="F10" s="71" t="s">
        <v>348</v>
      </c>
      <c r="G10" s="70" t="s">
        <v>348</v>
      </c>
      <c r="H10" s="4">
        <v>41047</v>
      </c>
      <c r="I10" s="70" t="s">
        <v>280</v>
      </c>
      <c r="J10" s="15">
        <v>41085</v>
      </c>
      <c r="K10" s="16" t="s">
        <v>62</v>
      </c>
      <c r="L10" s="18">
        <v>2.2400000000000002</v>
      </c>
      <c r="M10" s="16" t="s">
        <v>349</v>
      </c>
      <c r="N10" s="16" t="s">
        <v>351</v>
      </c>
      <c r="O10" s="15">
        <v>41085</v>
      </c>
      <c r="P10" s="16" t="s">
        <v>60</v>
      </c>
      <c r="Q10" s="18">
        <v>0.112</v>
      </c>
      <c r="R10" s="16" t="s">
        <v>349</v>
      </c>
      <c r="S10" s="16" t="s">
        <v>351</v>
      </c>
      <c r="T10" s="57" t="s">
        <v>348</v>
      </c>
      <c r="U10" s="58" t="s">
        <v>348</v>
      </c>
      <c r="V10" s="56" t="s">
        <v>348</v>
      </c>
      <c r="W10" s="15">
        <v>41010</v>
      </c>
      <c r="X10" s="13" t="s">
        <v>65</v>
      </c>
      <c r="Y10" s="18">
        <v>0</v>
      </c>
      <c r="Z10" s="18">
        <v>0</v>
      </c>
      <c r="AA10" s="18">
        <v>167</v>
      </c>
      <c r="AB10" s="15">
        <v>41047</v>
      </c>
      <c r="AC10" s="13" t="s">
        <v>350</v>
      </c>
      <c r="AD10" s="21">
        <v>10</v>
      </c>
      <c r="AE10" s="21">
        <v>5.4</v>
      </c>
      <c r="AF10" s="21">
        <v>28</v>
      </c>
      <c r="AG10" s="15">
        <v>41047</v>
      </c>
      <c r="AH10" s="13" t="s">
        <v>87</v>
      </c>
      <c r="AI10" s="21">
        <v>134</v>
      </c>
      <c r="AJ10" s="18">
        <v>0</v>
      </c>
      <c r="AK10" s="18">
        <v>0</v>
      </c>
      <c r="AL10" s="15" t="s">
        <v>348</v>
      </c>
      <c r="AM10" s="13" t="s">
        <v>348</v>
      </c>
      <c r="AN10" s="18" t="s">
        <v>348</v>
      </c>
      <c r="AO10" s="13" t="s">
        <v>342</v>
      </c>
    </row>
    <row r="11" spans="1:41" ht="16" x14ac:dyDescent="0.2">
      <c r="A11" s="13">
        <v>2012</v>
      </c>
      <c r="B11" s="13">
        <v>110</v>
      </c>
      <c r="C11" s="13">
        <v>10</v>
      </c>
      <c r="D11" s="14" t="s">
        <v>273</v>
      </c>
      <c r="E11" s="14" t="s">
        <v>340</v>
      </c>
      <c r="F11" s="71" t="s">
        <v>348</v>
      </c>
      <c r="G11" s="70" t="s">
        <v>348</v>
      </c>
      <c r="H11" s="4">
        <v>41047</v>
      </c>
      <c r="I11" s="70" t="s">
        <v>280</v>
      </c>
      <c r="J11" s="15">
        <v>41085</v>
      </c>
      <c r="K11" s="16" t="s">
        <v>62</v>
      </c>
      <c r="L11" s="18">
        <v>2.2400000000000002</v>
      </c>
      <c r="M11" s="16" t="s">
        <v>349</v>
      </c>
      <c r="N11" s="16" t="s">
        <v>351</v>
      </c>
      <c r="O11" s="15">
        <v>41085</v>
      </c>
      <c r="P11" s="16" t="s">
        <v>60</v>
      </c>
      <c r="Q11" s="18">
        <v>0.112</v>
      </c>
      <c r="R11" s="16" t="s">
        <v>349</v>
      </c>
      <c r="S11" s="16" t="s">
        <v>351</v>
      </c>
      <c r="T11" s="15">
        <v>40875</v>
      </c>
      <c r="U11" s="16" t="s">
        <v>352</v>
      </c>
      <c r="V11" s="18">
        <f t="shared" si="0"/>
        <v>12551.900270000004</v>
      </c>
      <c r="W11" s="15">
        <v>41010</v>
      </c>
      <c r="X11" s="13" t="s">
        <v>65</v>
      </c>
      <c r="Y11" s="18">
        <v>0</v>
      </c>
      <c r="Z11" s="18">
        <v>0</v>
      </c>
      <c r="AA11" s="18">
        <v>167</v>
      </c>
      <c r="AB11" s="15">
        <v>41047</v>
      </c>
      <c r="AC11" s="13" t="s">
        <v>350</v>
      </c>
      <c r="AD11" s="21">
        <v>10</v>
      </c>
      <c r="AE11" s="21">
        <v>5.4</v>
      </c>
      <c r="AF11" s="21">
        <v>28</v>
      </c>
      <c r="AG11" s="15" t="s">
        <v>348</v>
      </c>
      <c r="AH11" s="13" t="s">
        <v>348</v>
      </c>
      <c r="AI11" s="18" t="s">
        <v>348</v>
      </c>
      <c r="AJ11" s="18" t="s">
        <v>348</v>
      </c>
      <c r="AK11" s="18" t="s">
        <v>348</v>
      </c>
      <c r="AL11" s="15" t="s">
        <v>348</v>
      </c>
      <c r="AM11" s="13" t="s">
        <v>348</v>
      </c>
      <c r="AN11" s="18" t="s">
        <v>348</v>
      </c>
      <c r="AO11" s="13" t="s">
        <v>342</v>
      </c>
    </row>
    <row r="12" spans="1:41" ht="16" x14ac:dyDescent="0.2">
      <c r="A12" s="13">
        <v>2012</v>
      </c>
      <c r="B12" s="13">
        <v>201</v>
      </c>
      <c r="C12" s="13">
        <v>1</v>
      </c>
      <c r="D12" s="14" t="s">
        <v>277</v>
      </c>
      <c r="E12" s="19" t="s">
        <v>334</v>
      </c>
      <c r="F12" s="71" t="s">
        <v>348</v>
      </c>
      <c r="G12" s="70" t="s">
        <v>348</v>
      </c>
      <c r="H12" s="4">
        <v>41047</v>
      </c>
      <c r="I12" s="70" t="s">
        <v>280</v>
      </c>
      <c r="J12" s="15">
        <v>41085</v>
      </c>
      <c r="K12" s="16" t="s">
        <v>62</v>
      </c>
      <c r="L12" s="18">
        <v>2.2400000000000002</v>
      </c>
      <c r="M12" s="16" t="s">
        <v>349</v>
      </c>
      <c r="N12" s="16" t="s">
        <v>351</v>
      </c>
      <c r="O12" s="15">
        <v>41085</v>
      </c>
      <c r="P12" s="16" t="s">
        <v>60</v>
      </c>
      <c r="Q12" s="18">
        <v>0.112</v>
      </c>
      <c r="R12" s="16" t="s">
        <v>349</v>
      </c>
      <c r="S12" s="16" t="s">
        <v>351</v>
      </c>
      <c r="T12" s="57" t="s">
        <v>348</v>
      </c>
      <c r="U12" s="58" t="s">
        <v>348</v>
      </c>
      <c r="V12" s="56" t="s">
        <v>348</v>
      </c>
      <c r="W12" s="15">
        <v>41010</v>
      </c>
      <c r="X12" s="13" t="s">
        <v>65</v>
      </c>
      <c r="Y12" s="18">
        <v>0</v>
      </c>
      <c r="Z12" s="18">
        <v>0</v>
      </c>
      <c r="AA12" s="18">
        <v>167</v>
      </c>
      <c r="AB12" s="15">
        <v>41047</v>
      </c>
      <c r="AC12" s="13" t="s">
        <v>350</v>
      </c>
      <c r="AD12" s="21">
        <v>10</v>
      </c>
      <c r="AE12" s="21">
        <v>5.4</v>
      </c>
      <c r="AF12" s="21">
        <v>28</v>
      </c>
      <c r="AG12" s="15">
        <v>41047</v>
      </c>
      <c r="AH12" s="13"/>
      <c r="AI12" s="21">
        <v>202</v>
      </c>
      <c r="AJ12" s="18">
        <v>0</v>
      </c>
      <c r="AK12" s="18">
        <v>0</v>
      </c>
      <c r="AL12" s="15" t="s">
        <v>348</v>
      </c>
      <c r="AM12" s="13" t="s">
        <v>348</v>
      </c>
      <c r="AN12" s="18" t="s">
        <v>348</v>
      </c>
      <c r="AO12" s="13" t="s">
        <v>342</v>
      </c>
    </row>
    <row r="13" spans="1:41" ht="16" x14ac:dyDescent="0.2">
      <c r="A13" s="13">
        <v>2012</v>
      </c>
      <c r="B13" s="13">
        <f>B12+1</f>
        <v>202</v>
      </c>
      <c r="C13" s="13">
        <v>2</v>
      </c>
      <c r="D13" s="14" t="s">
        <v>273</v>
      </c>
      <c r="E13" s="14" t="s">
        <v>340</v>
      </c>
      <c r="F13" s="71" t="s">
        <v>348</v>
      </c>
      <c r="G13" s="70" t="s">
        <v>348</v>
      </c>
      <c r="H13" s="4">
        <v>41047</v>
      </c>
      <c r="I13" s="70" t="s">
        <v>280</v>
      </c>
      <c r="J13" s="15">
        <v>41085</v>
      </c>
      <c r="K13" s="16" t="s">
        <v>62</v>
      </c>
      <c r="L13" s="18">
        <v>2.2400000000000002</v>
      </c>
      <c r="M13" s="16" t="s">
        <v>349</v>
      </c>
      <c r="N13" s="16" t="s">
        <v>351</v>
      </c>
      <c r="O13" s="15">
        <v>41085</v>
      </c>
      <c r="P13" s="16" t="s">
        <v>60</v>
      </c>
      <c r="Q13" s="18">
        <v>0.112</v>
      </c>
      <c r="R13" s="16" t="s">
        <v>349</v>
      </c>
      <c r="S13" s="16" t="s">
        <v>351</v>
      </c>
      <c r="T13" s="15">
        <v>40875</v>
      </c>
      <c r="U13" s="16" t="s">
        <v>352</v>
      </c>
      <c r="V13" s="18">
        <f t="shared" si="0"/>
        <v>12551.900270000004</v>
      </c>
      <c r="W13" s="15">
        <v>41010</v>
      </c>
      <c r="X13" s="13" t="s">
        <v>65</v>
      </c>
      <c r="Y13" s="18">
        <v>0</v>
      </c>
      <c r="Z13" s="18">
        <v>0</v>
      </c>
      <c r="AA13" s="18">
        <v>167</v>
      </c>
      <c r="AB13" s="15">
        <v>41047</v>
      </c>
      <c r="AC13" s="13" t="s">
        <v>350</v>
      </c>
      <c r="AD13" s="21">
        <v>10</v>
      </c>
      <c r="AE13" s="21">
        <v>5.4</v>
      </c>
      <c r="AF13" s="21">
        <v>28</v>
      </c>
      <c r="AG13" s="15" t="s">
        <v>348</v>
      </c>
      <c r="AH13" s="13" t="s">
        <v>348</v>
      </c>
      <c r="AI13" s="18" t="s">
        <v>348</v>
      </c>
      <c r="AJ13" s="18" t="s">
        <v>348</v>
      </c>
      <c r="AK13" s="18" t="s">
        <v>348</v>
      </c>
      <c r="AL13" s="15" t="s">
        <v>348</v>
      </c>
      <c r="AM13" s="13" t="s">
        <v>348</v>
      </c>
      <c r="AN13" s="18" t="s">
        <v>348</v>
      </c>
      <c r="AO13" s="13" t="s">
        <v>342</v>
      </c>
    </row>
    <row r="14" spans="1:41" ht="16" x14ac:dyDescent="0.2">
      <c r="A14" s="13">
        <v>2012</v>
      </c>
      <c r="B14" s="13">
        <f t="shared" ref="B14:B20" si="1">B13+1</f>
        <v>203</v>
      </c>
      <c r="C14" s="13">
        <v>3</v>
      </c>
      <c r="D14" s="14" t="s">
        <v>275</v>
      </c>
      <c r="E14" s="14" t="s">
        <v>332</v>
      </c>
      <c r="F14" s="71" t="s">
        <v>348</v>
      </c>
      <c r="G14" s="70" t="s">
        <v>348</v>
      </c>
      <c r="H14" s="4">
        <v>41047</v>
      </c>
      <c r="I14" s="70" t="s">
        <v>280</v>
      </c>
      <c r="J14" s="15">
        <v>41085</v>
      </c>
      <c r="K14" s="16" t="s">
        <v>62</v>
      </c>
      <c r="L14" s="18">
        <v>2.2400000000000002</v>
      </c>
      <c r="M14" s="16" t="s">
        <v>349</v>
      </c>
      <c r="N14" s="16" t="s">
        <v>351</v>
      </c>
      <c r="O14" s="15">
        <v>41085</v>
      </c>
      <c r="P14" s="16" t="s">
        <v>60</v>
      </c>
      <c r="Q14" s="18">
        <v>0.112</v>
      </c>
      <c r="R14" s="16" t="s">
        <v>349</v>
      </c>
      <c r="S14" s="16" t="s">
        <v>351</v>
      </c>
      <c r="T14" s="57" t="s">
        <v>348</v>
      </c>
      <c r="U14" s="58" t="s">
        <v>348</v>
      </c>
      <c r="V14" s="56" t="s">
        <v>348</v>
      </c>
      <c r="W14" s="15">
        <v>41010</v>
      </c>
      <c r="X14" s="13" t="s">
        <v>65</v>
      </c>
      <c r="Y14" s="18">
        <v>0</v>
      </c>
      <c r="Z14" s="18">
        <v>0</v>
      </c>
      <c r="AA14" s="18">
        <v>167</v>
      </c>
      <c r="AB14" s="15">
        <v>41047</v>
      </c>
      <c r="AC14" s="13" t="s">
        <v>350</v>
      </c>
      <c r="AD14" s="21">
        <v>10</v>
      </c>
      <c r="AE14" s="21">
        <v>5.4</v>
      </c>
      <c r="AF14" s="21">
        <v>28</v>
      </c>
      <c r="AG14" s="15">
        <v>41047</v>
      </c>
      <c r="AH14" s="13" t="s">
        <v>87</v>
      </c>
      <c r="AI14" s="21">
        <v>67</v>
      </c>
      <c r="AJ14" s="18">
        <v>0</v>
      </c>
      <c r="AK14" s="18">
        <v>0</v>
      </c>
      <c r="AL14" s="15" t="s">
        <v>348</v>
      </c>
      <c r="AM14" s="13" t="s">
        <v>348</v>
      </c>
      <c r="AN14" s="18" t="s">
        <v>348</v>
      </c>
      <c r="AO14" s="13" t="s">
        <v>342</v>
      </c>
    </row>
    <row r="15" spans="1:41" ht="16" x14ac:dyDescent="0.2">
      <c r="A15" s="13">
        <v>2012</v>
      </c>
      <c r="B15" s="13">
        <f t="shared" si="1"/>
        <v>204</v>
      </c>
      <c r="C15" s="13">
        <v>4</v>
      </c>
      <c r="D15" s="14" t="s">
        <v>274</v>
      </c>
      <c r="E15" s="14" t="s">
        <v>341</v>
      </c>
      <c r="F15" s="71" t="s">
        <v>348</v>
      </c>
      <c r="G15" s="70" t="s">
        <v>348</v>
      </c>
      <c r="H15" s="4">
        <v>41047</v>
      </c>
      <c r="I15" s="70" t="s">
        <v>280</v>
      </c>
      <c r="J15" s="15">
        <v>41085</v>
      </c>
      <c r="K15" s="16" t="s">
        <v>62</v>
      </c>
      <c r="L15" s="18">
        <v>2.2400000000000002</v>
      </c>
      <c r="M15" s="16" t="s">
        <v>349</v>
      </c>
      <c r="N15" s="16" t="s">
        <v>351</v>
      </c>
      <c r="O15" s="15">
        <v>41085</v>
      </c>
      <c r="P15" s="16" t="s">
        <v>60</v>
      </c>
      <c r="Q15" s="18">
        <v>0.112</v>
      </c>
      <c r="R15" s="16" t="s">
        <v>349</v>
      </c>
      <c r="S15" s="16" t="s">
        <v>351</v>
      </c>
      <c r="T15" s="57" t="s">
        <v>348</v>
      </c>
      <c r="U15" s="58" t="s">
        <v>348</v>
      </c>
      <c r="V15" s="56" t="s">
        <v>348</v>
      </c>
      <c r="W15" s="15">
        <v>41010</v>
      </c>
      <c r="X15" s="13" t="s">
        <v>65</v>
      </c>
      <c r="Y15" s="18">
        <v>0</v>
      </c>
      <c r="Z15" s="18">
        <v>0</v>
      </c>
      <c r="AA15" s="18">
        <v>167</v>
      </c>
      <c r="AB15" s="15">
        <v>41047</v>
      </c>
      <c r="AC15" s="13" t="s">
        <v>350</v>
      </c>
      <c r="AD15" s="21">
        <v>10</v>
      </c>
      <c r="AE15" s="21">
        <v>5.4</v>
      </c>
      <c r="AF15" s="21">
        <v>28</v>
      </c>
      <c r="AG15" s="15" t="s">
        <v>348</v>
      </c>
      <c r="AH15" s="13" t="s">
        <v>348</v>
      </c>
      <c r="AI15" s="18" t="s">
        <v>348</v>
      </c>
      <c r="AJ15" s="18" t="s">
        <v>348</v>
      </c>
      <c r="AK15" s="18" t="s">
        <v>348</v>
      </c>
      <c r="AL15" s="15" t="s">
        <v>348</v>
      </c>
      <c r="AM15" s="13" t="s">
        <v>348</v>
      </c>
      <c r="AN15" s="18" t="s">
        <v>348</v>
      </c>
      <c r="AO15" s="13" t="s">
        <v>342</v>
      </c>
    </row>
    <row r="16" spans="1:41" ht="16" x14ac:dyDescent="0.2">
      <c r="A16" s="13">
        <v>2012</v>
      </c>
      <c r="B16" s="13">
        <f t="shared" si="1"/>
        <v>205</v>
      </c>
      <c r="C16" s="13">
        <v>5</v>
      </c>
      <c r="D16" s="14" t="s">
        <v>269</v>
      </c>
      <c r="E16" s="14" t="s">
        <v>336</v>
      </c>
      <c r="F16" s="68">
        <v>40875</v>
      </c>
      <c r="G16" s="70" t="s">
        <v>456</v>
      </c>
      <c r="H16" s="70" t="s">
        <v>348</v>
      </c>
      <c r="I16" s="70" t="s">
        <v>348</v>
      </c>
      <c r="J16" s="15">
        <v>41085</v>
      </c>
      <c r="K16" s="16" t="s">
        <v>62</v>
      </c>
      <c r="L16" s="18">
        <v>2.2400000000000002</v>
      </c>
      <c r="M16" s="16" t="s">
        <v>349</v>
      </c>
      <c r="N16" s="16" t="s">
        <v>351</v>
      </c>
      <c r="O16" s="15">
        <v>41085</v>
      </c>
      <c r="P16" s="16" t="s">
        <v>60</v>
      </c>
      <c r="Q16" s="18">
        <v>0.112</v>
      </c>
      <c r="R16" s="16" t="s">
        <v>349</v>
      </c>
      <c r="S16" s="16" t="s">
        <v>351</v>
      </c>
      <c r="T16" s="15">
        <v>40875</v>
      </c>
      <c r="U16" s="16" t="s">
        <v>352</v>
      </c>
      <c r="V16" s="18">
        <f t="shared" si="0"/>
        <v>12551.900270000004</v>
      </c>
      <c r="W16" s="15">
        <v>41010</v>
      </c>
      <c r="X16" s="13" t="s">
        <v>65</v>
      </c>
      <c r="Y16" s="18">
        <v>0</v>
      </c>
      <c r="Z16" s="18">
        <v>0</v>
      </c>
      <c r="AA16" s="18">
        <v>167</v>
      </c>
      <c r="AB16" s="15">
        <v>41047</v>
      </c>
      <c r="AC16" s="13" t="s">
        <v>350</v>
      </c>
      <c r="AD16" s="21">
        <v>10</v>
      </c>
      <c r="AE16" s="21">
        <v>5.4</v>
      </c>
      <c r="AF16" s="21">
        <v>28</v>
      </c>
      <c r="AG16" s="15" t="s">
        <v>348</v>
      </c>
      <c r="AH16" s="13" t="s">
        <v>348</v>
      </c>
      <c r="AI16" s="18" t="s">
        <v>348</v>
      </c>
      <c r="AJ16" s="18" t="s">
        <v>348</v>
      </c>
      <c r="AK16" s="18" t="s">
        <v>348</v>
      </c>
      <c r="AL16" s="15" t="s">
        <v>348</v>
      </c>
      <c r="AM16" s="13" t="s">
        <v>348</v>
      </c>
      <c r="AN16" s="18" t="s">
        <v>348</v>
      </c>
      <c r="AO16" s="13" t="s">
        <v>342</v>
      </c>
    </row>
    <row r="17" spans="1:41" ht="16" x14ac:dyDescent="0.2">
      <c r="A17" s="13">
        <v>2012</v>
      </c>
      <c r="B17" s="13">
        <f t="shared" si="1"/>
        <v>206</v>
      </c>
      <c r="C17" s="13">
        <v>6</v>
      </c>
      <c r="D17" s="14" t="s">
        <v>271</v>
      </c>
      <c r="E17" s="13" t="s">
        <v>335</v>
      </c>
      <c r="F17" s="15">
        <v>40875</v>
      </c>
      <c r="G17" s="70" t="s">
        <v>458</v>
      </c>
      <c r="H17" s="68">
        <v>41047</v>
      </c>
      <c r="I17" s="70" t="s">
        <v>280</v>
      </c>
      <c r="J17" s="15">
        <v>41085</v>
      </c>
      <c r="K17" s="16" t="s">
        <v>62</v>
      </c>
      <c r="L17" s="18">
        <v>2.2400000000000002</v>
      </c>
      <c r="M17" s="16" t="s">
        <v>349</v>
      </c>
      <c r="N17" s="16" t="s">
        <v>351</v>
      </c>
      <c r="O17" s="15">
        <v>41085</v>
      </c>
      <c r="P17" s="16" t="s">
        <v>60</v>
      </c>
      <c r="Q17" s="18">
        <v>0.112</v>
      </c>
      <c r="R17" s="16" t="s">
        <v>349</v>
      </c>
      <c r="S17" s="16" t="s">
        <v>351</v>
      </c>
      <c r="T17" s="15">
        <v>40875</v>
      </c>
      <c r="U17" s="16" t="s">
        <v>352</v>
      </c>
      <c r="V17" s="18">
        <f t="shared" si="0"/>
        <v>12551.900270000004</v>
      </c>
      <c r="W17" s="15">
        <v>41010</v>
      </c>
      <c r="X17" s="13" t="s">
        <v>65</v>
      </c>
      <c r="Y17" s="18">
        <v>0</v>
      </c>
      <c r="Z17" s="18">
        <v>0</v>
      </c>
      <c r="AA17" s="18">
        <v>167</v>
      </c>
      <c r="AB17" s="15">
        <v>41047</v>
      </c>
      <c r="AC17" s="13" t="s">
        <v>350</v>
      </c>
      <c r="AD17" s="21">
        <v>10</v>
      </c>
      <c r="AE17" s="21">
        <v>5.4</v>
      </c>
      <c r="AF17" s="21">
        <v>28</v>
      </c>
      <c r="AG17" s="15" t="s">
        <v>348</v>
      </c>
      <c r="AH17" s="13" t="s">
        <v>348</v>
      </c>
      <c r="AI17" s="18" t="s">
        <v>348</v>
      </c>
      <c r="AJ17" s="18" t="s">
        <v>348</v>
      </c>
      <c r="AK17" s="18" t="s">
        <v>348</v>
      </c>
      <c r="AL17" s="15" t="s">
        <v>348</v>
      </c>
      <c r="AM17" s="13" t="s">
        <v>348</v>
      </c>
      <c r="AN17" s="18" t="s">
        <v>348</v>
      </c>
      <c r="AO17" s="13" t="s">
        <v>342</v>
      </c>
    </row>
    <row r="18" spans="1:41" ht="16" x14ac:dyDescent="0.2">
      <c r="A18" s="13">
        <v>2012</v>
      </c>
      <c r="B18" s="13">
        <f t="shared" si="1"/>
        <v>207</v>
      </c>
      <c r="C18" s="13">
        <v>7</v>
      </c>
      <c r="D18" s="14" t="s">
        <v>272</v>
      </c>
      <c r="E18" s="14" t="s">
        <v>339</v>
      </c>
      <c r="F18" s="68">
        <v>40875</v>
      </c>
      <c r="G18" s="70" t="s">
        <v>32</v>
      </c>
      <c r="H18" s="68">
        <v>41047</v>
      </c>
      <c r="I18" s="70" t="s">
        <v>280</v>
      </c>
      <c r="J18" s="15">
        <v>41085</v>
      </c>
      <c r="K18" s="16" t="s">
        <v>62</v>
      </c>
      <c r="L18" s="18">
        <v>2.2400000000000002</v>
      </c>
      <c r="M18" s="16" t="s">
        <v>349</v>
      </c>
      <c r="N18" s="16" t="s">
        <v>351</v>
      </c>
      <c r="O18" s="15">
        <v>41085</v>
      </c>
      <c r="P18" s="16" t="s">
        <v>60</v>
      </c>
      <c r="Q18" s="18">
        <v>0.112</v>
      </c>
      <c r="R18" s="16" t="s">
        <v>349</v>
      </c>
      <c r="S18" s="16" t="s">
        <v>351</v>
      </c>
      <c r="T18" s="15">
        <v>40875</v>
      </c>
      <c r="U18" s="16" t="s">
        <v>352</v>
      </c>
      <c r="V18" s="18">
        <f t="shared" si="0"/>
        <v>12551.900270000004</v>
      </c>
      <c r="W18" s="15">
        <v>41010</v>
      </c>
      <c r="X18" s="13" t="s">
        <v>65</v>
      </c>
      <c r="Y18" s="18">
        <v>0</v>
      </c>
      <c r="Z18" s="18">
        <v>0</v>
      </c>
      <c r="AA18" s="18">
        <v>167</v>
      </c>
      <c r="AB18" s="15">
        <v>41047</v>
      </c>
      <c r="AC18" s="13" t="s">
        <v>350</v>
      </c>
      <c r="AD18" s="21">
        <v>10</v>
      </c>
      <c r="AE18" s="21">
        <v>5.4</v>
      </c>
      <c r="AF18" s="21">
        <v>28</v>
      </c>
      <c r="AG18" s="15" t="s">
        <v>348</v>
      </c>
      <c r="AH18" s="13" t="s">
        <v>348</v>
      </c>
      <c r="AI18" s="18" t="s">
        <v>348</v>
      </c>
      <c r="AJ18" s="18" t="s">
        <v>348</v>
      </c>
      <c r="AK18" s="18" t="s">
        <v>348</v>
      </c>
      <c r="AL18" s="15" t="s">
        <v>348</v>
      </c>
      <c r="AM18" s="13" t="s">
        <v>348</v>
      </c>
      <c r="AN18" s="18" t="s">
        <v>348</v>
      </c>
      <c r="AO18" s="13" t="s">
        <v>342</v>
      </c>
    </row>
    <row r="19" spans="1:41" ht="16" x14ac:dyDescent="0.2">
      <c r="A19" s="13">
        <v>2012</v>
      </c>
      <c r="B19" s="13">
        <f t="shared" si="1"/>
        <v>208</v>
      </c>
      <c r="C19" s="13">
        <v>8</v>
      </c>
      <c r="D19" s="14" t="s">
        <v>268</v>
      </c>
      <c r="E19" s="14" t="s">
        <v>337</v>
      </c>
      <c r="F19" s="15">
        <v>40875</v>
      </c>
      <c r="G19" s="70" t="s">
        <v>457</v>
      </c>
      <c r="H19" s="68">
        <v>41047</v>
      </c>
      <c r="I19" s="70" t="s">
        <v>280</v>
      </c>
      <c r="J19" s="15">
        <v>41085</v>
      </c>
      <c r="K19" s="16" t="s">
        <v>62</v>
      </c>
      <c r="L19" s="18">
        <v>2.2400000000000002</v>
      </c>
      <c r="M19" s="16" t="s">
        <v>349</v>
      </c>
      <c r="N19" s="16" t="s">
        <v>351</v>
      </c>
      <c r="O19" s="15">
        <v>41085</v>
      </c>
      <c r="P19" s="16" t="s">
        <v>60</v>
      </c>
      <c r="Q19" s="18">
        <v>0.112</v>
      </c>
      <c r="R19" s="16" t="s">
        <v>349</v>
      </c>
      <c r="S19" s="16" t="s">
        <v>351</v>
      </c>
      <c r="T19" s="15">
        <v>40875</v>
      </c>
      <c r="U19" s="16" t="s">
        <v>352</v>
      </c>
      <c r="V19" s="18">
        <f t="shared" si="0"/>
        <v>12551.900270000004</v>
      </c>
      <c r="W19" s="15">
        <v>41010</v>
      </c>
      <c r="X19" s="13" t="s">
        <v>65</v>
      </c>
      <c r="Y19" s="18">
        <v>0</v>
      </c>
      <c r="Z19" s="18">
        <v>0</v>
      </c>
      <c r="AA19" s="18">
        <v>167</v>
      </c>
      <c r="AB19" s="15">
        <v>41047</v>
      </c>
      <c r="AC19" s="13" t="s">
        <v>350</v>
      </c>
      <c r="AD19" s="21">
        <v>10</v>
      </c>
      <c r="AE19" s="21">
        <v>5.4</v>
      </c>
      <c r="AF19" s="21">
        <v>28</v>
      </c>
      <c r="AG19" s="15" t="s">
        <v>348</v>
      </c>
      <c r="AH19" s="13" t="s">
        <v>348</v>
      </c>
      <c r="AI19" s="18" t="s">
        <v>348</v>
      </c>
      <c r="AJ19" s="18" t="s">
        <v>348</v>
      </c>
      <c r="AK19" s="18" t="s">
        <v>348</v>
      </c>
      <c r="AL19" s="15" t="s">
        <v>348</v>
      </c>
      <c r="AM19" s="13" t="s">
        <v>348</v>
      </c>
      <c r="AN19" s="18" t="s">
        <v>348</v>
      </c>
      <c r="AO19" s="13" t="s">
        <v>342</v>
      </c>
    </row>
    <row r="20" spans="1:41" ht="16" x14ac:dyDescent="0.2">
      <c r="A20" s="13">
        <v>2012</v>
      </c>
      <c r="B20" s="13">
        <f t="shared" si="1"/>
        <v>209</v>
      </c>
      <c r="C20" s="13">
        <v>9</v>
      </c>
      <c r="D20" s="14" t="s">
        <v>270</v>
      </c>
      <c r="E20" s="14" t="s">
        <v>338</v>
      </c>
      <c r="F20" s="15">
        <v>40875</v>
      </c>
      <c r="G20" s="70" t="s">
        <v>457</v>
      </c>
      <c r="H20" s="68">
        <v>41047</v>
      </c>
      <c r="I20" s="70" t="s">
        <v>280</v>
      </c>
      <c r="J20" s="15">
        <v>41085</v>
      </c>
      <c r="K20" s="16" t="s">
        <v>62</v>
      </c>
      <c r="L20" s="18">
        <v>2.2400000000000002</v>
      </c>
      <c r="M20" s="16" t="s">
        <v>349</v>
      </c>
      <c r="N20" s="16" t="s">
        <v>351</v>
      </c>
      <c r="O20" s="15">
        <v>41085</v>
      </c>
      <c r="P20" s="16" t="s">
        <v>60</v>
      </c>
      <c r="Q20" s="18">
        <v>0.112</v>
      </c>
      <c r="R20" s="16" t="s">
        <v>349</v>
      </c>
      <c r="S20" s="16" t="s">
        <v>351</v>
      </c>
      <c r="T20" s="15">
        <v>40875</v>
      </c>
      <c r="U20" s="16" t="s">
        <v>352</v>
      </c>
      <c r="V20" s="18">
        <f t="shared" si="0"/>
        <v>12551.900270000004</v>
      </c>
      <c r="W20" s="15">
        <v>41010</v>
      </c>
      <c r="X20" s="13" t="s">
        <v>65</v>
      </c>
      <c r="Y20" s="18">
        <v>0</v>
      </c>
      <c r="Z20" s="18">
        <v>0</v>
      </c>
      <c r="AA20" s="18">
        <v>167</v>
      </c>
      <c r="AB20" s="15">
        <v>41047</v>
      </c>
      <c r="AC20" s="13" t="s">
        <v>350</v>
      </c>
      <c r="AD20" s="21">
        <v>10</v>
      </c>
      <c r="AE20" s="21">
        <v>5.4</v>
      </c>
      <c r="AF20" s="21">
        <v>28</v>
      </c>
      <c r="AG20" s="15" t="s">
        <v>348</v>
      </c>
      <c r="AH20" s="13" t="s">
        <v>348</v>
      </c>
      <c r="AI20" s="18" t="s">
        <v>348</v>
      </c>
      <c r="AJ20" s="18" t="s">
        <v>348</v>
      </c>
      <c r="AK20" s="18" t="s">
        <v>348</v>
      </c>
      <c r="AL20" s="15" t="s">
        <v>348</v>
      </c>
      <c r="AM20" s="13" t="s">
        <v>348</v>
      </c>
      <c r="AN20" s="18" t="s">
        <v>348</v>
      </c>
      <c r="AO20" s="13" t="s">
        <v>342</v>
      </c>
    </row>
    <row r="21" spans="1:41" ht="16" x14ac:dyDescent="0.2">
      <c r="A21" s="13">
        <v>2012</v>
      </c>
      <c r="B21" s="13">
        <f>B20+1</f>
        <v>210</v>
      </c>
      <c r="C21" s="13">
        <v>10</v>
      </c>
      <c r="D21" s="14" t="s">
        <v>276</v>
      </c>
      <c r="E21" s="14" t="s">
        <v>333</v>
      </c>
      <c r="F21" s="71" t="s">
        <v>348</v>
      </c>
      <c r="G21" s="70" t="s">
        <v>348</v>
      </c>
      <c r="H21" s="68">
        <v>41047</v>
      </c>
      <c r="I21" s="70" t="s">
        <v>280</v>
      </c>
      <c r="J21" s="15">
        <v>41085</v>
      </c>
      <c r="K21" s="16" t="s">
        <v>62</v>
      </c>
      <c r="L21" s="18">
        <v>2.2400000000000002</v>
      </c>
      <c r="M21" s="16" t="s">
        <v>349</v>
      </c>
      <c r="N21" s="16" t="s">
        <v>351</v>
      </c>
      <c r="O21" s="15">
        <v>41085</v>
      </c>
      <c r="P21" s="16" t="s">
        <v>60</v>
      </c>
      <c r="Q21" s="18">
        <v>0.112</v>
      </c>
      <c r="R21" s="16" t="s">
        <v>349</v>
      </c>
      <c r="S21" s="16" t="s">
        <v>351</v>
      </c>
      <c r="T21" s="57" t="s">
        <v>348</v>
      </c>
      <c r="U21" s="58" t="s">
        <v>348</v>
      </c>
      <c r="V21" s="56" t="s">
        <v>348</v>
      </c>
      <c r="W21" s="15">
        <v>41010</v>
      </c>
      <c r="X21" s="13" t="s">
        <v>65</v>
      </c>
      <c r="Y21" s="18">
        <v>0</v>
      </c>
      <c r="Z21" s="18">
        <v>0</v>
      </c>
      <c r="AA21" s="18">
        <v>167</v>
      </c>
      <c r="AB21" s="15">
        <v>41047</v>
      </c>
      <c r="AC21" s="13" t="s">
        <v>350</v>
      </c>
      <c r="AD21" s="21">
        <v>10</v>
      </c>
      <c r="AE21" s="21">
        <v>5.4</v>
      </c>
      <c r="AF21" s="21">
        <v>28</v>
      </c>
      <c r="AG21" s="15">
        <v>41047</v>
      </c>
      <c r="AH21" s="13" t="s">
        <v>87</v>
      </c>
      <c r="AI21" s="21">
        <v>134</v>
      </c>
      <c r="AJ21" s="18">
        <v>0</v>
      </c>
      <c r="AK21" s="18">
        <v>0</v>
      </c>
      <c r="AL21" s="15" t="s">
        <v>348</v>
      </c>
      <c r="AM21" s="13" t="s">
        <v>348</v>
      </c>
      <c r="AN21" s="18" t="s">
        <v>348</v>
      </c>
      <c r="AO21" s="13" t="s">
        <v>342</v>
      </c>
    </row>
    <row r="22" spans="1:41" ht="16" x14ac:dyDescent="0.2">
      <c r="A22" s="13">
        <v>2012</v>
      </c>
      <c r="B22" s="13">
        <f>B12+100</f>
        <v>301</v>
      </c>
      <c r="C22" s="13">
        <v>1</v>
      </c>
      <c r="D22" s="14" t="s">
        <v>269</v>
      </c>
      <c r="E22" s="14" t="s">
        <v>336</v>
      </c>
      <c r="F22" s="68">
        <v>40875</v>
      </c>
      <c r="G22" s="70" t="s">
        <v>456</v>
      </c>
      <c r="H22" s="71" t="s">
        <v>348</v>
      </c>
      <c r="I22" s="70" t="s">
        <v>348</v>
      </c>
      <c r="J22" s="15">
        <v>41085</v>
      </c>
      <c r="K22" s="16" t="s">
        <v>62</v>
      </c>
      <c r="L22" s="18">
        <v>2.2400000000000002</v>
      </c>
      <c r="M22" s="16" t="s">
        <v>349</v>
      </c>
      <c r="N22" s="16" t="s">
        <v>351</v>
      </c>
      <c r="O22" s="15">
        <v>41085</v>
      </c>
      <c r="P22" s="16" t="s">
        <v>60</v>
      </c>
      <c r="Q22" s="18">
        <v>0.112</v>
      </c>
      <c r="R22" s="16" t="s">
        <v>349</v>
      </c>
      <c r="S22" s="16" t="s">
        <v>351</v>
      </c>
      <c r="T22" s="15">
        <v>40875</v>
      </c>
      <c r="U22" s="16" t="s">
        <v>352</v>
      </c>
      <c r="V22" s="18">
        <f t="shared" si="0"/>
        <v>12551.900270000004</v>
      </c>
      <c r="W22" s="15">
        <v>41010</v>
      </c>
      <c r="X22" s="13" t="s">
        <v>65</v>
      </c>
      <c r="Y22" s="18">
        <v>0</v>
      </c>
      <c r="Z22" s="18">
        <v>0</v>
      </c>
      <c r="AA22" s="18">
        <v>167</v>
      </c>
      <c r="AB22" s="15">
        <v>41047</v>
      </c>
      <c r="AC22" s="13" t="s">
        <v>350</v>
      </c>
      <c r="AD22" s="21">
        <v>10</v>
      </c>
      <c r="AE22" s="21">
        <v>5.4</v>
      </c>
      <c r="AF22" s="21">
        <v>28</v>
      </c>
      <c r="AG22" s="15" t="s">
        <v>348</v>
      </c>
      <c r="AH22" s="13" t="s">
        <v>348</v>
      </c>
      <c r="AI22" s="18" t="s">
        <v>348</v>
      </c>
      <c r="AJ22" s="18" t="s">
        <v>348</v>
      </c>
      <c r="AK22" s="18" t="s">
        <v>348</v>
      </c>
      <c r="AL22" s="15" t="s">
        <v>348</v>
      </c>
      <c r="AM22" s="13" t="s">
        <v>348</v>
      </c>
      <c r="AN22" s="18" t="s">
        <v>348</v>
      </c>
      <c r="AO22" s="13" t="s">
        <v>342</v>
      </c>
    </row>
    <row r="23" spans="1:41" ht="16" x14ac:dyDescent="0.2">
      <c r="A23" s="13">
        <v>2012</v>
      </c>
      <c r="B23" s="13">
        <f t="shared" ref="B23:B31" si="2">B13+100</f>
        <v>302</v>
      </c>
      <c r="C23" s="13">
        <v>2</v>
      </c>
      <c r="D23" s="14" t="s">
        <v>271</v>
      </c>
      <c r="E23" s="13" t="s">
        <v>335</v>
      </c>
      <c r="F23" s="15">
        <v>40875</v>
      </c>
      <c r="G23" s="70" t="s">
        <v>458</v>
      </c>
      <c r="H23" s="68">
        <v>41047</v>
      </c>
      <c r="I23" s="70" t="s">
        <v>280</v>
      </c>
      <c r="J23" s="15">
        <v>41085</v>
      </c>
      <c r="K23" s="16" t="s">
        <v>62</v>
      </c>
      <c r="L23" s="18">
        <v>2.2400000000000002</v>
      </c>
      <c r="M23" s="16" t="s">
        <v>349</v>
      </c>
      <c r="N23" s="16" t="s">
        <v>351</v>
      </c>
      <c r="O23" s="15">
        <v>41085</v>
      </c>
      <c r="P23" s="16" t="s">
        <v>60</v>
      </c>
      <c r="Q23" s="18">
        <v>0.112</v>
      </c>
      <c r="R23" s="16" t="s">
        <v>349</v>
      </c>
      <c r="S23" s="16" t="s">
        <v>351</v>
      </c>
      <c r="T23" s="15">
        <v>40875</v>
      </c>
      <c r="U23" s="16" t="s">
        <v>352</v>
      </c>
      <c r="V23" s="18">
        <f t="shared" si="0"/>
        <v>12551.900270000004</v>
      </c>
      <c r="W23" s="15">
        <v>41010</v>
      </c>
      <c r="X23" s="13" t="s">
        <v>65</v>
      </c>
      <c r="Y23" s="18">
        <v>0</v>
      </c>
      <c r="Z23" s="18">
        <v>0</v>
      </c>
      <c r="AA23" s="18">
        <v>167</v>
      </c>
      <c r="AB23" s="15">
        <v>41047</v>
      </c>
      <c r="AC23" s="13" t="s">
        <v>350</v>
      </c>
      <c r="AD23" s="21">
        <v>10</v>
      </c>
      <c r="AE23" s="21">
        <v>5.4</v>
      </c>
      <c r="AF23" s="21">
        <v>28</v>
      </c>
      <c r="AG23" s="15" t="s">
        <v>348</v>
      </c>
      <c r="AH23" s="13" t="s">
        <v>348</v>
      </c>
      <c r="AI23" s="18" t="s">
        <v>348</v>
      </c>
      <c r="AJ23" s="18" t="s">
        <v>348</v>
      </c>
      <c r="AK23" s="18" t="s">
        <v>348</v>
      </c>
      <c r="AL23" s="15" t="s">
        <v>348</v>
      </c>
      <c r="AM23" s="13" t="s">
        <v>348</v>
      </c>
      <c r="AN23" s="18" t="s">
        <v>348</v>
      </c>
      <c r="AO23" s="13" t="s">
        <v>342</v>
      </c>
    </row>
    <row r="24" spans="1:41" ht="16" x14ac:dyDescent="0.2">
      <c r="A24" s="13">
        <v>2012</v>
      </c>
      <c r="B24" s="13">
        <f t="shared" si="2"/>
        <v>303</v>
      </c>
      <c r="C24" s="13">
        <v>3</v>
      </c>
      <c r="D24" s="14" t="s">
        <v>270</v>
      </c>
      <c r="E24" s="14" t="s">
        <v>338</v>
      </c>
      <c r="F24" s="15">
        <v>40875</v>
      </c>
      <c r="G24" s="70" t="s">
        <v>457</v>
      </c>
      <c r="H24" s="68">
        <v>41047</v>
      </c>
      <c r="I24" s="70" t="s">
        <v>280</v>
      </c>
      <c r="J24" s="15">
        <v>41085</v>
      </c>
      <c r="K24" s="16" t="s">
        <v>62</v>
      </c>
      <c r="L24" s="18">
        <v>2.2400000000000002</v>
      </c>
      <c r="M24" s="16" t="s">
        <v>349</v>
      </c>
      <c r="N24" s="16" t="s">
        <v>351</v>
      </c>
      <c r="O24" s="15">
        <v>41085</v>
      </c>
      <c r="P24" s="16" t="s">
        <v>60</v>
      </c>
      <c r="Q24" s="18">
        <v>0.112</v>
      </c>
      <c r="R24" s="16" t="s">
        <v>349</v>
      </c>
      <c r="S24" s="16" t="s">
        <v>351</v>
      </c>
      <c r="T24" s="15">
        <v>40875</v>
      </c>
      <c r="U24" s="16" t="s">
        <v>352</v>
      </c>
      <c r="V24" s="18">
        <f t="shared" si="0"/>
        <v>12551.900270000004</v>
      </c>
      <c r="W24" s="15">
        <v>41010</v>
      </c>
      <c r="X24" s="13" t="s">
        <v>65</v>
      </c>
      <c r="Y24" s="18">
        <v>0</v>
      </c>
      <c r="Z24" s="18">
        <v>0</v>
      </c>
      <c r="AA24" s="18">
        <v>167</v>
      </c>
      <c r="AB24" s="15">
        <v>41047</v>
      </c>
      <c r="AC24" s="13" t="s">
        <v>350</v>
      </c>
      <c r="AD24" s="21">
        <v>10</v>
      </c>
      <c r="AE24" s="21">
        <v>5.4</v>
      </c>
      <c r="AF24" s="21">
        <v>28</v>
      </c>
      <c r="AG24" s="15" t="s">
        <v>348</v>
      </c>
      <c r="AH24" s="13" t="s">
        <v>348</v>
      </c>
      <c r="AI24" s="18" t="s">
        <v>348</v>
      </c>
      <c r="AJ24" s="18" t="s">
        <v>348</v>
      </c>
      <c r="AK24" s="18" t="s">
        <v>348</v>
      </c>
      <c r="AL24" s="15" t="s">
        <v>348</v>
      </c>
      <c r="AM24" s="13" t="s">
        <v>348</v>
      </c>
      <c r="AN24" s="18" t="s">
        <v>348</v>
      </c>
      <c r="AO24" s="13" t="s">
        <v>342</v>
      </c>
    </row>
    <row r="25" spans="1:41" ht="16" x14ac:dyDescent="0.2">
      <c r="A25" s="13">
        <v>2012</v>
      </c>
      <c r="B25" s="13">
        <f t="shared" si="2"/>
        <v>304</v>
      </c>
      <c r="C25" s="13">
        <v>4</v>
      </c>
      <c r="D25" s="14" t="s">
        <v>273</v>
      </c>
      <c r="E25" s="14" t="s">
        <v>340</v>
      </c>
      <c r="F25" s="71" t="s">
        <v>348</v>
      </c>
      <c r="G25" s="70" t="s">
        <v>348</v>
      </c>
      <c r="H25" s="68">
        <v>41047</v>
      </c>
      <c r="I25" s="70" t="s">
        <v>280</v>
      </c>
      <c r="J25" s="15">
        <v>41085</v>
      </c>
      <c r="K25" s="16" t="s">
        <v>62</v>
      </c>
      <c r="L25" s="18">
        <v>2.2400000000000002</v>
      </c>
      <c r="M25" s="16" t="s">
        <v>349</v>
      </c>
      <c r="N25" s="16" t="s">
        <v>351</v>
      </c>
      <c r="O25" s="15">
        <v>41085</v>
      </c>
      <c r="P25" s="16" t="s">
        <v>60</v>
      </c>
      <c r="Q25" s="18">
        <v>0.112</v>
      </c>
      <c r="R25" s="16" t="s">
        <v>349</v>
      </c>
      <c r="S25" s="16" t="s">
        <v>351</v>
      </c>
      <c r="T25" s="15">
        <v>40875</v>
      </c>
      <c r="U25" s="16" t="s">
        <v>352</v>
      </c>
      <c r="V25" s="18">
        <f t="shared" si="0"/>
        <v>12551.900270000004</v>
      </c>
      <c r="W25" s="15">
        <v>41010</v>
      </c>
      <c r="X25" s="13" t="s">
        <v>65</v>
      </c>
      <c r="Y25" s="18">
        <v>0</v>
      </c>
      <c r="Z25" s="18">
        <v>0</v>
      </c>
      <c r="AA25" s="18">
        <v>167</v>
      </c>
      <c r="AB25" s="15">
        <v>41047</v>
      </c>
      <c r="AC25" s="13" t="s">
        <v>350</v>
      </c>
      <c r="AD25" s="21">
        <v>10</v>
      </c>
      <c r="AE25" s="21">
        <v>5.4</v>
      </c>
      <c r="AF25" s="21">
        <v>28</v>
      </c>
      <c r="AG25" s="15" t="s">
        <v>348</v>
      </c>
      <c r="AH25" s="13" t="s">
        <v>348</v>
      </c>
      <c r="AI25" s="18" t="s">
        <v>348</v>
      </c>
      <c r="AJ25" s="18" t="s">
        <v>348</v>
      </c>
      <c r="AK25" s="18" t="s">
        <v>348</v>
      </c>
      <c r="AL25" s="15" t="s">
        <v>348</v>
      </c>
      <c r="AM25" s="13" t="s">
        <v>348</v>
      </c>
      <c r="AN25" s="18" t="s">
        <v>348</v>
      </c>
      <c r="AO25" s="13" t="s">
        <v>342</v>
      </c>
    </row>
    <row r="26" spans="1:41" ht="16" x14ac:dyDescent="0.2">
      <c r="A26" s="13">
        <v>2012</v>
      </c>
      <c r="B26" s="13">
        <f t="shared" si="2"/>
        <v>305</v>
      </c>
      <c r="C26" s="13">
        <v>5</v>
      </c>
      <c r="D26" s="14" t="s">
        <v>272</v>
      </c>
      <c r="E26" s="14" t="s">
        <v>339</v>
      </c>
      <c r="F26" s="68">
        <v>40875</v>
      </c>
      <c r="G26" s="70" t="s">
        <v>32</v>
      </c>
      <c r="H26" s="68">
        <v>41047</v>
      </c>
      <c r="I26" s="70" t="s">
        <v>280</v>
      </c>
      <c r="J26" s="15">
        <v>41085</v>
      </c>
      <c r="K26" s="16" t="s">
        <v>62</v>
      </c>
      <c r="L26" s="18">
        <v>2.2400000000000002</v>
      </c>
      <c r="M26" s="16" t="s">
        <v>349</v>
      </c>
      <c r="N26" s="16" t="s">
        <v>351</v>
      </c>
      <c r="O26" s="15">
        <v>41085</v>
      </c>
      <c r="P26" s="16" t="s">
        <v>60</v>
      </c>
      <c r="Q26" s="18">
        <v>0.112</v>
      </c>
      <c r="R26" s="16" t="s">
        <v>349</v>
      </c>
      <c r="S26" s="16" t="s">
        <v>351</v>
      </c>
      <c r="T26" s="15">
        <v>40875</v>
      </c>
      <c r="U26" s="16" t="s">
        <v>352</v>
      </c>
      <c r="V26" s="18">
        <f t="shared" si="0"/>
        <v>12551.900270000004</v>
      </c>
      <c r="W26" s="15">
        <v>41010</v>
      </c>
      <c r="X26" s="13" t="s">
        <v>65</v>
      </c>
      <c r="Y26" s="18">
        <v>0</v>
      </c>
      <c r="Z26" s="18">
        <v>0</v>
      </c>
      <c r="AA26" s="18">
        <v>167</v>
      </c>
      <c r="AB26" s="15">
        <v>41047</v>
      </c>
      <c r="AC26" s="13" t="s">
        <v>350</v>
      </c>
      <c r="AD26" s="21">
        <v>10</v>
      </c>
      <c r="AE26" s="21">
        <v>5.4</v>
      </c>
      <c r="AF26" s="21">
        <v>28</v>
      </c>
      <c r="AG26" s="15" t="s">
        <v>348</v>
      </c>
      <c r="AH26" s="13" t="s">
        <v>348</v>
      </c>
      <c r="AI26" s="18" t="s">
        <v>348</v>
      </c>
      <c r="AJ26" s="18" t="s">
        <v>348</v>
      </c>
      <c r="AK26" s="18" t="s">
        <v>348</v>
      </c>
      <c r="AL26" s="15" t="s">
        <v>348</v>
      </c>
      <c r="AM26" s="13" t="s">
        <v>348</v>
      </c>
      <c r="AN26" s="18" t="s">
        <v>348</v>
      </c>
      <c r="AO26" s="13" t="s">
        <v>342</v>
      </c>
    </row>
    <row r="27" spans="1:41" ht="16" x14ac:dyDescent="0.2">
      <c r="A27" s="13">
        <v>2012</v>
      </c>
      <c r="B27" s="13">
        <f t="shared" si="2"/>
        <v>306</v>
      </c>
      <c r="C27" s="13">
        <v>6</v>
      </c>
      <c r="D27" s="14" t="s">
        <v>277</v>
      </c>
      <c r="E27" s="19" t="s">
        <v>334</v>
      </c>
      <c r="F27" s="71" t="s">
        <v>348</v>
      </c>
      <c r="G27" s="70" t="s">
        <v>348</v>
      </c>
      <c r="H27" s="68">
        <v>41047</v>
      </c>
      <c r="I27" s="70" t="s">
        <v>280</v>
      </c>
      <c r="J27" s="15">
        <v>41085</v>
      </c>
      <c r="K27" s="16" t="s">
        <v>62</v>
      </c>
      <c r="L27" s="18">
        <v>2.2400000000000002</v>
      </c>
      <c r="M27" s="16" t="s">
        <v>349</v>
      </c>
      <c r="N27" s="16" t="s">
        <v>351</v>
      </c>
      <c r="O27" s="15">
        <v>41085</v>
      </c>
      <c r="P27" s="16" t="s">
        <v>60</v>
      </c>
      <c r="Q27" s="18">
        <v>0.112</v>
      </c>
      <c r="R27" s="16" t="s">
        <v>349</v>
      </c>
      <c r="S27" s="16" t="s">
        <v>351</v>
      </c>
      <c r="T27" s="57" t="s">
        <v>348</v>
      </c>
      <c r="U27" s="58" t="s">
        <v>348</v>
      </c>
      <c r="V27" s="56" t="s">
        <v>348</v>
      </c>
      <c r="W27" s="15">
        <v>41010</v>
      </c>
      <c r="X27" s="13" t="s">
        <v>65</v>
      </c>
      <c r="Y27" s="18">
        <v>0</v>
      </c>
      <c r="Z27" s="18">
        <v>0</v>
      </c>
      <c r="AA27" s="18">
        <v>167</v>
      </c>
      <c r="AB27" s="15">
        <v>41047</v>
      </c>
      <c r="AC27" s="13" t="s">
        <v>350</v>
      </c>
      <c r="AD27" s="21">
        <v>10</v>
      </c>
      <c r="AE27" s="21">
        <v>5.4</v>
      </c>
      <c r="AF27" s="21">
        <v>28</v>
      </c>
      <c r="AG27" s="15">
        <v>41047</v>
      </c>
      <c r="AH27" s="13" t="s">
        <v>87</v>
      </c>
      <c r="AI27" s="21">
        <v>202</v>
      </c>
      <c r="AJ27" s="18">
        <v>0</v>
      </c>
      <c r="AK27" s="18">
        <v>0</v>
      </c>
      <c r="AL27" s="15" t="s">
        <v>348</v>
      </c>
      <c r="AM27" s="13" t="s">
        <v>348</v>
      </c>
      <c r="AN27" s="18" t="s">
        <v>348</v>
      </c>
      <c r="AO27" s="13" t="s">
        <v>342</v>
      </c>
    </row>
    <row r="28" spans="1:41" ht="16" x14ac:dyDescent="0.2">
      <c r="A28" s="13">
        <v>2012</v>
      </c>
      <c r="B28" s="13">
        <f t="shared" si="2"/>
        <v>307</v>
      </c>
      <c r="C28" s="13">
        <v>7</v>
      </c>
      <c r="D28" s="14" t="s">
        <v>275</v>
      </c>
      <c r="E28" s="14" t="s">
        <v>332</v>
      </c>
      <c r="F28" s="71" t="s">
        <v>348</v>
      </c>
      <c r="G28" s="70" t="s">
        <v>348</v>
      </c>
      <c r="H28" s="68">
        <v>41047</v>
      </c>
      <c r="I28" s="70" t="s">
        <v>280</v>
      </c>
      <c r="J28" s="15">
        <v>41085</v>
      </c>
      <c r="K28" s="16" t="s">
        <v>62</v>
      </c>
      <c r="L28" s="18">
        <v>2.2400000000000002</v>
      </c>
      <c r="M28" s="16" t="s">
        <v>349</v>
      </c>
      <c r="N28" s="16" t="s">
        <v>351</v>
      </c>
      <c r="O28" s="15">
        <v>41085</v>
      </c>
      <c r="P28" s="16" t="s">
        <v>60</v>
      </c>
      <c r="Q28" s="18">
        <v>0.112</v>
      </c>
      <c r="R28" s="16" t="s">
        <v>349</v>
      </c>
      <c r="S28" s="16" t="s">
        <v>351</v>
      </c>
      <c r="T28" s="57" t="s">
        <v>348</v>
      </c>
      <c r="U28" s="58" t="s">
        <v>348</v>
      </c>
      <c r="V28" s="56" t="s">
        <v>348</v>
      </c>
      <c r="W28" s="15">
        <v>41010</v>
      </c>
      <c r="X28" s="13" t="s">
        <v>65</v>
      </c>
      <c r="Y28" s="18">
        <v>0</v>
      </c>
      <c r="Z28" s="18">
        <v>0</v>
      </c>
      <c r="AA28" s="18">
        <v>167</v>
      </c>
      <c r="AB28" s="15">
        <v>41047</v>
      </c>
      <c r="AC28" s="13" t="s">
        <v>350</v>
      </c>
      <c r="AD28" s="21">
        <v>10</v>
      </c>
      <c r="AE28" s="21">
        <v>5.4</v>
      </c>
      <c r="AF28" s="21">
        <v>28</v>
      </c>
      <c r="AG28" s="15">
        <v>41047</v>
      </c>
      <c r="AH28" s="13" t="s">
        <v>87</v>
      </c>
      <c r="AI28" s="21">
        <v>67</v>
      </c>
      <c r="AJ28" s="18">
        <v>0</v>
      </c>
      <c r="AK28" s="18">
        <v>0</v>
      </c>
      <c r="AL28" s="15" t="s">
        <v>348</v>
      </c>
      <c r="AM28" s="13" t="s">
        <v>348</v>
      </c>
      <c r="AN28" s="18" t="s">
        <v>348</v>
      </c>
      <c r="AO28" s="13" t="s">
        <v>342</v>
      </c>
    </row>
    <row r="29" spans="1:41" ht="16" x14ac:dyDescent="0.2">
      <c r="A29" s="13">
        <v>2012</v>
      </c>
      <c r="B29" s="13">
        <f t="shared" si="2"/>
        <v>308</v>
      </c>
      <c r="C29" s="13">
        <v>8</v>
      </c>
      <c r="D29" s="14" t="s">
        <v>268</v>
      </c>
      <c r="E29" s="14" t="s">
        <v>337</v>
      </c>
      <c r="F29" s="15">
        <v>40875</v>
      </c>
      <c r="G29" s="70" t="s">
        <v>457</v>
      </c>
      <c r="H29" s="68">
        <v>41047</v>
      </c>
      <c r="I29" s="70" t="s">
        <v>280</v>
      </c>
      <c r="J29" s="15">
        <v>41085</v>
      </c>
      <c r="K29" s="16" t="s">
        <v>62</v>
      </c>
      <c r="L29" s="18">
        <v>2.2400000000000002</v>
      </c>
      <c r="M29" s="16" t="s">
        <v>349</v>
      </c>
      <c r="N29" s="16" t="s">
        <v>351</v>
      </c>
      <c r="O29" s="15">
        <v>41085</v>
      </c>
      <c r="P29" s="16" t="s">
        <v>60</v>
      </c>
      <c r="Q29" s="18">
        <v>0.112</v>
      </c>
      <c r="R29" s="16" t="s">
        <v>349</v>
      </c>
      <c r="S29" s="16" t="s">
        <v>351</v>
      </c>
      <c r="T29" s="15">
        <v>40875</v>
      </c>
      <c r="U29" s="16" t="s">
        <v>352</v>
      </c>
      <c r="V29" s="18">
        <f t="shared" si="0"/>
        <v>12551.900270000004</v>
      </c>
      <c r="W29" s="15">
        <v>41010</v>
      </c>
      <c r="X29" s="13" t="s">
        <v>65</v>
      </c>
      <c r="Y29" s="18">
        <v>0</v>
      </c>
      <c r="Z29" s="18">
        <v>0</v>
      </c>
      <c r="AA29" s="18">
        <v>167</v>
      </c>
      <c r="AB29" s="15">
        <v>41047</v>
      </c>
      <c r="AC29" s="13" t="s">
        <v>350</v>
      </c>
      <c r="AD29" s="21">
        <v>10</v>
      </c>
      <c r="AE29" s="21">
        <v>5.4</v>
      </c>
      <c r="AF29" s="21">
        <v>28</v>
      </c>
      <c r="AG29" s="15" t="s">
        <v>348</v>
      </c>
      <c r="AH29" s="13" t="s">
        <v>348</v>
      </c>
      <c r="AI29" s="18" t="s">
        <v>348</v>
      </c>
      <c r="AJ29" s="18" t="s">
        <v>348</v>
      </c>
      <c r="AK29" s="18" t="s">
        <v>348</v>
      </c>
      <c r="AL29" s="15" t="s">
        <v>348</v>
      </c>
      <c r="AM29" s="13" t="s">
        <v>348</v>
      </c>
      <c r="AN29" s="18" t="s">
        <v>348</v>
      </c>
      <c r="AO29" s="13" t="s">
        <v>342</v>
      </c>
    </row>
    <row r="30" spans="1:41" ht="16" x14ac:dyDescent="0.2">
      <c r="A30" s="13">
        <v>2012</v>
      </c>
      <c r="B30" s="13">
        <f t="shared" si="2"/>
        <v>309</v>
      </c>
      <c r="C30" s="13">
        <v>9</v>
      </c>
      <c r="D30" s="14" t="s">
        <v>276</v>
      </c>
      <c r="E30" s="14" t="s">
        <v>333</v>
      </c>
      <c r="F30" s="71" t="s">
        <v>348</v>
      </c>
      <c r="G30" s="70" t="s">
        <v>348</v>
      </c>
      <c r="H30" s="68">
        <v>41047</v>
      </c>
      <c r="I30" s="70" t="s">
        <v>280</v>
      </c>
      <c r="J30" s="15">
        <v>41085</v>
      </c>
      <c r="K30" s="16" t="s">
        <v>62</v>
      </c>
      <c r="L30" s="18">
        <v>2.2400000000000002</v>
      </c>
      <c r="M30" s="16" t="s">
        <v>349</v>
      </c>
      <c r="N30" s="16" t="s">
        <v>351</v>
      </c>
      <c r="O30" s="15">
        <v>41085</v>
      </c>
      <c r="P30" s="16" t="s">
        <v>60</v>
      </c>
      <c r="Q30" s="18">
        <v>0.112</v>
      </c>
      <c r="R30" s="16" t="s">
        <v>349</v>
      </c>
      <c r="S30" s="16" t="s">
        <v>351</v>
      </c>
      <c r="T30" s="57" t="s">
        <v>348</v>
      </c>
      <c r="U30" s="58" t="s">
        <v>348</v>
      </c>
      <c r="V30" s="56" t="s">
        <v>348</v>
      </c>
      <c r="W30" s="15">
        <v>41010</v>
      </c>
      <c r="X30" s="13" t="s">
        <v>65</v>
      </c>
      <c r="Y30" s="18">
        <v>0</v>
      </c>
      <c r="Z30" s="18">
        <v>0</v>
      </c>
      <c r="AA30" s="18">
        <v>167</v>
      </c>
      <c r="AB30" s="15">
        <v>41047</v>
      </c>
      <c r="AC30" s="13" t="s">
        <v>350</v>
      </c>
      <c r="AD30" s="21">
        <v>10</v>
      </c>
      <c r="AE30" s="21">
        <v>5.4</v>
      </c>
      <c r="AF30" s="21">
        <v>28</v>
      </c>
      <c r="AG30" s="15">
        <v>41047</v>
      </c>
      <c r="AH30" s="13" t="s">
        <v>87</v>
      </c>
      <c r="AI30" s="21">
        <v>134</v>
      </c>
      <c r="AJ30" s="18">
        <v>0</v>
      </c>
      <c r="AK30" s="18">
        <v>0</v>
      </c>
      <c r="AL30" s="15" t="s">
        <v>348</v>
      </c>
      <c r="AM30" s="13" t="s">
        <v>348</v>
      </c>
      <c r="AN30" s="18" t="s">
        <v>348</v>
      </c>
      <c r="AO30" s="13" t="s">
        <v>342</v>
      </c>
    </row>
    <row r="31" spans="1:41" ht="16" x14ac:dyDescent="0.2">
      <c r="A31" s="13">
        <v>2012</v>
      </c>
      <c r="B31" s="13">
        <f t="shared" si="2"/>
        <v>310</v>
      </c>
      <c r="C31" s="13">
        <v>10</v>
      </c>
      <c r="D31" s="14" t="s">
        <v>274</v>
      </c>
      <c r="E31" s="14" t="s">
        <v>341</v>
      </c>
      <c r="F31" s="71" t="s">
        <v>348</v>
      </c>
      <c r="G31" s="70" t="s">
        <v>348</v>
      </c>
      <c r="H31" s="68">
        <v>41047</v>
      </c>
      <c r="I31" s="70" t="s">
        <v>280</v>
      </c>
      <c r="J31" s="15">
        <v>41085</v>
      </c>
      <c r="K31" s="16" t="s">
        <v>62</v>
      </c>
      <c r="L31" s="18">
        <v>2.2400000000000002</v>
      </c>
      <c r="M31" s="16" t="s">
        <v>349</v>
      </c>
      <c r="N31" s="16" t="s">
        <v>351</v>
      </c>
      <c r="O31" s="15">
        <v>41085</v>
      </c>
      <c r="P31" s="16" t="s">
        <v>60</v>
      </c>
      <c r="Q31" s="18">
        <v>0.112</v>
      </c>
      <c r="R31" s="16" t="s">
        <v>349</v>
      </c>
      <c r="S31" s="16" t="s">
        <v>351</v>
      </c>
      <c r="T31" s="57" t="s">
        <v>348</v>
      </c>
      <c r="U31" s="58" t="s">
        <v>348</v>
      </c>
      <c r="V31" s="56" t="s">
        <v>348</v>
      </c>
      <c r="W31" s="15">
        <v>41010</v>
      </c>
      <c r="X31" s="13" t="s">
        <v>65</v>
      </c>
      <c r="Y31" s="18">
        <v>0</v>
      </c>
      <c r="Z31" s="18">
        <v>0</v>
      </c>
      <c r="AA31" s="18">
        <v>167</v>
      </c>
      <c r="AB31" s="15">
        <v>41047</v>
      </c>
      <c r="AC31" s="13" t="s">
        <v>350</v>
      </c>
      <c r="AD31" s="21">
        <v>10</v>
      </c>
      <c r="AE31" s="21">
        <v>5.4</v>
      </c>
      <c r="AF31" s="21">
        <v>28</v>
      </c>
      <c r="AG31" s="15" t="s">
        <v>348</v>
      </c>
      <c r="AH31" s="13" t="s">
        <v>348</v>
      </c>
      <c r="AI31" s="18" t="s">
        <v>348</v>
      </c>
      <c r="AJ31" s="18" t="s">
        <v>348</v>
      </c>
      <c r="AK31" s="18" t="s">
        <v>348</v>
      </c>
      <c r="AL31" s="15" t="s">
        <v>348</v>
      </c>
      <c r="AM31" s="13" t="s">
        <v>348</v>
      </c>
      <c r="AN31" s="18" t="s">
        <v>348</v>
      </c>
      <c r="AO31" s="13" t="s">
        <v>342</v>
      </c>
    </row>
    <row r="32" spans="1:41" ht="16" x14ac:dyDescent="0.2">
      <c r="A32" s="13">
        <v>2012</v>
      </c>
      <c r="B32" s="13">
        <f>B12+200</f>
        <v>401</v>
      </c>
      <c r="C32" s="13">
        <v>1</v>
      </c>
      <c r="D32" s="14" t="s">
        <v>275</v>
      </c>
      <c r="E32" s="14" t="s">
        <v>332</v>
      </c>
      <c r="F32" s="71" t="s">
        <v>348</v>
      </c>
      <c r="G32" s="70" t="s">
        <v>348</v>
      </c>
      <c r="H32" s="68">
        <v>41047</v>
      </c>
      <c r="I32" s="70" t="s">
        <v>280</v>
      </c>
      <c r="J32" s="15">
        <v>41085</v>
      </c>
      <c r="K32" s="16" t="s">
        <v>62</v>
      </c>
      <c r="L32" s="18">
        <v>2.2400000000000002</v>
      </c>
      <c r="M32" s="16" t="s">
        <v>349</v>
      </c>
      <c r="N32" s="16" t="s">
        <v>351</v>
      </c>
      <c r="O32" s="15">
        <v>41085</v>
      </c>
      <c r="P32" s="16" t="s">
        <v>60</v>
      </c>
      <c r="Q32" s="18">
        <v>0.112</v>
      </c>
      <c r="R32" s="16" t="s">
        <v>349</v>
      </c>
      <c r="S32" s="16" t="s">
        <v>351</v>
      </c>
      <c r="T32" s="57" t="s">
        <v>348</v>
      </c>
      <c r="U32" s="58" t="s">
        <v>348</v>
      </c>
      <c r="V32" s="56" t="s">
        <v>348</v>
      </c>
      <c r="W32" s="15">
        <v>41010</v>
      </c>
      <c r="X32" s="13" t="s">
        <v>65</v>
      </c>
      <c r="Y32" s="18">
        <v>0</v>
      </c>
      <c r="Z32" s="18">
        <v>0</v>
      </c>
      <c r="AA32" s="18">
        <v>167</v>
      </c>
      <c r="AB32" s="15">
        <v>41047</v>
      </c>
      <c r="AC32" s="13" t="s">
        <v>350</v>
      </c>
      <c r="AD32" s="21">
        <v>10</v>
      </c>
      <c r="AE32" s="21">
        <v>5.4</v>
      </c>
      <c r="AF32" s="21">
        <v>28</v>
      </c>
      <c r="AG32" s="15">
        <v>41047</v>
      </c>
      <c r="AH32" s="13" t="s">
        <v>87</v>
      </c>
      <c r="AI32" s="21">
        <v>67</v>
      </c>
      <c r="AJ32" s="18">
        <v>0</v>
      </c>
      <c r="AK32" s="18">
        <v>0</v>
      </c>
      <c r="AL32" s="15" t="s">
        <v>348</v>
      </c>
      <c r="AM32" s="13" t="s">
        <v>348</v>
      </c>
      <c r="AN32" s="18" t="s">
        <v>348</v>
      </c>
      <c r="AO32" s="13" t="s">
        <v>342</v>
      </c>
    </row>
    <row r="33" spans="1:41" ht="16" x14ac:dyDescent="0.2">
      <c r="A33" s="13">
        <v>2012</v>
      </c>
      <c r="B33" s="13">
        <f t="shared" ref="B33:B41" si="3">B13+200</f>
        <v>402</v>
      </c>
      <c r="C33" s="13">
        <v>2</v>
      </c>
      <c r="D33" s="14" t="s">
        <v>272</v>
      </c>
      <c r="E33" s="14" t="s">
        <v>339</v>
      </c>
      <c r="F33" s="68">
        <v>40875</v>
      </c>
      <c r="G33" s="70" t="s">
        <v>32</v>
      </c>
      <c r="H33" s="68">
        <v>41047</v>
      </c>
      <c r="I33" s="70" t="s">
        <v>280</v>
      </c>
      <c r="J33" s="15">
        <v>41085</v>
      </c>
      <c r="K33" s="16" t="s">
        <v>62</v>
      </c>
      <c r="L33" s="18">
        <v>2.2400000000000002</v>
      </c>
      <c r="M33" s="16" t="s">
        <v>349</v>
      </c>
      <c r="N33" s="16" t="s">
        <v>351</v>
      </c>
      <c r="O33" s="15">
        <v>41085</v>
      </c>
      <c r="P33" s="16" t="s">
        <v>60</v>
      </c>
      <c r="Q33" s="18">
        <v>0.112</v>
      </c>
      <c r="R33" s="16" t="s">
        <v>349</v>
      </c>
      <c r="S33" s="16" t="s">
        <v>351</v>
      </c>
      <c r="T33" s="15">
        <v>40875</v>
      </c>
      <c r="U33" s="16" t="s">
        <v>352</v>
      </c>
      <c r="V33" s="18">
        <f t="shared" si="0"/>
        <v>12551.900270000004</v>
      </c>
      <c r="W33" s="15">
        <v>41010</v>
      </c>
      <c r="X33" s="13" t="s">
        <v>65</v>
      </c>
      <c r="Y33" s="18">
        <v>0</v>
      </c>
      <c r="Z33" s="18">
        <v>0</v>
      </c>
      <c r="AA33" s="18">
        <v>167</v>
      </c>
      <c r="AB33" s="15">
        <v>41047</v>
      </c>
      <c r="AC33" s="13" t="s">
        <v>350</v>
      </c>
      <c r="AD33" s="21">
        <v>10</v>
      </c>
      <c r="AE33" s="21">
        <v>5.4</v>
      </c>
      <c r="AF33" s="21">
        <v>28</v>
      </c>
      <c r="AG33" s="15" t="s">
        <v>348</v>
      </c>
      <c r="AH33" s="13" t="s">
        <v>348</v>
      </c>
      <c r="AI33" s="18" t="s">
        <v>348</v>
      </c>
      <c r="AJ33" s="18" t="s">
        <v>348</v>
      </c>
      <c r="AK33" s="18" t="s">
        <v>348</v>
      </c>
      <c r="AL33" s="15" t="s">
        <v>348</v>
      </c>
      <c r="AM33" s="13" t="s">
        <v>348</v>
      </c>
      <c r="AN33" s="18" t="s">
        <v>348</v>
      </c>
      <c r="AO33" s="13" t="s">
        <v>342</v>
      </c>
    </row>
    <row r="34" spans="1:41" ht="16" x14ac:dyDescent="0.2">
      <c r="A34" s="13">
        <v>2012</v>
      </c>
      <c r="B34" s="13">
        <f t="shared" si="3"/>
        <v>403</v>
      </c>
      <c r="C34" s="13">
        <v>3</v>
      </c>
      <c r="D34" s="14" t="s">
        <v>268</v>
      </c>
      <c r="E34" s="96" t="s">
        <v>489</v>
      </c>
      <c r="F34" s="15">
        <v>40875</v>
      </c>
      <c r="G34" s="70" t="s">
        <v>457</v>
      </c>
      <c r="H34" s="68">
        <v>41047</v>
      </c>
      <c r="I34" s="70" t="s">
        <v>280</v>
      </c>
      <c r="J34" s="15">
        <v>41085</v>
      </c>
      <c r="K34" s="16" t="s">
        <v>62</v>
      </c>
      <c r="L34" s="18">
        <v>2.2400000000000002</v>
      </c>
      <c r="M34" s="16" t="s">
        <v>349</v>
      </c>
      <c r="N34" s="16" t="s">
        <v>351</v>
      </c>
      <c r="O34" s="15">
        <v>41085</v>
      </c>
      <c r="P34" s="16" t="s">
        <v>60</v>
      </c>
      <c r="Q34" s="18">
        <v>0.112</v>
      </c>
      <c r="R34" s="16" t="s">
        <v>349</v>
      </c>
      <c r="S34" s="16" t="s">
        <v>351</v>
      </c>
      <c r="T34" s="15">
        <v>40875</v>
      </c>
      <c r="U34" s="16" t="s">
        <v>352</v>
      </c>
      <c r="V34" s="18">
        <f t="shared" si="0"/>
        <v>12551.900270000004</v>
      </c>
      <c r="W34" s="15">
        <v>41010</v>
      </c>
      <c r="X34" s="13" t="s">
        <v>65</v>
      </c>
      <c r="Y34" s="18">
        <v>0</v>
      </c>
      <c r="Z34" s="18">
        <v>0</v>
      </c>
      <c r="AA34" s="18">
        <v>167</v>
      </c>
      <c r="AB34" s="15">
        <v>41047</v>
      </c>
      <c r="AC34" s="13" t="s">
        <v>350</v>
      </c>
      <c r="AD34" s="21">
        <v>10</v>
      </c>
      <c r="AE34" s="21">
        <v>5.4</v>
      </c>
      <c r="AF34" s="21">
        <v>28</v>
      </c>
      <c r="AG34" s="15" t="s">
        <v>348</v>
      </c>
      <c r="AH34" s="13" t="s">
        <v>348</v>
      </c>
      <c r="AI34" s="18" t="s">
        <v>348</v>
      </c>
      <c r="AJ34" s="18" t="s">
        <v>348</v>
      </c>
      <c r="AK34" s="18" t="s">
        <v>348</v>
      </c>
      <c r="AL34" s="15" t="s">
        <v>348</v>
      </c>
      <c r="AM34" s="13" t="s">
        <v>348</v>
      </c>
      <c r="AN34" s="18" t="s">
        <v>348</v>
      </c>
      <c r="AO34" s="13" t="s">
        <v>342</v>
      </c>
    </row>
    <row r="35" spans="1:41" ht="16" x14ac:dyDescent="0.2">
      <c r="A35" s="13">
        <v>2012</v>
      </c>
      <c r="B35" s="13">
        <f t="shared" si="3"/>
        <v>404</v>
      </c>
      <c r="C35" s="13">
        <v>4</v>
      </c>
      <c r="D35" s="14" t="s">
        <v>273</v>
      </c>
      <c r="E35" s="14" t="s">
        <v>340</v>
      </c>
      <c r="F35" s="71" t="s">
        <v>348</v>
      </c>
      <c r="G35" s="70" t="s">
        <v>348</v>
      </c>
      <c r="H35" s="68">
        <v>41047</v>
      </c>
      <c r="I35" s="70" t="s">
        <v>280</v>
      </c>
      <c r="J35" s="15">
        <v>41085</v>
      </c>
      <c r="K35" s="16" t="s">
        <v>62</v>
      </c>
      <c r="L35" s="18">
        <v>2.2400000000000002</v>
      </c>
      <c r="M35" s="16" t="s">
        <v>349</v>
      </c>
      <c r="N35" s="16" t="s">
        <v>351</v>
      </c>
      <c r="O35" s="15">
        <v>41085</v>
      </c>
      <c r="P35" s="16" t="s">
        <v>60</v>
      </c>
      <c r="Q35" s="18">
        <v>0.112</v>
      </c>
      <c r="R35" s="16" t="s">
        <v>349</v>
      </c>
      <c r="S35" s="16" t="s">
        <v>351</v>
      </c>
      <c r="T35" s="15">
        <v>40875</v>
      </c>
      <c r="U35" s="16" t="s">
        <v>352</v>
      </c>
      <c r="V35" s="18">
        <f t="shared" si="0"/>
        <v>12551.900270000004</v>
      </c>
      <c r="W35" s="15">
        <v>41010</v>
      </c>
      <c r="X35" s="13" t="s">
        <v>65</v>
      </c>
      <c r="Y35" s="18">
        <v>0</v>
      </c>
      <c r="Z35" s="18">
        <v>0</v>
      </c>
      <c r="AA35" s="18">
        <v>167</v>
      </c>
      <c r="AB35" s="15">
        <v>41047</v>
      </c>
      <c r="AC35" s="13" t="s">
        <v>350</v>
      </c>
      <c r="AD35" s="21">
        <v>10</v>
      </c>
      <c r="AE35" s="21">
        <v>5.4</v>
      </c>
      <c r="AF35" s="21">
        <v>28</v>
      </c>
      <c r="AG35" s="15" t="s">
        <v>348</v>
      </c>
      <c r="AH35" s="13" t="s">
        <v>348</v>
      </c>
      <c r="AI35" s="18" t="s">
        <v>348</v>
      </c>
      <c r="AJ35" s="18" t="s">
        <v>348</v>
      </c>
      <c r="AK35" s="18" t="s">
        <v>348</v>
      </c>
      <c r="AL35" s="15" t="s">
        <v>348</v>
      </c>
      <c r="AM35" s="13" t="s">
        <v>348</v>
      </c>
      <c r="AN35" s="18" t="s">
        <v>348</v>
      </c>
      <c r="AO35" s="13" t="s">
        <v>342</v>
      </c>
    </row>
    <row r="36" spans="1:41" ht="16" x14ac:dyDescent="0.2">
      <c r="A36" s="13">
        <v>2012</v>
      </c>
      <c r="B36" s="13">
        <f t="shared" si="3"/>
        <v>405</v>
      </c>
      <c r="C36" s="13">
        <v>5</v>
      </c>
      <c r="D36" s="14" t="s">
        <v>269</v>
      </c>
      <c r="E36" s="14" t="s">
        <v>336</v>
      </c>
      <c r="F36" s="68">
        <v>40875</v>
      </c>
      <c r="G36" s="70" t="s">
        <v>456</v>
      </c>
      <c r="H36" s="71" t="s">
        <v>348</v>
      </c>
      <c r="I36" s="70" t="s">
        <v>348</v>
      </c>
      <c r="J36" s="15">
        <v>41085</v>
      </c>
      <c r="K36" s="16" t="s">
        <v>62</v>
      </c>
      <c r="L36" s="18">
        <v>2.2400000000000002</v>
      </c>
      <c r="M36" s="16" t="s">
        <v>349</v>
      </c>
      <c r="N36" s="16" t="s">
        <v>351</v>
      </c>
      <c r="O36" s="15">
        <v>41085</v>
      </c>
      <c r="P36" s="16" t="s">
        <v>60</v>
      </c>
      <c r="Q36" s="18">
        <v>0.112</v>
      </c>
      <c r="R36" s="16" t="s">
        <v>349</v>
      </c>
      <c r="S36" s="16" t="s">
        <v>351</v>
      </c>
      <c r="T36" s="15">
        <v>40875</v>
      </c>
      <c r="U36" s="16" t="s">
        <v>352</v>
      </c>
      <c r="V36" s="18">
        <f t="shared" si="0"/>
        <v>12551.900270000004</v>
      </c>
      <c r="W36" s="15">
        <v>41010</v>
      </c>
      <c r="X36" s="13" t="s">
        <v>65</v>
      </c>
      <c r="Y36" s="18">
        <v>0</v>
      </c>
      <c r="Z36" s="18">
        <v>0</v>
      </c>
      <c r="AA36" s="18">
        <v>167</v>
      </c>
      <c r="AB36" s="15">
        <v>41047</v>
      </c>
      <c r="AC36" s="13" t="s">
        <v>350</v>
      </c>
      <c r="AD36" s="21">
        <v>10</v>
      </c>
      <c r="AE36" s="21">
        <v>5.4</v>
      </c>
      <c r="AF36" s="21">
        <v>28</v>
      </c>
      <c r="AG36" s="15" t="s">
        <v>348</v>
      </c>
      <c r="AH36" s="13" t="s">
        <v>348</v>
      </c>
      <c r="AI36" s="18" t="s">
        <v>348</v>
      </c>
      <c r="AJ36" s="18" t="s">
        <v>348</v>
      </c>
      <c r="AK36" s="18" t="s">
        <v>348</v>
      </c>
      <c r="AL36" s="15" t="s">
        <v>348</v>
      </c>
      <c r="AM36" s="13" t="s">
        <v>348</v>
      </c>
      <c r="AN36" s="18" t="s">
        <v>348</v>
      </c>
      <c r="AO36" s="13" t="s">
        <v>342</v>
      </c>
    </row>
    <row r="37" spans="1:41" ht="16" x14ac:dyDescent="0.2">
      <c r="A37" s="13">
        <v>2012</v>
      </c>
      <c r="B37" s="13">
        <f t="shared" si="3"/>
        <v>406</v>
      </c>
      <c r="C37" s="13">
        <v>6</v>
      </c>
      <c r="D37" s="14" t="s">
        <v>276</v>
      </c>
      <c r="E37" s="14" t="s">
        <v>333</v>
      </c>
      <c r="F37" s="71" t="s">
        <v>348</v>
      </c>
      <c r="G37" s="70" t="s">
        <v>348</v>
      </c>
      <c r="H37" s="68">
        <v>41047</v>
      </c>
      <c r="I37" s="70" t="s">
        <v>280</v>
      </c>
      <c r="J37" s="15">
        <v>41085</v>
      </c>
      <c r="K37" s="16" t="s">
        <v>62</v>
      </c>
      <c r="L37" s="18">
        <v>2.2400000000000002</v>
      </c>
      <c r="M37" s="16" t="s">
        <v>349</v>
      </c>
      <c r="N37" s="16" t="s">
        <v>351</v>
      </c>
      <c r="O37" s="15">
        <v>41085</v>
      </c>
      <c r="P37" s="16" t="s">
        <v>60</v>
      </c>
      <c r="Q37" s="18">
        <v>0.112</v>
      </c>
      <c r="R37" s="16" t="s">
        <v>349</v>
      </c>
      <c r="S37" s="16" t="s">
        <v>351</v>
      </c>
      <c r="T37" s="57" t="s">
        <v>348</v>
      </c>
      <c r="U37" s="58" t="s">
        <v>348</v>
      </c>
      <c r="V37" s="56" t="s">
        <v>348</v>
      </c>
      <c r="W37" s="15">
        <v>41010</v>
      </c>
      <c r="X37" s="13" t="s">
        <v>65</v>
      </c>
      <c r="Y37" s="18">
        <v>0</v>
      </c>
      <c r="Z37" s="18">
        <v>0</v>
      </c>
      <c r="AA37" s="18">
        <v>167</v>
      </c>
      <c r="AB37" s="15">
        <v>41047</v>
      </c>
      <c r="AC37" s="13" t="s">
        <v>350</v>
      </c>
      <c r="AD37" s="21">
        <v>10</v>
      </c>
      <c r="AE37" s="21">
        <v>5.4</v>
      </c>
      <c r="AF37" s="21">
        <v>28</v>
      </c>
      <c r="AG37" s="15">
        <v>41047</v>
      </c>
      <c r="AH37" s="13" t="s">
        <v>87</v>
      </c>
      <c r="AI37" s="21">
        <v>134</v>
      </c>
      <c r="AJ37" s="18">
        <v>0</v>
      </c>
      <c r="AK37" s="18">
        <v>0</v>
      </c>
      <c r="AL37" s="15" t="s">
        <v>348</v>
      </c>
      <c r="AM37" s="13" t="s">
        <v>348</v>
      </c>
      <c r="AN37" s="18" t="s">
        <v>348</v>
      </c>
      <c r="AO37" s="13" t="s">
        <v>342</v>
      </c>
    </row>
    <row r="38" spans="1:41" ht="16" x14ac:dyDescent="0.2">
      <c r="A38" s="13">
        <v>2012</v>
      </c>
      <c r="B38" s="13">
        <f t="shared" si="3"/>
        <v>407</v>
      </c>
      <c r="C38" s="13">
        <v>7</v>
      </c>
      <c r="D38" s="14" t="s">
        <v>274</v>
      </c>
      <c r="E38" s="14" t="s">
        <v>341</v>
      </c>
      <c r="F38" s="71" t="s">
        <v>348</v>
      </c>
      <c r="G38" s="70" t="s">
        <v>348</v>
      </c>
      <c r="H38" s="68">
        <v>41047</v>
      </c>
      <c r="I38" s="70" t="s">
        <v>280</v>
      </c>
      <c r="J38" s="15">
        <v>41085</v>
      </c>
      <c r="K38" s="16" t="s">
        <v>62</v>
      </c>
      <c r="L38" s="18">
        <v>2.2400000000000002</v>
      </c>
      <c r="M38" s="16" t="s">
        <v>349</v>
      </c>
      <c r="N38" s="16" t="s">
        <v>351</v>
      </c>
      <c r="O38" s="15">
        <v>41085</v>
      </c>
      <c r="P38" s="16" t="s">
        <v>60</v>
      </c>
      <c r="Q38" s="18">
        <v>0.112</v>
      </c>
      <c r="R38" s="16" t="s">
        <v>349</v>
      </c>
      <c r="S38" s="16" t="s">
        <v>351</v>
      </c>
      <c r="T38" s="57" t="s">
        <v>348</v>
      </c>
      <c r="U38" s="58" t="s">
        <v>348</v>
      </c>
      <c r="V38" s="56" t="s">
        <v>348</v>
      </c>
      <c r="W38" s="15">
        <v>41010</v>
      </c>
      <c r="X38" s="13" t="s">
        <v>65</v>
      </c>
      <c r="Y38" s="18">
        <v>0</v>
      </c>
      <c r="Z38" s="18">
        <v>0</v>
      </c>
      <c r="AA38" s="18">
        <v>167</v>
      </c>
      <c r="AB38" s="15">
        <v>41047</v>
      </c>
      <c r="AC38" s="13" t="s">
        <v>350</v>
      </c>
      <c r="AD38" s="21">
        <v>10</v>
      </c>
      <c r="AE38" s="21">
        <v>5.4</v>
      </c>
      <c r="AF38" s="21">
        <v>28</v>
      </c>
      <c r="AG38" s="15" t="s">
        <v>348</v>
      </c>
      <c r="AH38" s="13" t="s">
        <v>348</v>
      </c>
      <c r="AI38" s="18" t="s">
        <v>348</v>
      </c>
      <c r="AJ38" s="18" t="s">
        <v>348</v>
      </c>
      <c r="AK38" s="18" t="s">
        <v>348</v>
      </c>
      <c r="AL38" s="15" t="s">
        <v>348</v>
      </c>
      <c r="AM38" s="13" t="s">
        <v>348</v>
      </c>
      <c r="AN38" s="18" t="s">
        <v>348</v>
      </c>
      <c r="AO38" s="13" t="s">
        <v>342</v>
      </c>
    </row>
    <row r="39" spans="1:41" ht="16" x14ac:dyDescent="0.2">
      <c r="A39" s="13">
        <v>2012</v>
      </c>
      <c r="B39" s="13">
        <f t="shared" si="3"/>
        <v>408</v>
      </c>
      <c r="C39" s="13">
        <v>8</v>
      </c>
      <c r="D39" s="14" t="s">
        <v>271</v>
      </c>
      <c r="E39" s="13" t="s">
        <v>335</v>
      </c>
      <c r="F39" s="15">
        <v>40875</v>
      </c>
      <c r="G39" s="70" t="s">
        <v>458</v>
      </c>
      <c r="H39" s="68">
        <v>41047</v>
      </c>
      <c r="I39" s="70" t="s">
        <v>280</v>
      </c>
      <c r="J39" s="15">
        <v>41085</v>
      </c>
      <c r="K39" s="16" t="s">
        <v>62</v>
      </c>
      <c r="L39" s="18">
        <v>2.2400000000000002</v>
      </c>
      <c r="M39" s="16" t="s">
        <v>349</v>
      </c>
      <c r="N39" s="16" t="s">
        <v>351</v>
      </c>
      <c r="O39" s="15">
        <v>41085</v>
      </c>
      <c r="P39" s="16" t="s">
        <v>60</v>
      </c>
      <c r="Q39" s="18">
        <v>0.112</v>
      </c>
      <c r="R39" s="16" t="s">
        <v>349</v>
      </c>
      <c r="S39" s="16" t="s">
        <v>351</v>
      </c>
      <c r="T39" s="15">
        <v>40875</v>
      </c>
      <c r="U39" s="16" t="s">
        <v>352</v>
      </c>
      <c r="V39" s="18">
        <f t="shared" si="0"/>
        <v>12551.900270000004</v>
      </c>
      <c r="W39" s="15">
        <v>41010</v>
      </c>
      <c r="X39" s="13" t="s">
        <v>65</v>
      </c>
      <c r="Y39" s="18">
        <v>0</v>
      </c>
      <c r="Z39" s="18">
        <v>0</v>
      </c>
      <c r="AA39" s="18">
        <v>167</v>
      </c>
      <c r="AB39" s="15">
        <v>41047</v>
      </c>
      <c r="AC39" s="13" t="s">
        <v>350</v>
      </c>
      <c r="AD39" s="21">
        <v>10</v>
      </c>
      <c r="AE39" s="21">
        <v>5.4</v>
      </c>
      <c r="AF39" s="21">
        <v>28</v>
      </c>
      <c r="AG39" s="15" t="s">
        <v>348</v>
      </c>
      <c r="AH39" s="13" t="s">
        <v>348</v>
      </c>
      <c r="AI39" s="18" t="s">
        <v>348</v>
      </c>
      <c r="AJ39" s="18" t="s">
        <v>348</v>
      </c>
      <c r="AK39" s="18" t="s">
        <v>348</v>
      </c>
      <c r="AL39" s="15" t="s">
        <v>348</v>
      </c>
      <c r="AM39" s="13" t="s">
        <v>348</v>
      </c>
      <c r="AN39" s="18" t="s">
        <v>348</v>
      </c>
      <c r="AO39" s="13" t="s">
        <v>342</v>
      </c>
    </row>
    <row r="40" spans="1:41" ht="16" x14ac:dyDescent="0.2">
      <c r="A40" s="13">
        <v>2012</v>
      </c>
      <c r="B40" s="13">
        <f t="shared" si="3"/>
        <v>409</v>
      </c>
      <c r="C40" s="13">
        <v>9</v>
      </c>
      <c r="D40" s="14" t="s">
        <v>270</v>
      </c>
      <c r="E40" s="14" t="s">
        <v>338</v>
      </c>
      <c r="F40" s="15">
        <v>40875</v>
      </c>
      <c r="G40" s="70" t="s">
        <v>457</v>
      </c>
      <c r="H40" s="68">
        <v>41047</v>
      </c>
      <c r="I40" s="70" t="s">
        <v>280</v>
      </c>
      <c r="J40" s="15">
        <v>41085</v>
      </c>
      <c r="K40" s="16" t="s">
        <v>62</v>
      </c>
      <c r="L40" s="18">
        <v>2.2400000000000002</v>
      </c>
      <c r="M40" s="16" t="s">
        <v>349</v>
      </c>
      <c r="N40" s="16" t="s">
        <v>351</v>
      </c>
      <c r="O40" s="15">
        <v>41085</v>
      </c>
      <c r="P40" s="16" t="s">
        <v>60</v>
      </c>
      <c r="Q40" s="18">
        <v>0.112</v>
      </c>
      <c r="R40" s="16" t="s">
        <v>349</v>
      </c>
      <c r="S40" s="16" t="s">
        <v>351</v>
      </c>
      <c r="T40" s="15">
        <v>40875</v>
      </c>
      <c r="U40" s="16" t="s">
        <v>352</v>
      </c>
      <c r="V40" s="18">
        <f t="shared" si="0"/>
        <v>12551.900270000004</v>
      </c>
      <c r="W40" s="15">
        <v>41010</v>
      </c>
      <c r="X40" s="13" t="s">
        <v>65</v>
      </c>
      <c r="Y40" s="18">
        <v>0</v>
      </c>
      <c r="Z40" s="18">
        <v>0</v>
      </c>
      <c r="AA40" s="18">
        <v>167</v>
      </c>
      <c r="AB40" s="15">
        <v>41047</v>
      </c>
      <c r="AC40" s="13" t="s">
        <v>350</v>
      </c>
      <c r="AD40" s="21">
        <v>10</v>
      </c>
      <c r="AE40" s="21">
        <v>5.4</v>
      </c>
      <c r="AF40" s="21">
        <v>28</v>
      </c>
      <c r="AG40" s="15" t="s">
        <v>348</v>
      </c>
      <c r="AH40" s="13" t="s">
        <v>348</v>
      </c>
      <c r="AI40" s="18" t="s">
        <v>348</v>
      </c>
      <c r="AJ40" s="18" t="s">
        <v>348</v>
      </c>
      <c r="AK40" s="18" t="s">
        <v>348</v>
      </c>
      <c r="AL40" s="15" t="s">
        <v>348</v>
      </c>
      <c r="AM40" s="13" t="s">
        <v>348</v>
      </c>
      <c r="AN40" s="18" t="s">
        <v>348</v>
      </c>
      <c r="AO40" s="13" t="s">
        <v>342</v>
      </c>
    </row>
    <row r="41" spans="1:41" ht="16" x14ac:dyDescent="0.2">
      <c r="A41" s="13">
        <v>2012</v>
      </c>
      <c r="B41" s="13">
        <f t="shared" si="3"/>
        <v>410</v>
      </c>
      <c r="C41" s="13">
        <v>10</v>
      </c>
      <c r="D41" s="14" t="s">
        <v>277</v>
      </c>
      <c r="E41" s="19" t="s">
        <v>334</v>
      </c>
      <c r="F41" s="71" t="s">
        <v>348</v>
      </c>
      <c r="G41" s="70" t="s">
        <v>348</v>
      </c>
      <c r="H41" s="68">
        <v>41047</v>
      </c>
      <c r="I41" s="70" t="s">
        <v>280</v>
      </c>
      <c r="J41" s="15">
        <v>41085</v>
      </c>
      <c r="K41" s="16" t="s">
        <v>62</v>
      </c>
      <c r="L41" s="18">
        <v>2.2400000000000002</v>
      </c>
      <c r="M41" s="16" t="s">
        <v>349</v>
      </c>
      <c r="N41" s="16" t="s">
        <v>351</v>
      </c>
      <c r="O41" s="15">
        <v>41085</v>
      </c>
      <c r="P41" s="16" t="s">
        <v>60</v>
      </c>
      <c r="Q41" s="18">
        <v>0.112</v>
      </c>
      <c r="R41" s="16" t="s">
        <v>349</v>
      </c>
      <c r="S41" s="16" t="s">
        <v>351</v>
      </c>
      <c r="T41" s="57" t="s">
        <v>348</v>
      </c>
      <c r="U41" s="58" t="s">
        <v>348</v>
      </c>
      <c r="V41" s="56" t="s">
        <v>348</v>
      </c>
      <c r="W41" s="15">
        <v>41010</v>
      </c>
      <c r="X41" s="13" t="s">
        <v>65</v>
      </c>
      <c r="Y41" s="18">
        <v>0</v>
      </c>
      <c r="Z41" s="18">
        <v>0</v>
      </c>
      <c r="AA41" s="18">
        <v>167</v>
      </c>
      <c r="AB41" s="15">
        <v>41047</v>
      </c>
      <c r="AC41" s="13" t="s">
        <v>350</v>
      </c>
      <c r="AD41" s="21">
        <v>10</v>
      </c>
      <c r="AE41" s="21">
        <v>5.4</v>
      </c>
      <c r="AF41" s="21">
        <v>28</v>
      </c>
      <c r="AG41" s="15">
        <v>41047</v>
      </c>
      <c r="AH41" s="13" t="s">
        <v>87</v>
      </c>
      <c r="AI41" s="21">
        <v>202</v>
      </c>
      <c r="AJ41" s="18">
        <v>0</v>
      </c>
      <c r="AK41" s="18">
        <v>0</v>
      </c>
      <c r="AL41" s="15" t="s">
        <v>348</v>
      </c>
      <c r="AM41" s="13" t="s">
        <v>348</v>
      </c>
      <c r="AN41" s="18" t="s">
        <v>348</v>
      </c>
      <c r="AO41" s="13" t="s">
        <v>342</v>
      </c>
    </row>
    <row r="42" spans="1:41" ht="16" x14ac:dyDescent="0.2">
      <c r="A42" s="13">
        <v>2013</v>
      </c>
      <c r="B42" s="13">
        <v>101</v>
      </c>
      <c r="C42" s="13">
        <v>1</v>
      </c>
      <c r="D42" s="14" t="s">
        <v>275</v>
      </c>
      <c r="E42" s="14" t="s">
        <v>332</v>
      </c>
      <c r="F42" s="71" t="s">
        <v>348</v>
      </c>
      <c r="G42" s="70" t="s">
        <v>348</v>
      </c>
      <c r="H42" s="68">
        <v>41429</v>
      </c>
      <c r="I42" s="70" t="s">
        <v>280</v>
      </c>
      <c r="J42" s="15">
        <v>41429</v>
      </c>
      <c r="K42" s="19" t="s">
        <v>52</v>
      </c>
      <c r="L42" s="21" t="s">
        <v>356</v>
      </c>
      <c r="M42" s="19" t="s">
        <v>357</v>
      </c>
      <c r="N42" s="19" t="s">
        <v>53</v>
      </c>
      <c r="O42" s="20" t="s">
        <v>348</v>
      </c>
      <c r="P42" s="16" t="s">
        <v>348</v>
      </c>
      <c r="Q42" s="21" t="s">
        <v>348</v>
      </c>
      <c r="R42" s="16" t="s">
        <v>348</v>
      </c>
      <c r="S42" s="16" t="s">
        <v>348</v>
      </c>
      <c r="T42" s="57" t="s">
        <v>348</v>
      </c>
      <c r="U42" s="58" t="s">
        <v>348</v>
      </c>
      <c r="V42" s="56" t="s">
        <v>348</v>
      </c>
      <c r="W42" s="15">
        <v>41402</v>
      </c>
      <c r="X42" s="13" t="s">
        <v>65</v>
      </c>
      <c r="Y42" s="18">
        <v>0</v>
      </c>
      <c r="Z42" s="18">
        <v>0</v>
      </c>
      <c r="AA42" s="18">
        <v>167</v>
      </c>
      <c r="AB42" s="15">
        <v>41429</v>
      </c>
      <c r="AC42" s="13" t="s">
        <v>350</v>
      </c>
      <c r="AD42" s="18">
        <v>10</v>
      </c>
      <c r="AE42" s="18">
        <v>5.4</v>
      </c>
      <c r="AF42" s="18">
        <v>28</v>
      </c>
      <c r="AG42" s="15">
        <v>41428</v>
      </c>
      <c r="AH42" s="13" t="s">
        <v>87</v>
      </c>
      <c r="AI42" s="21">
        <v>67</v>
      </c>
      <c r="AJ42" s="18">
        <v>0</v>
      </c>
      <c r="AK42" s="18">
        <v>0</v>
      </c>
      <c r="AL42" s="15">
        <v>41402</v>
      </c>
      <c r="AM42" s="13" t="s">
        <v>295</v>
      </c>
      <c r="AN42" s="18">
        <v>336</v>
      </c>
      <c r="AO42" s="13" t="s">
        <v>359</v>
      </c>
    </row>
    <row r="43" spans="1:41" ht="16" x14ac:dyDescent="0.2">
      <c r="A43" s="13">
        <v>2013</v>
      </c>
      <c r="B43" s="13">
        <v>102</v>
      </c>
      <c r="C43" s="13">
        <v>2</v>
      </c>
      <c r="D43" s="14" t="s">
        <v>271</v>
      </c>
      <c r="E43" s="13" t="s">
        <v>335</v>
      </c>
      <c r="F43" s="15">
        <v>41222</v>
      </c>
      <c r="G43" s="70" t="s">
        <v>458</v>
      </c>
      <c r="H43" s="68">
        <v>41429</v>
      </c>
      <c r="I43" s="70" t="s">
        <v>280</v>
      </c>
      <c r="J43" s="15">
        <v>41429</v>
      </c>
      <c r="K43" s="19" t="s">
        <v>52</v>
      </c>
      <c r="L43" s="21" t="s">
        <v>356</v>
      </c>
      <c r="M43" s="19" t="s">
        <v>357</v>
      </c>
      <c r="N43" s="19" t="s">
        <v>53</v>
      </c>
      <c r="O43" s="20" t="s">
        <v>348</v>
      </c>
      <c r="P43" s="16" t="s">
        <v>348</v>
      </c>
      <c r="Q43" s="21" t="s">
        <v>348</v>
      </c>
      <c r="R43" s="16" t="s">
        <v>348</v>
      </c>
      <c r="S43" s="16" t="s">
        <v>348</v>
      </c>
      <c r="T43" s="15">
        <v>41222</v>
      </c>
      <c r="U43" s="16" t="s">
        <v>358</v>
      </c>
      <c r="V43" s="18">
        <f t="shared" ref="V43:V80" si="4">AVERAGE(4.7,4.9,5.4,5.3,4.9,5)*8000*0.01*3.785*2.47*1</f>
        <v>3764.5105333333345</v>
      </c>
      <c r="W43" s="15">
        <v>41402</v>
      </c>
      <c r="X43" s="13" t="s">
        <v>65</v>
      </c>
      <c r="Y43" s="18">
        <v>0</v>
      </c>
      <c r="Z43" s="18">
        <v>0</v>
      </c>
      <c r="AA43" s="18">
        <v>167</v>
      </c>
      <c r="AB43" s="15">
        <v>41429</v>
      </c>
      <c r="AC43" s="13" t="s">
        <v>350</v>
      </c>
      <c r="AD43" s="18">
        <v>10</v>
      </c>
      <c r="AE43" s="18">
        <v>5.4</v>
      </c>
      <c r="AF43" s="18">
        <v>28</v>
      </c>
      <c r="AG43" s="15" t="s">
        <v>348</v>
      </c>
      <c r="AH43" s="13" t="s">
        <v>348</v>
      </c>
      <c r="AI43" s="18" t="s">
        <v>348</v>
      </c>
      <c r="AJ43" s="18" t="s">
        <v>348</v>
      </c>
      <c r="AK43" s="18" t="s">
        <v>348</v>
      </c>
      <c r="AL43" s="15">
        <v>41402</v>
      </c>
      <c r="AM43" s="13" t="s">
        <v>295</v>
      </c>
      <c r="AN43" s="18">
        <v>336</v>
      </c>
      <c r="AO43" s="13" t="s">
        <v>359</v>
      </c>
    </row>
    <row r="44" spans="1:41" ht="16" x14ac:dyDescent="0.2">
      <c r="A44" s="13">
        <v>2013</v>
      </c>
      <c r="B44" s="13">
        <v>103</v>
      </c>
      <c r="C44" s="13">
        <v>3</v>
      </c>
      <c r="D44" s="14" t="s">
        <v>272</v>
      </c>
      <c r="E44" s="14" t="s">
        <v>339</v>
      </c>
      <c r="F44" s="68">
        <v>41222</v>
      </c>
      <c r="G44" s="70" t="s">
        <v>32</v>
      </c>
      <c r="H44" s="68">
        <v>41429</v>
      </c>
      <c r="I44" s="70" t="s">
        <v>280</v>
      </c>
      <c r="J44" s="15">
        <v>41429</v>
      </c>
      <c r="K44" s="19" t="s">
        <v>52</v>
      </c>
      <c r="L44" s="21" t="s">
        <v>356</v>
      </c>
      <c r="M44" s="19" t="s">
        <v>357</v>
      </c>
      <c r="N44" s="19" t="s">
        <v>53</v>
      </c>
      <c r="O44" s="20" t="s">
        <v>348</v>
      </c>
      <c r="P44" s="16" t="s">
        <v>348</v>
      </c>
      <c r="Q44" s="21" t="s">
        <v>348</v>
      </c>
      <c r="R44" s="16" t="s">
        <v>348</v>
      </c>
      <c r="S44" s="16" t="s">
        <v>348</v>
      </c>
      <c r="T44" s="15">
        <v>41222</v>
      </c>
      <c r="U44" s="16" t="s">
        <v>358</v>
      </c>
      <c r="V44" s="18">
        <f t="shared" si="4"/>
        <v>3764.5105333333345</v>
      </c>
      <c r="W44" s="15">
        <v>41402</v>
      </c>
      <c r="X44" s="13" t="s">
        <v>65</v>
      </c>
      <c r="Y44" s="18">
        <v>0</v>
      </c>
      <c r="Z44" s="18">
        <v>0</v>
      </c>
      <c r="AA44" s="18">
        <v>167</v>
      </c>
      <c r="AB44" s="15">
        <v>41429</v>
      </c>
      <c r="AC44" s="13" t="s">
        <v>350</v>
      </c>
      <c r="AD44" s="18">
        <v>10</v>
      </c>
      <c r="AE44" s="18">
        <v>5.4</v>
      </c>
      <c r="AF44" s="18">
        <v>28</v>
      </c>
      <c r="AG44" s="15" t="s">
        <v>348</v>
      </c>
      <c r="AH44" s="13" t="s">
        <v>348</v>
      </c>
      <c r="AI44" s="18" t="s">
        <v>348</v>
      </c>
      <c r="AJ44" s="18" t="s">
        <v>348</v>
      </c>
      <c r="AK44" s="18" t="s">
        <v>348</v>
      </c>
      <c r="AL44" s="15">
        <v>41402</v>
      </c>
      <c r="AM44" s="13" t="s">
        <v>295</v>
      </c>
      <c r="AN44" s="18">
        <v>336</v>
      </c>
      <c r="AO44" s="13" t="s">
        <v>359</v>
      </c>
    </row>
    <row r="45" spans="1:41" ht="16" x14ac:dyDescent="0.2">
      <c r="A45" s="13">
        <v>2013</v>
      </c>
      <c r="B45" s="13">
        <v>104</v>
      </c>
      <c r="C45" s="13">
        <v>4</v>
      </c>
      <c r="D45" s="14" t="s">
        <v>269</v>
      </c>
      <c r="E45" s="14" t="s">
        <v>336</v>
      </c>
      <c r="F45" s="68">
        <v>41222</v>
      </c>
      <c r="G45" s="70" t="s">
        <v>456</v>
      </c>
      <c r="H45" s="71" t="s">
        <v>348</v>
      </c>
      <c r="I45" s="70" t="s">
        <v>348</v>
      </c>
      <c r="J45" s="15">
        <v>41429</v>
      </c>
      <c r="K45" s="19" t="s">
        <v>52</v>
      </c>
      <c r="L45" s="21" t="s">
        <v>356</v>
      </c>
      <c r="M45" s="19" t="s">
        <v>357</v>
      </c>
      <c r="N45" s="19" t="s">
        <v>53</v>
      </c>
      <c r="O45" s="20" t="s">
        <v>348</v>
      </c>
      <c r="P45" s="16" t="s">
        <v>348</v>
      </c>
      <c r="Q45" s="21" t="s">
        <v>348</v>
      </c>
      <c r="R45" s="16" t="s">
        <v>348</v>
      </c>
      <c r="S45" s="16" t="s">
        <v>348</v>
      </c>
      <c r="T45" s="15">
        <v>41222</v>
      </c>
      <c r="U45" s="16" t="s">
        <v>358</v>
      </c>
      <c r="V45" s="18">
        <f t="shared" si="4"/>
        <v>3764.5105333333345</v>
      </c>
      <c r="W45" s="15">
        <v>41402</v>
      </c>
      <c r="X45" s="13" t="s">
        <v>65</v>
      </c>
      <c r="Y45" s="18">
        <v>0</v>
      </c>
      <c r="Z45" s="18">
        <v>0</v>
      </c>
      <c r="AA45" s="18">
        <v>167</v>
      </c>
      <c r="AB45" s="15">
        <v>41429</v>
      </c>
      <c r="AC45" s="13" t="s">
        <v>350</v>
      </c>
      <c r="AD45" s="18">
        <v>10</v>
      </c>
      <c r="AE45" s="18">
        <v>5.4</v>
      </c>
      <c r="AF45" s="18">
        <v>28</v>
      </c>
      <c r="AG45" s="15" t="s">
        <v>348</v>
      </c>
      <c r="AH45" s="13" t="s">
        <v>348</v>
      </c>
      <c r="AI45" s="18" t="s">
        <v>348</v>
      </c>
      <c r="AJ45" s="18" t="s">
        <v>348</v>
      </c>
      <c r="AK45" s="18" t="s">
        <v>348</v>
      </c>
      <c r="AL45" s="15">
        <v>41402</v>
      </c>
      <c r="AM45" s="13" t="s">
        <v>295</v>
      </c>
      <c r="AN45" s="18">
        <v>336</v>
      </c>
      <c r="AO45" s="13" t="s">
        <v>359</v>
      </c>
    </row>
    <row r="46" spans="1:41" ht="16" x14ac:dyDescent="0.2">
      <c r="A46" s="13">
        <v>2013</v>
      </c>
      <c r="B46" s="13">
        <v>105</v>
      </c>
      <c r="C46" s="13">
        <v>5</v>
      </c>
      <c r="D46" s="14" t="s">
        <v>274</v>
      </c>
      <c r="E46" s="14" t="s">
        <v>341</v>
      </c>
      <c r="F46" s="71" t="s">
        <v>348</v>
      </c>
      <c r="G46" s="70" t="s">
        <v>348</v>
      </c>
      <c r="H46" s="68">
        <v>41429</v>
      </c>
      <c r="I46" s="70" t="s">
        <v>280</v>
      </c>
      <c r="J46" s="15">
        <v>41429</v>
      </c>
      <c r="K46" s="19" t="s">
        <v>52</v>
      </c>
      <c r="L46" s="21" t="s">
        <v>356</v>
      </c>
      <c r="M46" s="19" t="s">
        <v>357</v>
      </c>
      <c r="N46" s="19" t="s">
        <v>53</v>
      </c>
      <c r="O46" s="20" t="s">
        <v>348</v>
      </c>
      <c r="P46" s="16" t="s">
        <v>348</v>
      </c>
      <c r="Q46" s="21" t="s">
        <v>348</v>
      </c>
      <c r="R46" s="16" t="s">
        <v>348</v>
      </c>
      <c r="S46" s="16" t="s">
        <v>348</v>
      </c>
      <c r="T46" s="57" t="s">
        <v>348</v>
      </c>
      <c r="U46" s="58" t="s">
        <v>348</v>
      </c>
      <c r="V46" s="56" t="s">
        <v>348</v>
      </c>
      <c r="W46" s="15">
        <v>41402</v>
      </c>
      <c r="X46" s="13" t="s">
        <v>65</v>
      </c>
      <c r="Y46" s="18">
        <v>0</v>
      </c>
      <c r="Z46" s="18">
        <v>0</v>
      </c>
      <c r="AA46" s="18">
        <v>167</v>
      </c>
      <c r="AB46" s="15">
        <v>41429</v>
      </c>
      <c r="AC46" s="13" t="s">
        <v>350</v>
      </c>
      <c r="AD46" s="18">
        <v>10</v>
      </c>
      <c r="AE46" s="18">
        <v>5.4</v>
      </c>
      <c r="AF46" s="18">
        <v>28</v>
      </c>
      <c r="AG46" s="15" t="s">
        <v>348</v>
      </c>
      <c r="AH46" s="13" t="s">
        <v>348</v>
      </c>
      <c r="AI46" s="18" t="s">
        <v>348</v>
      </c>
      <c r="AJ46" s="18" t="s">
        <v>348</v>
      </c>
      <c r="AK46" s="18" t="s">
        <v>348</v>
      </c>
      <c r="AL46" s="15">
        <v>41402</v>
      </c>
      <c r="AM46" s="13" t="s">
        <v>295</v>
      </c>
      <c r="AN46" s="18">
        <v>336</v>
      </c>
      <c r="AO46" s="13" t="s">
        <v>359</v>
      </c>
    </row>
    <row r="47" spans="1:41" ht="16" x14ac:dyDescent="0.2">
      <c r="A47" s="13">
        <v>2013</v>
      </c>
      <c r="B47" s="13">
        <v>106</v>
      </c>
      <c r="C47" s="13">
        <v>6</v>
      </c>
      <c r="D47" s="14" t="s">
        <v>268</v>
      </c>
      <c r="E47" s="14" t="s">
        <v>337</v>
      </c>
      <c r="F47" s="15">
        <v>41222</v>
      </c>
      <c r="G47" s="70" t="s">
        <v>457</v>
      </c>
      <c r="H47" s="68">
        <v>41429</v>
      </c>
      <c r="I47" s="70" t="s">
        <v>280</v>
      </c>
      <c r="J47" s="15">
        <v>41429</v>
      </c>
      <c r="K47" s="19" t="s">
        <v>52</v>
      </c>
      <c r="L47" s="21" t="s">
        <v>356</v>
      </c>
      <c r="M47" s="19" t="s">
        <v>357</v>
      </c>
      <c r="N47" s="19" t="s">
        <v>53</v>
      </c>
      <c r="O47" s="20" t="s">
        <v>348</v>
      </c>
      <c r="P47" s="16" t="s">
        <v>348</v>
      </c>
      <c r="Q47" s="21" t="s">
        <v>348</v>
      </c>
      <c r="R47" s="16" t="s">
        <v>348</v>
      </c>
      <c r="S47" s="16" t="s">
        <v>348</v>
      </c>
      <c r="T47" s="15">
        <v>41222</v>
      </c>
      <c r="U47" s="16" t="s">
        <v>358</v>
      </c>
      <c r="V47" s="18">
        <f t="shared" si="4"/>
        <v>3764.5105333333345</v>
      </c>
      <c r="W47" s="15">
        <v>41402</v>
      </c>
      <c r="X47" s="13" t="s">
        <v>65</v>
      </c>
      <c r="Y47" s="18">
        <v>0</v>
      </c>
      <c r="Z47" s="18">
        <v>0</v>
      </c>
      <c r="AA47" s="18">
        <v>167</v>
      </c>
      <c r="AB47" s="15">
        <v>41429</v>
      </c>
      <c r="AC47" s="13" t="s">
        <v>350</v>
      </c>
      <c r="AD47" s="18">
        <v>10</v>
      </c>
      <c r="AE47" s="18">
        <v>5.4</v>
      </c>
      <c r="AF47" s="18">
        <v>28</v>
      </c>
      <c r="AG47" s="15" t="s">
        <v>348</v>
      </c>
      <c r="AH47" s="13" t="s">
        <v>348</v>
      </c>
      <c r="AI47" s="18" t="s">
        <v>348</v>
      </c>
      <c r="AJ47" s="18" t="s">
        <v>348</v>
      </c>
      <c r="AK47" s="18" t="s">
        <v>348</v>
      </c>
      <c r="AL47" s="15">
        <v>41402</v>
      </c>
      <c r="AM47" s="13" t="s">
        <v>295</v>
      </c>
      <c r="AN47" s="18">
        <v>336</v>
      </c>
      <c r="AO47" s="13" t="s">
        <v>359</v>
      </c>
    </row>
    <row r="48" spans="1:41" ht="16" x14ac:dyDescent="0.2">
      <c r="A48" s="13">
        <v>2013</v>
      </c>
      <c r="B48" s="13">
        <v>107</v>
      </c>
      <c r="C48" s="13">
        <v>7</v>
      </c>
      <c r="D48" s="14" t="s">
        <v>270</v>
      </c>
      <c r="E48" s="14" t="s">
        <v>338</v>
      </c>
      <c r="F48" s="15">
        <v>41222</v>
      </c>
      <c r="G48" s="70" t="s">
        <v>457</v>
      </c>
      <c r="H48" s="68">
        <v>41429</v>
      </c>
      <c r="I48" s="70" t="s">
        <v>280</v>
      </c>
      <c r="J48" s="15">
        <v>41429</v>
      </c>
      <c r="K48" s="19" t="s">
        <v>52</v>
      </c>
      <c r="L48" s="21" t="s">
        <v>356</v>
      </c>
      <c r="M48" s="19" t="s">
        <v>357</v>
      </c>
      <c r="N48" s="19" t="s">
        <v>53</v>
      </c>
      <c r="O48" s="20" t="s">
        <v>348</v>
      </c>
      <c r="P48" s="16" t="s">
        <v>348</v>
      </c>
      <c r="Q48" s="21" t="s">
        <v>348</v>
      </c>
      <c r="R48" s="16" t="s">
        <v>348</v>
      </c>
      <c r="S48" s="16" t="s">
        <v>348</v>
      </c>
      <c r="T48" s="15">
        <v>41222</v>
      </c>
      <c r="U48" s="16" t="s">
        <v>358</v>
      </c>
      <c r="V48" s="18">
        <f t="shared" si="4"/>
        <v>3764.5105333333345</v>
      </c>
      <c r="W48" s="15">
        <v>41402</v>
      </c>
      <c r="X48" s="13" t="s">
        <v>65</v>
      </c>
      <c r="Y48" s="18">
        <v>0</v>
      </c>
      <c r="Z48" s="18">
        <v>0</v>
      </c>
      <c r="AA48" s="18">
        <v>167</v>
      </c>
      <c r="AB48" s="15">
        <v>41429</v>
      </c>
      <c r="AC48" s="13" t="s">
        <v>350</v>
      </c>
      <c r="AD48" s="18">
        <v>10</v>
      </c>
      <c r="AE48" s="18">
        <v>5.4</v>
      </c>
      <c r="AF48" s="18">
        <v>28</v>
      </c>
      <c r="AG48" s="15" t="s">
        <v>348</v>
      </c>
      <c r="AH48" s="13" t="s">
        <v>348</v>
      </c>
      <c r="AI48" s="18" t="s">
        <v>348</v>
      </c>
      <c r="AJ48" s="18" t="s">
        <v>348</v>
      </c>
      <c r="AK48" s="18" t="s">
        <v>348</v>
      </c>
      <c r="AL48" s="15">
        <v>41402</v>
      </c>
      <c r="AM48" s="13" t="s">
        <v>295</v>
      </c>
      <c r="AN48" s="18">
        <v>336</v>
      </c>
      <c r="AO48" s="13" t="s">
        <v>359</v>
      </c>
    </row>
    <row r="49" spans="1:41" ht="16" x14ac:dyDescent="0.2">
      <c r="A49" s="13">
        <v>2013</v>
      </c>
      <c r="B49" s="13">
        <v>108</v>
      </c>
      <c r="C49" s="13">
        <v>8</v>
      </c>
      <c r="D49" s="14" t="s">
        <v>277</v>
      </c>
      <c r="E49" s="19" t="s">
        <v>334</v>
      </c>
      <c r="F49" s="71" t="s">
        <v>348</v>
      </c>
      <c r="G49" s="70" t="s">
        <v>348</v>
      </c>
      <c r="H49" s="68">
        <v>41429</v>
      </c>
      <c r="I49" s="70" t="s">
        <v>280</v>
      </c>
      <c r="J49" s="15">
        <v>41429</v>
      </c>
      <c r="K49" s="19" t="s">
        <v>52</v>
      </c>
      <c r="L49" s="21" t="s">
        <v>356</v>
      </c>
      <c r="M49" s="19" t="s">
        <v>357</v>
      </c>
      <c r="N49" s="19" t="s">
        <v>53</v>
      </c>
      <c r="O49" s="20" t="s">
        <v>348</v>
      </c>
      <c r="P49" s="16" t="s">
        <v>348</v>
      </c>
      <c r="Q49" s="21" t="s">
        <v>348</v>
      </c>
      <c r="R49" s="16" t="s">
        <v>348</v>
      </c>
      <c r="S49" s="16" t="s">
        <v>348</v>
      </c>
      <c r="T49" s="57" t="s">
        <v>348</v>
      </c>
      <c r="U49" s="58" t="s">
        <v>348</v>
      </c>
      <c r="V49" s="56" t="s">
        <v>348</v>
      </c>
      <c r="W49" s="15">
        <v>41402</v>
      </c>
      <c r="X49" s="13" t="s">
        <v>65</v>
      </c>
      <c r="Y49" s="18">
        <v>0</v>
      </c>
      <c r="Z49" s="18">
        <v>0</v>
      </c>
      <c r="AA49" s="18">
        <v>167</v>
      </c>
      <c r="AB49" s="15">
        <v>41429</v>
      </c>
      <c r="AC49" s="13" t="s">
        <v>350</v>
      </c>
      <c r="AD49" s="18">
        <v>10</v>
      </c>
      <c r="AE49" s="18">
        <v>5.4</v>
      </c>
      <c r="AF49" s="18">
        <v>28</v>
      </c>
      <c r="AG49" s="15">
        <v>41428</v>
      </c>
      <c r="AH49" s="13" t="s">
        <v>87</v>
      </c>
      <c r="AI49" s="21">
        <v>202</v>
      </c>
      <c r="AJ49" s="18">
        <v>0</v>
      </c>
      <c r="AK49" s="18">
        <v>0</v>
      </c>
      <c r="AL49" s="15">
        <v>41402</v>
      </c>
      <c r="AM49" s="13" t="s">
        <v>295</v>
      </c>
      <c r="AN49" s="18">
        <v>336</v>
      </c>
      <c r="AO49" s="13" t="s">
        <v>359</v>
      </c>
    </row>
    <row r="50" spans="1:41" ht="16" x14ac:dyDescent="0.2">
      <c r="A50" s="13">
        <v>2013</v>
      </c>
      <c r="B50" s="13">
        <v>109</v>
      </c>
      <c r="C50" s="13">
        <v>9</v>
      </c>
      <c r="D50" s="14" t="s">
        <v>276</v>
      </c>
      <c r="E50" s="14" t="s">
        <v>333</v>
      </c>
      <c r="F50" s="71" t="s">
        <v>348</v>
      </c>
      <c r="G50" s="70" t="s">
        <v>348</v>
      </c>
      <c r="H50" s="68">
        <v>41429</v>
      </c>
      <c r="I50" s="70" t="s">
        <v>280</v>
      </c>
      <c r="J50" s="15">
        <v>41429</v>
      </c>
      <c r="K50" s="19" t="s">
        <v>52</v>
      </c>
      <c r="L50" s="21" t="s">
        <v>356</v>
      </c>
      <c r="M50" s="19" t="s">
        <v>357</v>
      </c>
      <c r="N50" s="19" t="s">
        <v>53</v>
      </c>
      <c r="O50" s="20" t="s">
        <v>348</v>
      </c>
      <c r="P50" s="16" t="s">
        <v>348</v>
      </c>
      <c r="Q50" s="21" t="s">
        <v>348</v>
      </c>
      <c r="R50" s="16" t="s">
        <v>348</v>
      </c>
      <c r="S50" s="16" t="s">
        <v>348</v>
      </c>
      <c r="T50" s="57" t="s">
        <v>348</v>
      </c>
      <c r="U50" s="58" t="s">
        <v>348</v>
      </c>
      <c r="V50" s="56" t="s">
        <v>348</v>
      </c>
      <c r="W50" s="15">
        <v>41402</v>
      </c>
      <c r="X50" s="13" t="s">
        <v>65</v>
      </c>
      <c r="Y50" s="18">
        <v>0</v>
      </c>
      <c r="Z50" s="18">
        <v>0</v>
      </c>
      <c r="AA50" s="18">
        <v>167</v>
      </c>
      <c r="AB50" s="15">
        <v>41429</v>
      </c>
      <c r="AC50" s="13" t="s">
        <v>350</v>
      </c>
      <c r="AD50" s="18">
        <v>10</v>
      </c>
      <c r="AE50" s="18">
        <v>5.4</v>
      </c>
      <c r="AF50" s="18">
        <v>28</v>
      </c>
      <c r="AG50" s="15">
        <v>41428</v>
      </c>
      <c r="AH50" s="13" t="s">
        <v>87</v>
      </c>
      <c r="AI50" s="21">
        <v>134</v>
      </c>
      <c r="AJ50" s="18">
        <v>0</v>
      </c>
      <c r="AK50" s="18">
        <v>0</v>
      </c>
      <c r="AL50" s="15">
        <v>41402</v>
      </c>
      <c r="AM50" s="13" t="s">
        <v>295</v>
      </c>
      <c r="AN50" s="18">
        <v>336</v>
      </c>
      <c r="AO50" s="13" t="s">
        <v>359</v>
      </c>
    </row>
    <row r="51" spans="1:41" ht="16" x14ac:dyDescent="0.2">
      <c r="A51" s="13">
        <v>2013</v>
      </c>
      <c r="B51" s="13">
        <v>110</v>
      </c>
      <c r="C51" s="13">
        <v>10</v>
      </c>
      <c r="D51" s="14" t="s">
        <v>273</v>
      </c>
      <c r="E51" s="14" t="s">
        <v>340</v>
      </c>
      <c r="F51" s="71" t="s">
        <v>348</v>
      </c>
      <c r="G51" s="70" t="s">
        <v>348</v>
      </c>
      <c r="H51" s="68">
        <v>41429</v>
      </c>
      <c r="I51" s="70" t="s">
        <v>280</v>
      </c>
      <c r="J51" s="15">
        <v>41429</v>
      </c>
      <c r="K51" s="19" t="s">
        <v>52</v>
      </c>
      <c r="L51" s="21" t="s">
        <v>356</v>
      </c>
      <c r="M51" s="19" t="s">
        <v>357</v>
      </c>
      <c r="N51" s="19" t="s">
        <v>53</v>
      </c>
      <c r="O51" s="20" t="s">
        <v>348</v>
      </c>
      <c r="P51" s="16" t="s">
        <v>348</v>
      </c>
      <c r="Q51" s="21" t="s">
        <v>348</v>
      </c>
      <c r="R51" s="16" t="s">
        <v>348</v>
      </c>
      <c r="S51" s="16" t="s">
        <v>348</v>
      </c>
      <c r="T51" s="15">
        <v>41222</v>
      </c>
      <c r="U51" s="16" t="s">
        <v>358</v>
      </c>
      <c r="V51" s="18">
        <f t="shared" si="4"/>
        <v>3764.5105333333345</v>
      </c>
      <c r="W51" s="15">
        <v>41402</v>
      </c>
      <c r="X51" s="13" t="s">
        <v>65</v>
      </c>
      <c r="Y51" s="18">
        <v>0</v>
      </c>
      <c r="Z51" s="18">
        <v>0</v>
      </c>
      <c r="AA51" s="18">
        <v>167</v>
      </c>
      <c r="AB51" s="15">
        <v>41429</v>
      </c>
      <c r="AC51" s="13" t="s">
        <v>350</v>
      </c>
      <c r="AD51" s="18">
        <v>10</v>
      </c>
      <c r="AE51" s="18">
        <v>5.4</v>
      </c>
      <c r="AF51" s="18">
        <v>28</v>
      </c>
      <c r="AG51" s="15" t="s">
        <v>348</v>
      </c>
      <c r="AH51" s="13" t="s">
        <v>348</v>
      </c>
      <c r="AI51" s="18" t="s">
        <v>348</v>
      </c>
      <c r="AJ51" s="18" t="s">
        <v>348</v>
      </c>
      <c r="AK51" s="18" t="s">
        <v>348</v>
      </c>
      <c r="AL51" s="15">
        <v>41402</v>
      </c>
      <c r="AM51" s="13" t="s">
        <v>295</v>
      </c>
      <c r="AN51" s="18">
        <v>336</v>
      </c>
      <c r="AO51" s="13" t="s">
        <v>359</v>
      </c>
    </row>
    <row r="52" spans="1:41" ht="16" x14ac:dyDescent="0.2">
      <c r="A52" s="13">
        <v>2013</v>
      </c>
      <c r="B52" s="13">
        <v>201</v>
      </c>
      <c r="C52" s="13">
        <v>1</v>
      </c>
      <c r="D52" s="14" t="s">
        <v>277</v>
      </c>
      <c r="E52" s="19" t="s">
        <v>334</v>
      </c>
      <c r="F52" s="71" t="s">
        <v>348</v>
      </c>
      <c r="G52" s="70" t="s">
        <v>348</v>
      </c>
      <c r="H52" s="68">
        <v>41429</v>
      </c>
      <c r="I52" s="70" t="s">
        <v>280</v>
      </c>
      <c r="J52" s="15">
        <v>41429</v>
      </c>
      <c r="K52" s="19" t="s">
        <v>52</v>
      </c>
      <c r="L52" s="21" t="s">
        <v>356</v>
      </c>
      <c r="M52" s="19" t="s">
        <v>357</v>
      </c>
      <c r="N52" s="19" t="s">
        <v>53</v>
      </c>
      <c r="O52" s="20" t="s">
        <v>348</v>
      </c>
      <c r="P52" s="16" t="s">
        <v>348</v>
      </c>
      <c r="Q52" s="21" t="s">
        <v>348</v>
      </c>
      <c r="R52" s="16" t="s">
        <v>348</v>
      </c>
      <c r="S52" s="16" t="s">
        <v>348</v>
      </c>
      <c r="T52" s="57" t="s">
        <v>348</v>
      </c>
      <c r="U52" s="58" t="s">
        <v>348</v>
      </c>
      <c r="V52" s="56" t="s">
        <v>348</v>
      </c>
      <c r="W52" s="15">
        <v>41402</v>
      </c>
      <c r="X52" s="13" t="s">
        <v>65</v>
      </c>
      <c r="Y52" s="18">
        <v>0</v>
      </c>
      <c r="Z52" s="18">
        <v>0</v>
      </c>
      <c r="AA52" s="18">
        <v>167</v>
      </c>
      <c r="AB52" s="15">
        <v>41429</v>
      </c>
      <c r="AC52" s="13" t="s">
        <v>350</v>
      </c>
      <c r="AD52" s="18">
        <v>10</v>
      </c>
      <c r="AE52" s="18">
        <v>5.4</v>
      </c>
      <c r="AF52" s="18">
        <v>28</v>
      </c>
      <c r="AG52" s="15">
        <v>41428</v>
      </c>
      <c r="AH52" s="13" t="s">
        <v>87</v>
      </c>
      <c r="AI52" s="21">
        <v>202</v>
      </c>
      <c r="AJ52" s="18">
        <v>0</v>
      </c>
      <c r="AK52" s="18">
        <v>0</v>
      </c>
      <c r="AL52" s="15">
        <v>41402</v>
      </c>
      <c r="AM52" s="13" t="s">
        <v>295</v>
      </c>
      <c r="AN52" s="18">
        <v>336</v>
      </c>
      <c r="AO52" s="13" t="s">
        <v>359</v>
      </c>
    </row>
    <row r="53" spans="1:41" ht="16" x14ac:dyDescent="0.2">
      <c r="A53" s="13">
        <v>2013</v>
      </c>
      <c r="B53" s="13">
        <f>B52+1</f>
        <v>202</v>
      </c>
      <c r="C53" s="13">
        <v>2</v>
      </c>
      <c r="D53" s="14" t="s">
        <v>273</v>
      </c>
      <c r="E53" s="14" t="s">
        <v>340</v>
      </c>
      <c r="F53" s="71" t="s">
        <v>348</v>
      </c>
      <c r="G53" s="70" t="s">
        <v>348</v>
      </c>
      <c r="H53" s="68">
        <v>41429</v>
      </c>
      <c r="I53" s="70" t="s">
        <v>280</v>
      </c>
      <c r="J53" s="15">
        <v>41429</v>
      </c>
      <c r="K53" s="19" t="s">
        <v>52</v>
      </c>
      <c r="L53" s="21" t="s">
        <v>356</v>
      </c>
      <c r="M53" s="19" t="s">
        <v>357</v>
      </c>
      <c r="N53" s="19" t="s">
        <v>53</v>
      </c>
      <c r="O53" s="20" t="s">
        <v>348</v>
      </c>
      <c r="P53" s="16" t="s">
        <v>348</v>
      </c>
      <c r="Q53" s="21" t="s">
        <v>348</v>
      </c>
      <c r="R53" s="16" t="s">
        <v>348</v>
      </c>
      <c r="S53" s="16" t="s">
        <v>348</v>
      </c>
      <c r="T53" s="15">
        <v>41222</v>
      </c>
      <c r="U53" s="16" t="s">
        <v>358</v>
      </c>
      <c r="V53" s="18">
        <f t="shared" si="4"/>
        <v>3764.5105333333345</v>
      </c>
      <c r="W53" s="15">
        <v>41402</v>
      </c>
      <c r="X53" s="13" t="s">
        <v>65</v>
      </c>
      <c r="Y53" s="18">
        <v>0</v>
      </c>
      <c r="Z53" s="18">
        <v>0</v>
      </c>
      <c r="AA53" s="18">
        <v>167</v>
      </c>
      <c r="AB53" s="15">
        <v>41429</v>
      </c>
      <c r="AC53" s="13" t="s">
        <v>350</v>
      </c>
      <c r="AD53" s="18">
        <v>10</v>
      </c>
      <c r="AE53" s="18">
        <v>5.4</v>
      </c>
      <c r="AF53" s="18">
        <v>28</v>
      </c>
      <c r="AG53" s="15" t="s">
        <v>348</v>
      </c>
      <c r="AH53" s="13" t="s">
        <v>348</v>
      </c>
      <c r="AI53" s="18" t="s">
        <v>348</v>
      </c>
      <c r="AJ53" s="18" t="s">
        <v>348</v>
      </c>
      <c r="AK53" s="18" t="s">
        <v>348</v>
      </c>
      <c r="AL53" s="15">
        <v>41402</v>
      </c>
      <c r="AM53" s="13" t="s">
        <v>295</v>
      </c>
      <c r="AN53" s="18">
        <v>336</v>
      </c>
      <c r="AO53" s="13" t="s">
        <v>359</v>
      </c>
    </row>
    <row r="54" spans="1:41" ht="16" x14ac:dyDescent="0.2">
      <c r="A54" s="13">
        <v>2013</v>
      </c>
      <c r="B54" s="13">
        <f t="shared" ref="B54:B60" si="5">B53+1</f>
        <v>203</v>
      </c>
      <c r="C54" s="13">
        <v>3</v>
      </c>
      <c r="D54" s="14" t="s">
        <v>275</v>
      </c>
      <c r="E54" s="14" t="s">
        <v>332</v>
      </c>
      <c r="F54" s="71" t="s">
        <v>348</v>
      </c>
      <c r="G54" s="70" t="s">
        <v>348</v>
      </c>
      <c r="H54" s="68">
        <v>41429</v>
      </c>
      <c r="I54" s="70" t="s">
        <v>280</v>
      </c>
      <c r="J54" s="15">
        <v>41429</v>
      </c>
      <c r="K54" s="19" t="s">
        <v>52</v>
      </c>
      <c r="L54" s="21" t="s">
        <v>356</v>
      </c>
      <c r="M54" s="19" t="s">
        <v>357</v>
      </c>
      <c r="N54" s="19" t="s">
        <v>53</v>
      </c>
      <c r="O54" s="20" t="s">
        <v>348</v>
      </c>
      <c r="P54" s="16" t="s">
        <v>348</v>
      </c>
      <c r="Q54" s="21" t="s">
        <v>348</v>
      </c>
      <c r="R54" s="16" t="s">
        <v>348</v>
      </c>
      <c r="S54" s="16" t="s">
        <v>348</v>
      </c>
      <c r="T54" s="57" t="s">
        <v>348</v>
      </c>
      <c r="U54" s="58" t="s">
        <v>348</v>
      </c>
      <c r="V54" s="56" t="s">
        <v>348</v>
      </c>
      <c r="W54" s="15">
        <v>41402</v>
      </c>
      <c r="X54" s="13" t="s">
        <v>65</v>
      </c>
      <c r="Y54" s="18">
        <v>0</v>
      </c>
      <c r="Z54" s="18">
        <v>0</v>
      </c>
      <c r="AA54" s="18">
        <v>167</v>
      </c>
      <c r="AB54" s="15">
        <v>41429</v>
      </c>
      <c r="AC54" s="13" t="s">
        <v>350</v>
      </c>
      <c r="AD54" s="18">
        <v>10</v>
      </c>
      <c r="AE54" s="18">
        <v>5.4</v>
      </c>
      <c r="AF54" s="18">
        <v>28</v>
      </c>
      <c r="AG54" s="15">
        <v>41428</v>
      </c>
      <c r="AH54" s="13" t="s">
        <v>87</v>
      </c>
      <c r="AI54" s="21">
        <v>67</v>
      </c>
      <c r="AJ54" s="18">
        <v>0</v>
      </c>
      <c r="AK54" s="18">
        <v>0</v>
      </c>
      <c r="AL54" s="15">
        <v>41402</v>
      </c>
      <c r="AM54" s="13" t="s">
        <v>295</v>
      </c>
      <c r="AN54" s="18">
        <v>336</v>
      </c>
      <c r="AO54" s="13" t="s">
        <v>359</v>
      </c>
    </row>
    <row r="55" spans="1:41" ht="16" x14ac:dyDescent="0.2">
      <c r="A55" s="13">
        <v>2013</v>
      </c>
      <c r="B55" s="13">
        <f t="shared" si="5"/>
        <v>204</v>
      </c>
      <c r="C55" s="13">
        <v>4</v>
      </c>
      <c r="D55" s="14" t="s">
        <v>274</v>
      </c>
      <c r="E55" s="14" t="s">
        <v>341</v>
      </c>
      <c r="F55" s="71" t="s">
        <v>348</v>
      </c>
      <c r="G55" s="70" t="s">
        <v>348</v>
      </c>
      <c r="H55" s="68">
        <v>41429</v>
      </c>
      <c r="I55" s="70" t="s">
        <v>280</v>
      </c>
      <c r="J55" s="15">
        <v>41429</v>
      </c>
      <c r="K55" s="19" t="s">
        <v>52</v>
      </c>
      <c r="L55" s="21" t="s">
        <v>356</v>
      </c>
      <c r="M55" s="19" t="s">
        <v>357</v>
      </c>
      <c r="N55" s="19" t="s">
        <v>53</v>
      </c>
      <c r="O55" s="20" t="s">
        <v>348</v>
      </c>
      <c r="P55" s="16" t="s">
        <v>348</v>
      </c>
      <c r="Q55" s="21" t="s">
        <v>348</v>
      </c>
      <c r="R55" s="16" t="s">
        <v>348</v>
      </c>
      <c r="S55" s="16" t="s">
        <v>348</v>
      </c>
      <c r="T55" s="57" t="s">
        <v>348</v>
      </c>
      <c r="U55" s="58" t="s">
        <v>348</v>
      </c>
      <c r="V55" s="56" t="s">
        <v>348</v>
      </c>
      <c r="W55" s="15">
        <v>41402</v>
      </c>
      <c r="X55" s="13" t="s">
        <v>65</v>
      </c>
      <c r="Y55" s="18">
        <v>0</v>
      </c>
      <c r="Z55" s="18">
        <v>0</v>
      </c>
      <c r="AA55" s="18">
        <v>167</v>
      </c>
      <c r="AB55" s="15">
        <v>41429</v>
      </c>
      <c r="AC55" s="13" t="s">
        <v>350</v>
      </c>
      <c r="AD55" s="18">
        <v>10</v>
      </c>
      <c r="AE55" s="18">
        <v>5.4</v>
      </c>
      <c r="AF55" s="18">
        <v>28</v>
      </c>
      <c r="AG55" s="15" t="s">
        <v>348</v>
      </c>
      <c r="AH55" s="13" t="s">
        <v>348</v>
      </c>
      <c r="AI55" s="18" t="s">
        <v>348</v>
      </c>
      <c r="AJ55" s="18" t="s">
        <v>348</v>
      </c>
      <c r="AK55" s="18" t="s">
        <v>348</v>
      </c>
      <c r="AL55" s="15">
        <v>41402</v>
      </c>
      <c r="AM55" s="13" t="s">
        <v>295</v>
      </c>
      <c r="AN55" s="18">
        <v>336</v>
      </c>
      <c r="AO55" s="13" t="s">
        <v>359</v>
      </c>
    </row>
    <row r="56" spans="1:41" ht="16" x14ac:dyDescent="0.2">
      <c r="A56" s="13">
        <v>2013</v>
      </c>
      <c r="B56" s="13">
        <f t="shared" si="5"/>
        <v>205</v>
      </c>
      <c r="C56" s="13">
        <v>5</v>
      </c>
      <c r="D56" s="14" t="s">
        <v>269</v>
      </c>
      <c r="E56" s="14" t="s">
        <v>336</v>
      </c>
      <c r="F56" s="68">
        <v>41222</v>
      </c>
      <c r="G56" s="70" t="s">
        <v>456</v>
      </c>
      <c r="H56" s="71" t="s">
        <v>348</v>
      </c>
      <c r="I56" s="70" t="s">
        <v>348</v>
      </c>
      <c r="J56" s="15">
        <v>41429</v>
      </c>
      <c r="K56" s="19" t="s">
        <v>52</v>
      </c>
      <c r="L56" s="21" t="s">
        <v>356</v>
      </c>
      <c r="M56" s="19" t="s">
        <v>357</v>
      </c>
      <c r="N56" s="19" t="s">
        <v>53</v>
      </c>
      <c r="O56" s="20" t="s">
        <v>348</v>
      </c>
      <c r="P56" s="16" t="s">
        <v>348</v>
      </c>
      <c r="Q56" s="21" t="s">
        <v>348</v>
      </c>
      <c r="R56" s="16" t="s">
        <v>348</v>
      </c>
      <c r="S56" s="16" t="s">
        <v>348</v>
      </c>
      <c r="T56" s="15">
        <v>41222</v>
      </c>
      <c r="U56" s="16" t="s">
        <v>358</v>
      </c>
      <c r="V56" s="18">
        <f t="shared" si="4"/>
        <v>3764.5105333333345</v>
      </c>
      <c r="W56" s="15">
        <v>41402</v>
      </c>
      <c r="X56" s="13" t="s">
        <v>65</v>
      </c>
      <c r="Y56" s="18">
        <v>0</v>
      </c>
      <c r="Z56" s="18">
        <v>0</v>
      </c>
      <c r="AA56" s="18">
        <v>167</v>
      </c>
      <c r="AB56" s="15">
        <v>41429</v>
      </c>
      <c r="AC56" s="13" t="s">
        <v>350</v>
      </c>
      <c r="AD56" s="18">
        <v>10</v>
      </c>
      <c r="AE56" s="18">
        <v>5.4</v>
      </c>
      <c r="AF56" s="18">
        <v>28</v>
      </c>
      <c r="AG56" s="15" t="s">
        <v>348</v>
      </c>
      <c r="AH56" s="13" t="s">
        <v>348</v>
      </c>
      <c r="AI56" s="18" t="s">
        <v>348</v>
      </c>
      <c r="AJ56" s="18" t="s">
        <v>348</v>
      </c>
      <c r="AK56" s="18" t="s">
        <v>348</v>
      </c>
      <c r="AL56" s="15">
        <v>41402</v>
      </c>
      <c r="AM56" s="13" t="s">
        <v>295</v>
      </c>
      <c r="AN56" s="18">
        <v>336</v>
      </c>
      <c r="AO56" s="13" t="s">
        <v>359</v>
      </c>
    </row>
    <row r="57" spans="1:41" ht="16" x14ac:dyDescent="0.2">
      <c r="A57" s="13">
        <v>2013</v>
      </c>
      <c r="B57" s="13">
        <f t="shared" si="5"/>
        <v>206</v>
      </c>
      <c r="C57" s="13">
        <v>6</v>
      </c>
      <c r="D57" s="14" t="s">
        <v>271</v>
      </c>
      <c r="E57" s="13" t="s">
        <v>335</v>
      </c>
      <c r="F57" s="15">
        <v>41222</v>
      </c>
      <c r="G57" s="70" t="s">
        <v>458</v>
      </c>
      <c r="H57" s="68">
        <v>41429</v>
      </c>
      <c r="I57" s="70" t="s">
        <v>280</v>
      </c>
      <c r="J57" s="15">
        <v>41429</v>
      </c>
      <c r="K57" s="19" t="s">
        <v>52</v>
      </c>
      <c r="L57" s="21" t="s">
        <v>356</v>
      </c>
      <c r="M57" s="19" t="s">
        <v>357</v>
      </c>
      <c r="N57" s="19" t="s">
        <v>53</v>
      </c>
      <c r="O57" s="20" t="s">
        <v>348</v>
      </c>
      <c r="P57" s="16" t="s">
        <v>348</v>
      </c>
      <c r="Q57" s="21" t="s">
        <v>348</v>
      </c>
      <c r="R57" s="16" t="s">
        <v>348</v>
      </c>
      <c r="S57" s="16" t="s">
        <v>348</v>
      </c>
      <c r="T57" s="15">
        <v>41222</v>
      </c>
      <c r="U57" s="16" t="s">
        <v>358</v>
      </c>
      <c r="V57" s="18">
        <f t="shared" si="4"/>
        <v>3764.5105333333345</v>
      </c>
      <c r="W57" s="15">
        <v>41402</v>
      </c>
      <c r="X57" s="13" t="s">
        <v>65</v>
      </c>
      <c r="Y57" s="18">
        <v>0</v>
      </c>
      <c r="Z57" s="18">
        <v>0</v>
      </c>
      <c r="AA57" s="18">
        <v>167</v>
      </c>
      <c r="AB57" s="15">
        <v>41429</v>
      </c>
      <c r="AC57" s="13" t="s">
        <v>350</v>
      </c>
      <c r="AD57" s="18">
        <v>10</v>
      </c>
      <c r="AE57" s="18">
        <v>5.4</v>
      </c>
      <c r="AF57" s="18">
        <v>28</v>
      </c>
      <c r="AG57" s="15" t="s">
        <v>348</v>
      </c>
      <c r="AH57" s="13" t="s">
        <v>348</v>
      </c>
      <c r="AI57" s="18" t="s">
        <v>348</v>
      </c>
      <c r="AJ57" s="18" t="s">
        <v>348</v>
      </c>
      <c r="AK57" s="18" t="s">
        <v>348</v>
      </c>
      <c r="AL57" s="15">
        <v>41402</v>
      </c>
      <c r="AM57" s="13" t="s">
        <v>295</v>
      </c>
      <c r="AN57" s="18">
        <v>336</v>
      </c>
      <c r="AO57" s="13" t="s">
        <v>359</v>
      </c>
    </row>
    <row r="58" spans="1:41" ht="16" x14ac:dyDescent="0.2">
      <c r="A58" s="13">
        <v>2013</v>
      </c>
      <c r="B58" s="13">
        <f t="shared" si="5"/>
        <v>207</v>
      </c>
      <c r="C58" s="13">
        <v>7</v>
      </c>
      <c r="D58" s="14" t="s">
        <v>272</v>
      </c>
      <c r="E58" s="14" t="s">
        <v>339</v>
      </c>
      <c r="F58" s="68">
        <v>41222</v>
      </c>
      <c r="G58" s="70" t="s">
        <v>32</v>
      </c>
      <c r="H58" s="68">
        <v>41429</v>
      </c>
      <c r="I58" s="70" t="s">
        <v>280</v>
      </c>
      <c r="J58" s="15">
        <v>41429</v>
      </c>
      <c r="K58" s="19" t="s">
        <v>52</v>
      </c>
      <c r="L58" s="21" t="s">
        <v>356</v>
      </c>
      <c r="M58" s="19" t="s">
        <v>357</v>
      </c>
      <c r="N58" s="19" t="s">
        <v>53</v>
      </c>
      <c r="O58" s="20" t="s">
        <v>348</v>
      </c>
      <c r="P58" s="16" t="s">
        <v>348</v>
      </c>
      <c r="Q58" s="21" t="s">
        <v>348</v>
      </c>
      <c r="R58" s="16" t="s">
        <v>348</v>
      </c>
      <c r="S58" s="16" t="s">
        <v>348</v>
      </c>
      <c r="T58" s="15">
        <v>41222</v>
      </c>
      <c r="U58" s="16" t="s">
        <v>358</v>
      </c>
      <c r="V58" s="18">
        <f t="shared" si="4"/>
        <v>3764.5105333333345</v>
      </c>
      <c r="W58" s="15">
        <v>41402</v>
      </c>
      <c r="X58" s="13" t="s">
        <v>65</v>
      </c>
      <c r="Y58" s="18">
        <v>0</v>
      </c>
      <c r="Z58" s="18">
        <v>0</v>
      </c>
      <c r="AA58" s="18">
        <v>167</v>
      </c>
      <c r="AB58" s="15">
        <v>41429</v>
      </c>
      <c r="AC58" s="13" t="s">
        <v>350</v>
      </c>
      <c r="AD58" s="18">
        <v>10</v>
      </c>
      <c r="AE58" s="18">
        <v>5.4</v>
      </c>
      <c r="AF58" s="18">
        <v>28</v>
      </c>
      <c r="AG58" s="15" t="s">
        <v>348</v>
      </c>
      <c r="AH58" s="13" t="s">
        <v>348</v>
      </c>
      <c r="AI58" s="18" t="s">
        <v>348</v>
      </c>
      <c r="AJ58" s="18" t="s">
        <v>348</v>
      </c>
      <c r="AK58" s="18" t="s">
        <v>348</v>
      </c>
      <c r="AL58" s="15">
        <v>41402</v>
      </c>
      <c r="AM58" s="13" t="s">
        <v>295</v>
      </c>
      <c r="AN58" s="18">
        <v>336</v>
      </c>
      <c r="AO58" s="13" t="s">
        <v>359</v>
      </c>
    </row>
    <row r="59" spans="1:41" ht="16" x14ac:dyDescent="0.2">
      <c r="A59" s="13">
        <v>2013</v>
      </c>
      <c r="B59" s="13">
        <f t="shared" si="5"/>
        <v>208</v>
      </c>
      <c r="C59" s="13">
        <v>8</v>
      </c>
      <c r="D59" s="14" t="s">
        <v>268</v>
      </c>
      <c r="E59" s="14" t="s">
        <v>337</v>
      </c>
      <c r="F59" s="15">
        <v>41222</v>
      </c>
      <c r="G59" s="70" t="s">
        <v>457</v>
      </c>
      <c r="H59" s="68">
        <v>41429</v>
      </c>
      <c r="I59" s="70" t="s">
        <v>280</v>
      </c>
      <c r="J59" s="15">
        <v>41429</v>
      </c>
      <c r="K59" s="19" t="s">
        <v>52</v>
      </c>
      <c r="L59" s="21" t="s">
        <v>356</v>
      </c>
      <c r="M59" s="19" t="s">
        <v>357</v>
      </c>
      <c r="N59" s="19" t="s">
        <v>53</v>
      </c>
      <c r="O59" s="20" t="s">
        <v>348</v>
      </c>
      <c r="P59" s="16" t="s">
        <v>348</v>
      </c>
      <c r="Q59" s="21" t="s">
        <v>348</v>
      </c>
      <c r="R59" s="16" t="s">
        <v>348</v>
      </c>
      <c r="S59" s="16" t="s">
        <v>348</v>
      </c>
      <c r="T59" s="15">
        <v>41222</v>
      </c>
      <c r="U59" s="16" t="s">
        <v>358</v>
      </c>
      <c r="V59" s="18">
        <f t="shared" si="4"/>
        <v>3764.5105333333345</v>
      </c>
      <c r="W59" s="15">
        <v>41402</v>
      </c>
      <c r="X59" s="13" t="s">
        <v>65</v>
      </c>
      <c r="Y59" s="18">
        <v>0</v>
      </c>
      <c r="Z59" s="18">
        <v>0</v>
      </c>
      <c r="AA59" s="18">
        <v>167</v>
      </c>
      <c r="AB59" s="15">
        <v>41429</v>
      </c>
      <c r="AC59" s="13" t="s">
        <v>350</v>
      </c>
      <c r="AD59" s="18">
        <v>10</v>
      </c>
      <c r="AE59" s="18">
        <v>5.4</v>
      </c>
      <c r="AF59" s="18">
        <v>28</v>
      </c>
      <c r="AG59" s="15" t="s">
        <v>348</v>
      </c>
      <c r="AH59" s="13" t="s">
        <v>348</v>
      </c>
      <c r="AI59" s="18" t="s">
        <v>348</v>
      </c>
      <c r="AJ59" s="18" t="s">
        <v>348</v>
      </c>
      <c r="AK59" s="18" t="s">
        <v>348</v>
      </c>
      <c r="AL59" s="15">
        <v>41402</v>
      </c>
      <c r="AM59" s="13" t="s">
        <v>295</v>
      </c>
      <c r="AN59" s="18">
        <v>336</v>
      </c>
      <c r="AO59" s="13" t="s">
        <v>359</v>
      </c>
    </row>
    <row r="60" spans="1:41" ht="16" x14ac:dyDescent="0.2">
      <c r="A60" s="13">
        <v>2013</v>
      </c>
      <c r="B60" s="13">
        <f t="shared" si="5"/>
        <v>209</v>
      </c>
      <c r="C60" s="13">
        <v>9</v>
      </c>
      <c r="D60" s="14" t="s">
        <v>270</v>
      </c>
      <c r="E60" s="14" t="s">
        <v>338</v>
      </c>
      <c r="F60" s="15">
        <v>41222</v>
      </c>
      <c r="G60" s="70" t="s">
        <v>457</v>
      </c>
      <c r="H60" s="68">
        <v>41429</v>
      </c>
      <c r="I60" s="70" t="s">
        <v>280</v>
      </c>
      <c r="J60" s="15">
        <v>41429</v>
      </c>
      <c r="K60" s="19" t="s">
        <v>52</v>
      </c>
      <c r="L60" s="21" t="s">
        <v>356</v>
      </c>
      <c r="M60" s="19" t="s">
        <v>357</v>
      </c>
      <c r="N60" s="19" t="s">
        <v>53</v>
      </c>
      <c r="O60" s="20" t="s">
        <v>348</v>
      </c>
      <c r="P60" s="16" t="s">
        <v>348</v>
      </c>
      <c r="Q60" s="21" t="s">
        <v>348</v>
      </c>
      <c r="R60" s="16" t="s">
        <v>348</v>
      </c>
      <c r="S60" s="16" t="s">
        <v>348</v>
      </c>
      <c r="T60" s="15">
        <v>41222</v>
      </c>
      <c r="U60" s="16" t="s">
        <v>358</v>
      </c>
      <c r="V60" s="18">
        <f t="shared" si="4"/>
        <v>3764.5105333333345</v>
      </c>
      <c r="W60" s="15">
        <v>41402</v>
      </c>
      <c r="X60" s="13" t="s">
        <v>65</v>
      </c>
      <c r="Y60" s="18">
        <v>0</v>
      </c>
      <c r="Z60" s="18">
        <v>0</v>
      </c>
      <c r="AA60" s="18">
        <v>167</v>
      </c>
      <c r="AB60" s="15">
        <v>41429</v>
      </c>
      <c r="AC60" s="13" t="s">
        <v>350</v>
      </c>
      <c r="AD60" s="18">
        <v>10</v>
      </c>
      <c r="AE60" s="18">
        <v>5.4</v>
      </c>
      <c r="AF60" s="18">
        <v>28</v>
      </c>
      <c r="AG60" s="15" t="s">
        <v>348</v>
      </c>
      <c r="AH60" s="13" t="s">
        <v>348</v>
      </c>
      <c r="AI60" s="18" t="s">
        <v>348</v>
      </c>
      <c r="AJ60" s="18" t="s">
        <v>348</v>
      </c>
      <c r="AK60" s="18" t="s">
        <v>348</v>
      </c>
      <c r="AL60" s="15">
        <v>41402</v>
      </c>
      <c r="AM60" s="13" t="s">
        <v>295</v>
      </c>
      <c r="AN60" s="18">
        <v>336</v>
      </c>
      <c r="AO60" s="13" t="s">
        <v>359</v>
      </c>
    </row>
    <row r="61" spans="1:41" ht="16" x14ac:dyDescent="0.2">
      <c r="A61" s="13">
        <v>2013</v>
      </c>
      <c r="B61" s="13">
        <f>B60+1</f>
        <v>210</v>
      </c>
      <c r="C61" s="13">
        <v>10</v>
      </c>
      <c r="D61" s="14" t="s">
        <v>276</v>
      </c>
      <c r="E61" s="14" t="s">
        <v>333</v>
      </c>
      <c r="F61" s="71" t="s">
        <v>348</v>
      </c>
      <c r="G61" s="70" t="s">
        <v>348</v>
      </c>
      <c r="H61" s="68">
        <v>41429</v>
      </c>
      <c r="I61" s="70" t="s">
        <v>280</v>
      </c>
      <c r="J61" s="15">
        <v>41429</v>
      </c>
      <c r="K61" s="19" t="s">
        <v>52</v>
      </c>
      <c r="L61" s="21" t="s">
        <v>356</v>
      </c>
      <c r="M61" s="19" t="s">
        <v>357</v>
      </c>
      <c r="N61" s="19" t="s">
        <v>53</v>
      </c>
      <c r="O61" s="20" t="s">
        <v>348</v>
      </c>
      <c r="P61" s="16" t="s">
        <v>348</v>
      </c>
      <c r="Q61" s="21" t="s">
        <v>348</v>
      </c>
      <c r="R61" s="16" t="s">
        <v>348</v>
      </c>
      <c r="S61" s="16" t="s">
        <v>348</v>
      </c>
      <c r="T61" s="57" t="s">
        <v>348</v>
      </c>
      <c r="U61" s="58" t="s">
        <v>348</v>
      </c>
      <c r="V61" s="56" t="s">
        <v>348</v>
      </c>
      <c r="W61" s="15">
        <v>41402</v>
      </c>
      <c r="X61" s="13" t="s">
        <v>65</v>
      </c>
      <c r="Y61" s="18">
        <v>0</v>
      </c>
      <c r="Z61" s="18">
        <v>0</v>
      </c>
      <c r="AA61" s="18">
        <v>167</v>
      </c>
      <c r="AB61" s="15">
        <v>41429</v>
      </c>
      <c r="AC61" s="13" t="s">
        <v>350</v>
      </c>
      <c r="AD61" s="18">
        <v>10</v>
      </c>
      <c r="AE61" s="18">
        <v>5.4</v>
      </c>
      <c r="AF61" s="18">
        <v>28</v>
      </c>
      <c r="AG61" s="15">
        <v>41428</v>
      </c>
      <c r="AH61" s="13" t="s">
        <v>87</v>
      </c>
      <c r="AI61" s="21">
        <v>134</v>
      </c>
      <c r="AJ61" s="18">
        <v>0</v>
      </c>
      <c r="AK61" s="18">
        <v>0</v>
      </c>
      <c r="AL61" s="15">
        <v>41402</v>
      </c>
      <c r="AM61" s="13" t="s">
        <v>295</v>
      </c>
      <c r="AN61" s="18">
        <v>336</v>
      </c>
      <c r="AO61" s="13" t="s">
        <v>359</v>
      </c>
    </row>
    <row r="62" spans="1:41" ht="16" x14ac:dyDescent="0.2">
      <c r="A62" s="13">
        <v>2013</v>
      </c>
      <c r="B62" s="13">
        <f>B52+100</f>
        <v>301</v>
      </c>
      <c r="C62" s="13">
        <v>1</v>
      </c>
      <c r="D62" s="14" t="s">
        <v>269</v>
      </c>
      <c r="E62" s="14" t="s">
        <v>336</v>
      </c>
      <c r="F62" s="68">
        <v>41222</v>
      </c>
      <c r="G62" s="70" t="s">
        <v>456</v>
      </c>
      <c r="H62" s="71" t="s">
        <v>348</v>
      </c>
      <c r="I62" s="70" t="s">
        <v>348</v>
      </c>
      <c r="J62" s="15">
        <v>41429</v>
      </c>
      <c r="K62" s="19" t="s">
        <v>52</v>
      </c>
      <c r="L62" s="21" t="s">
        <v>356</v>
      </c>
      <c r="M62" s="19" t="s">
        <v>357</v>
      </c>
      <c r="N62" s="19" t="s">
        <v>53</v>
      </c>
      <c r="O62" s="20" t="s">
        <v>348</v>
      </c>
      <c r="P62" s="16" t="s">
        <v>348</v>
      </c>
      <c r="Q62" s="21" t="s">
        <v>348</v>
      </c>
      <c r="R62" s="16" t="s">
        <v>348</v>
      </c>
      <c r="S62" s="16" t="s">
        <v>348</v>
      </c>
      <c r="T62" s="15">
        <v>41222</v>
      </c>
      <c r="U62" s="16" t="s">
        <v>358</v>
      </c>
      <c r="V62" s="18">
        <f t="shared" si="4"/>
        <v>3764.5105333333345</v>
      </c>
      <c r="W62" s="15">
        <v>41402</v>
      </c>
      <c r="X62" s="13" t="s">
        <v>65</v>
      </c>
      <c r="Y62" s="18">
        <v>0</v>
      </c>
      <c r="Z62" s="18">
        <v>0</v>
      </c>
      <c r="AA62" s="18">
        <v>167</v>
      </c>
      <c r="AB62" s="15">
        <v>41429</v>
      </c>
      <c r="AC62" s="13" t="s">
        <v>350</v>
      </c>
      <c r="AD62" s="18">
        <v>10</v>
      </c>
      <c r="AE62" s="18">
        <v>5.4</v>
      </c>
      <c r="AF62" s="18">
        <v>28</v>
      </c>
      <c r="AG62" s="15" t="s">
        <v>348</v>
      </c>
      <c r="AH62" s="13" t="s">
        <v>348</v>
      </c>
      <c r="AI62" s="18" t="s">
        <v>348</v>
      </c>
      <c r="AJ62" s="18" t="s">
        <v>348</v>
      </c>
      <c r="AK62" s="18" t="s">
        <v>348</v>
      </c>
      <c r="AL62" s="15">
        <v>41402</v>
      </c>
      <c r="AM62" s="13" t="s">
        <v>295</v>
      </c>
      <c r="AN62" s="18">
        <v>336</v>
      </c>
      <c r="AO62" s="13" t="s">
        <v>359</v>
      </c>
    </row>
    <row r="63" spans="1:41" ht="16" x14ac:dyDescent="0.2">
      <c r="A63" s="13">
        <v>2013</v>
      </c>
      <c r="B63" s="13">
        <f t="shared" ref="B63:B71" si="6">B53+100</f>
        <v>302</v>
      </c>
      <c r="C63" s="13">
        <v>2</v>
      </c>
      <c r="D63" s="14" t="s">
        <v>271</v>
      </c>
      <c r="E63" s="13" t="s">
        <v>335</v>
      </c>
      <c r="F63" s="15">
        <v>41222</v>
      </c>
      <c r="G63" s="70" t="s">
        <v>458</v>
      </c>
      <c r="H63" s="68">
        <v>41429</v>
      </c>
      <c r="I63" s="70" t="s">
        <v>280</v>
      </c>
      <c r="J63" s="15">
        <v>41429</v>
      </c>
      <c r="K63" s="19" t="s">
        <v>52</v>
      </c>
      <c r="L63" s="21" t="s">
        <v>356</v>
      </c>
      <c r="M63" s="19" t="s">
        <v>357</v>
      </c>
      <c r="N63" s="19" t="s">
        <v>53</v>
      </c>
      <c r="O63" s="20" t="s">
        <v>348</v>
      </c>
      <c r="P63" s="16" t="s">
        <v>348</v>
      </c>
      <c r="Q63" s="21" t="s">
        <v>348</v>
      </c>
      <c r="R63" s="16" t="s">
        <v>348</v>
      </c>
      <c r="S63" s="16" t="s">
        <v>348</v>
      </c>
      <c r="T63" s="15">
        <v>41222</v>
      </c>
      <c r="U63" s="16" t="s">
        <v>358</v>
      </c>
      <c r="V63" s="18">
        <f t="shared" si="4"/>
        <v>3764.5105333333345</v>
      </c>
      <c r="W63" s="15">
        <v>41402</v>
      </c>
      <c r="X63" s="13" t="s">
        <v>65</v>
      </c>
      <c r="Y63" s="18">
        <v>0</v>
      </c>
      <c r="Z63" s="18">
        <v>0</v>
      </c>
      <c r="AA63" s="18">
        <v>167</v>
      </c>
      <c r="AB63" s="15">
        <v>41429</v>
      </c>
      <c r="AC63" s="13" t="s">
        <v>350</v>
      </c>
      <c r="AD63" s="18">
        <v>10</v>
      </c>
      <c r="AE63" s="18">
        <v>5.4</v>
      </c>
      <c r="AF63" s="18">
        <v>28</v>
      </c>
      <c r="AG63" s="15" t="s">
        <v>348</v>
      </c>
      <c r="AH63" s="13" t="s">
        <v>348</v>
      </c>
      <c r="AI63" s="18" t="s">
        <v>348</v>
      </c>
      <c r="AJ63" s="18" t="s">
        <v>348</v>
      </c>
      <c r="AK63" s="18" t="s">
        <v>348</v>
      </c>
      <c r="AL63" s="15">
        <v>41402</v>
      </c>
      <c r="AM63" s="13" t="s">
        <v>295</v>
      </c>
      <c r="AN63" s="18">
        <v>336</v>
      </c>
      <c r="AO63" s="13" t="s">
        <v>359</v>
      </c>
    </row>
    <row r="64" spans="1:41" ht="16" x14ac:dyDescent="0.2">
      <c r="A64" s="13">
        <v>2013</v>
      </c>
      <c r="B64" s="13">
        <f t="shared" si="6"/>
        <v>303</v>
      </c>
      <c r="C64" s="13">
        <v>3</v>
      </c>
      <c r="D64" s="14" t="s">
        <v>270</v>
      </c>
      <c r="E64" s="14" t="s">
        <v>338</v>
      </c>
      <c r="F64" s="15">
        <v>41222</v>
      </c>
      <c r="G64" s="70" t="s">
        <v>457</v>
      </c>
      <c r="H64" s="68">
        <v>41429</v>
      </c>
      <c r="I64" s="70" t="s">
        <v>280</v>
      </c>
      <c r="J64" s="15">
        <v>41429</v>
      </c>
      <c r="K64" s="19" t="s">
        <v>52</v>
      </c>
      <c r="L64" s="21" t="s">
        <v>356</v>
      </c>
      <c r="M64" s="19" t="s">
        <v>357</v>
      </c>
      <c r="N64" s="19" t="s">
        <v>53</v>
      </c>
      <c r="O64" s="20" t="s">
        <v>348</v>
      </c>
      <c r="P64" s="16" t="s">
        <v>348</v>
      </c>
      <c r="Q64" s="21" t="s">
        <v>348</v>
      </c>
      <c r="R64" s="16" t="s">
        <v>348</v>
      </c>
      <c r="S64" s="16" t="s">
        <v>348</v>
      </c>
      <c r="T64" s="15">
        <v>41222</v>
      </c>
      <c r="U64" s="16" t="s">
        <v>358</v>
      </c>
      <c r="V64" s="18">
        <f t="shared" si="4"/>
        <v>3764.5105333333345</v>
      </c>
      <c r="W64" s="15">
        <v>41402</v>
      </c>
      <c r="X64" s="13" t="s">
        <v>65</v>
      </c>
      <c r="Y64" s="18">
        <v>0</v>
      </c>
      <c r="Z64" s="18">
        <v>0</v>
      </c>
      <c r="AA64" s="18">
        <v>167</v>
      </c>
      <c r="AB64" s="15">
        <v>41429</v>
      </c>
      <c r="AC64" s="13" t="s">
        <v>350</v>
      </c>
      <c r="AD64" s="18">
        <v>10</v>
      </c>
      <c r="AE64" s="18">
        <v>5.4</v>
      </c>
      <c r="AF64" s="18">
        <v>28</v>
      </c>
      <c r="AG64" s="15" t="s">
        <v>348</v>
      </c>
      <c r="AH64" s="13" t="s">
        <v>348</v>
      </c>
      <c r="AI64" s="18" t="s">
        <v>348</v>
      </c>
      <c r="AJ64" s="18" t="s">
        <v>348</v>
      </c>
      <c r="AK64" s="18" t="s">
        <v>348</v>
      </c>
      <c r="AL64" s="15">
        <v>41402</v>
      </c>
      <c r="AM64" s="13" t="s">
        <v>295</v>
      </c>
      <c r="AN64" s="18">
        <v>336</v>
      </c>
      <c r="AO64" s="13" t="s">
        <v>359</v>
      </c>
    </row>
    <row r="65" spans="1:41" ht="16" x14ac:dyDescent="0.2">
      <c r="A65" s="13">
        <v>2013</v>
      </c>
      <c r="B65" s="13">
        <f t="shared" si="6"/>
        <v>304</v>
      </c>
      <c r="C65" s="13">
        <v>4</v>
      </c>
      <c r="D65" s="14" t="s">
        <v>273</v>
      </c>
      <c r="E65" s="14" t="s">
        <v>340</v>
      </c>
      <c r="F65" s="71" t="s">
        <v>348</v>
      </c>
      <c r="G65" s="70" t="s">
        <v>348</v>
      </c>
      <c r="H65" s="68">
        <v>41429</v>
      </c>
      <c r="I65" s="70" t="s">
        <v>280</v>
      </c>
      <c r="J65" s="15">
        <v>41429</v>
      </c>
      <c r="K65" s="19" t="s">
        <v>52</v>
      </c>
      <c r="L65" s="21" t="s">
        <v>356</v>
      </c>
      <c r="M65" s="19" t="s">
        <v>357</v>
      </c>
      <c r="N65" s="19" t="s">
        <v>53</v>
      </c>
      <c r="O65" s="20" t="s">
        <v>348</v>
      </c>
      <c r="P65" s="16" t="s">
        <v>348</v>
      </c>
      <c r="Q65" s="21" t="s">
        <v>348</v>
      </c>
      <c r="R65" s="16" t="s">
        <v>348</v>
      </c>
      <c r="S65" s="16" t="s">
        <v>348</v>
      </c>
      <c r="T65" s="15">
        <v>41222</v>
      </c>
      <c r="U65" s="16" t="s">
        <v>358</v>
      </c>
      <c r="V65" s="18">
        <f t="shared" si="4"/>
        <v>3764.5105333333345</v>
      </c>
      <c r="W65" s="15">
        <v>41402</v>
      </c>
      <c r="X65" s="13" t="s">
        <v>65</v>
      </c>
      <c r="Y65" s="18">
        <v>0</v>
      </c>
      <c r="Z65" s="18">
        <v>0</v>
      </c>
      <c r="AA65" s="18">
        <v>167</v>
      </c>
      <c r="AB65" s="15">
        <v>41429</v>
      </c>
      <c r="AC65" s="13" t="s">
        <v>350</v>
      </c>
      <c r="AD65" s="18">
        <v>10</v>
      </c>
      <c r="AE65" s="18">
        <v>5.4</v>
      </c>
      <c r="AF65" s="18">
        <v>28</v>
      </c>
      <c r="AG65" s="15" t="s">
        <v>348</v>
      </c>
      <c r="AH65" s="13" t="s">
        <v>348</v>
      </c>
      <c r="AI65" s="18" t="s">
        <v>348</v>
      </c>
      <c r="AJ65" s="18" t="s">
        <v>348</v>
      </c>
      <c r="AK65" s="18" t="s">
        <v>348</v>
      </c>
      <c r="AL65" s="15">
        <v>41402</v>
      </c>
      <c r="AM65" s="13" t="s">
        <v>295</v>
      </c>
      <c r="AN65" s="18">
        <v>336</v>
      </c>
      <c r="AO65" s="13" t="s">
        <v>359</v>
      </c>
    </row>
    <row r="66" spans="1:41" ht="16" x14ac:dyDescent="0.2">
      <c r="A66" s="13">
        <v>2013</v>
      </c>
      <c r="B66" s="13">
        <f t="shared" si="6"/>
        <v>305</v>
      </c>
      <c r="C66" s="13">
        <v>5</v>
      </c>
      <c r="D66" s="14" t="s">
        <v>272</v>
      </c>
      <c r="E66" s="14" t="s">
        <v>339</v>
      </c>
      <c r="F66" s="68">
        <v>41222</v>
      </c>
      <c r="G66" s="70" t="s">
        <v>32</v>
      </c>
      <c r="H66" s="68">
        <v>41429</v>
      </c>
      <c r="I66" s="70" t="s">
        <v>280</v>
      </c>
      <c r="J66" s="15">
        <v>41429</v>
      </c>
      <c r="K66" s="19" t="s">
        <v>52</v>
      </c>
      <c r="L66" s="21" t="s">
        <v>356</v>
      </c>
      <c r="M66" s="19" t="s">
        <v>357</v>
      </c>
      <c r="N66" s="19" t="s">
        <v>53</v>
      </c>
      <c r="O66" s="20" t="s">
        <v>348</v>
      </c>
      <c r="P66" s="16" t="s">
        <v>348</v>
      </c>
      <c r="Q66" s="21" t="s">
        <v>348</v>
      </c>
      <c r="R66" s="16" t="s">
        <v>348</v>
      </c>
      <c r="S66" s="16" t="s">
        <v>348</v>
      </c>
      <c r="T66" s="15">
        <v>41222</v>
      </c>
      <c r="U66" s="16" t="s">
        <v>358</v>
      </c>
      <c r="V66" s="18">
        <f t="shared" si="4"/>
        <v>3764.5105333333345</v>
      </c>
      <c r="W66" s="15">
        <v>41402</v>
      </c>
      <c r="X66" s="13" t="s">
        <v>65</v>
      </c>
      <c r="Y66" s="18">
        <v>0</v>
      </c>
      <c r="Z66" s="18">
        <v>0</v>
      </c>
      <c r="AA66" s="18">
        <v>167</v>
      </c>
      <c r="AB66" s="15">
        <v>41429</v>
      </c>
      <c r="AC66" s="13" t="s">
        <v>350</v>
      </c>
      <c r="AD66" s="18">
        <v>10</v>
      </c>
      <c r="AE66" s="18">
        <v>5.4</v>
      </c>
      <c r="AF66" s="18">
        <v>28</v>
      </c>
      <c r="AG66" s="15" t="s">
        <v>348</v>
      </c>
      <c r="AH66" s="13" t="s">
        <v>348</v>
      </c>
      <c r="AI66" s="18" t="s">
        <v>348</v>
      </c>
      <c r="AJ66" s="18" t="s">
        <v>348</v>
      </c>
      <c r="AK66" s="18" t="s">
        <v>348</v>
      </c>
      <c r="AL66" s="15">
        <v>41402</v>
      </c>
      <c r="AM66" s="13" t="s">
        <v>295</v>
      </c>
      <c r="AN66" s="18">
        <v>336</v>
      </c>
      <c r="AO66" s="13" t="s">
        <v>359</v>
      </c>
    </row>
    <row r="67" spans="1:41" ht="16" x14ac:dyDescent="0.2">
      <c r="A67" s="13">
        <v>2013</v>
      </c>
      <c r="B67" s="13">
        <f t="shared" si="6"/>
        <v>306</v>
      </c>
      <c r="C67" s="13">
        <v>6</v>
      </c>
      <c r="D67" s="14" t="s">
        <v>277</v>
      </c>
      <c r="E67" s="19" t="s">
        <v>334</v>
      </c>
      <c r="F67" s="71" t="s">
        <v>348</v>
      </c>
      <c r="G67" s="70" t="s">
        <v>348</v>
      </c>
      <c r="H67" s="68">
        <v>41429</v>
      </c>
      <c r="I67" s="70" t="s">
        <v>280</v>
      </c>
      <c r="J67" s="15">
        <v>41429</v>
      </c>
      <c r="K67" s="19" t="s">
        <v>52</v>
      </c>
      <c r="L67" s="21" t="s">
        <v>356</v>
      </c>
      <c r="M67" s="19" t="s">
        <v>357</v>
      </c>
      <c r="N67" s="19" t="s">
        <v>53</v>
      </c>
      <c r="O67" s="20" t="s">
        <v>348</v>
      </c>
      <c r="P67" s="16" t="s">
        <v>348</v>
      </c>
      <c r="Q67" s="21" t="s">
        <v>348</v>
      </c>
      <c r="R67" s="16" t="s">
        <v>348</v>
      </c>
      <c r="S67" s="16" t="s">
        <v>348</v>
      </c>
      <c r="T67" s="57" t="s">
        <v>348</v>
      </c>
      <c r="U67" s="58" t="s">
        <v>348</v>
      </c>
      <c r="V67" s="56" t="s">
        <v>348</v>
      </c>
      <c r="W67" s="15">
        <v>41402</v>
      </c>
      <c r="X67" s="13" t="s">
        <v>65</v>
      </c>
      <c r="Y67" s="18">
        <v>0</v>
      </c>
      <c r="Z67" s="18">
        <v>0</v>
      </c>
      <c r="AA67" s="18">
        <v>167</v>
      </c>
      <c r="AB67" s="15">
        <v>41429</v>
      </c>
      <c r="AC67" s="13" t="s">
        <v>350</v>
      </c>
      <c r="AD67" s="18">
        <v>10</v>
      </c>
      <c r="AE67" s="18">
        <v>5.4</v>
      </c>
      <c r="AF67" s="18">
        <v>28</v>
      </c>
      <c r="AG67" s="15">
        <v>41428</v>
      </c>
      <c r="AH67" s="13" t="s">
        <v>87</v>
      </c>
      <c r="AI67" s="21">
        <v>202</v>
      </c>
      <c r="AJ67" s="18">
        <v>0</v>
      </c>
      <c r="AK67" s="18">
        <v>0</v>
      </c>
      <c r="AL67" s="15">
        <v>41402</v>
      </c>
      <c r="AM67" s="13" t="s">
        <v>295</v>
      </c>
      <c r="AN67" s="18">
        <v>336</v>
      </c>
      <c r="AO67" s="13" t="s">
        <v>359</v>
      </c>
    </row>
    <row r="68" spans="1:41" ht="16" x14ac:dyDescent="0.2">
      <c r="A68" s="13">
        <v>2013</v>
      </c>
      <c r="B68" s="13">
        <f t="shared" si="6"/>
        <v>307</v>
      </c>
      <c r="C68" s="13">
        <v>7</v>
      </c>
      <c r="D68" s="14" t="s">
        <v>275</v>
      </c>
      <c r="E68" s="14" t="s">
        <v>332</v>
      </c>
      <c r="F68" s="71" t="s">
        <v>348</v>
      </c>
      <c r="G68" s="70" t="s">
        <v>348</v>
      </c>
      <c r="H68" s="68">
        <v>41429</v>
      </c>
      <c r="I68" s="70" t="s">
        <v>280</v>
      </c>
      <c r="J68" s="15">
        <v>41429</v>
      </c>
      <c r="K68" s="19" t="s">
        <v>52</v>
      </c>
      <c r="L68" s="21" t="s">
        <v>356</v>
      </c>
      <c r="M68" s="19" t="s">
        <v>357</v>
      </c>
      <c r="N68" s="19" t="s">
        <v>53</v>
      </c>
      <c r="O68" s="20" t="s">
        <v>348</v>
      </c>
      <c r="P68" s="16" t="s">
        <v>348</v>
      </c>
      <c r="Q68" s="21" t="s">
        <v>348</v>
      </c>
      <c r="R68" s="16" t="s">
        <v>348</v>
      </c>
      <c r="S68" s="16" t="s">
        <v>348</v>
      </c>
      <c r="T68" s="57" t="s">
        <v>348</v>
      </c>
      <c r="U68" s="58" t="s">
        <v>348</v>
      </c>
      <c r="V68" s="56" t="s">
        <v>348</v>
      </c>
      <c r="W68" s="15">
        <v>41402</v>
      </c>
      <c r="X68" s="13" t="s">
        <v>65</v>
      </c>
      <c r="Y68" s="18">
        <v>0</v>
      </c>
      <c r="Z68" s="18">
        <v>0</v>
      </c>
      <c r="AA68" s="18">
        <v>167</v>
      </c>
      <c r="AB68" s="15">
        <v>41429</v>
      </c>
      <c r="AC68" s="13" t="s">
        <v>350</v>
      </c>
      <c r="AD68" s="18">
        <v>10</v>
      </c>
      <c r="AE68" s="18">
        <v>5.4</v>
      </c>
      <c r="AF68" s="18">
        <v>28</v>
      </c>
      <c r="AG68" s="15">
        <v>41428</v>
      </c>
      <c r="AH68" s="13" t="s">
        <v>87</v>
      </c>
      <c r="AI68" s="21">
        <v>67</v>
      </c>
      <c r="AJ68" s="18">
        <v>0</v>
      </c>
      <c r="AK68" s="18">
        <v>0</v>
      </c>
      <c r="AL68" s="15">
        <v>41402</v>
      </c>
      <c r="AM68" s="13" t="s">
        <v>295</v>
      </c>
      <c r="AN68" s="18">
        <v>336</v>
      </c>
      <c r="AO68" s="13" t="s">
        <v>359</v>
      </c>
    </row>
    <row r="69" spans="1:41" ht="16" x14ac:dyDescent="0.2">
      <c r="A69" s="13">
        <v>2013</v>
      </c>
      <c r="B69" s="13">
        <f t="shared" si="6"/>
        <v>308</v>
      </c>
      <c r="C69" s="13">
        <v>8</v>
      </c>
      <c r="D69" s="14" t="s">
        <v>268</v>
      </c>
      <c r="E69" s="14" t="s">
        <v>337</v>
      </c>
      <c r="F69" s="15">
        <v>41222</v>
      </c>
      <c r="G69" s="70" t="s">
        <v>457</v>
      </c>
      <c r="H69" s="68">
        <v>41429</v>
      </c>
      <c r="I69" s="70" t="s">
        <v>280</v>
      </c>
      <c r="J69" s="15">
        <v>41429</v>
      </c>
      <c r="K69" s="19" t="s">
        <v>52</v>
      </c>
      <c r="L69" s="21" t="s">
        <v>356</v>
      </c>
      <c r="M69" s="19" t="s">
        <v>357</v>
      </c>
      <c r="N69" s="19" t="s">
        <v>53</v>
      </c>
      <c r="O69" s="20" t="s">
        <v>348</v>
      </c>
      <c r="P69" s="16" t="s">
        <v>348</v>
      </c>
      <c r="Q69" s="21" t="s">
        <v>348</v>
      </c>
      <c r="R69" s="16" t="s">
        <v>348</v>
      </c>
      <c r="S69" s="16" t="s">
        <v>348</v>
      </c>
      <c r="T69" s="15">
        <v>41222</v>
      </c>
      <c r="U69" s="16" t="s">
        <v>358</v>
      </c>
      <c r="V69" s="18">
        <f t="shared" si="4"/>
        <v>3764.5105333333345</v>
      </c>
      <c r="W69" s="15">
        <v>41402</v>
      </c>
      <c r="X69" s="13" t="s">
        <v>65</v>
      </c>
      <c r="Y69" s="18">
        <v>0</v>
      </c>
      <c r="Z69" s="18">
        <v>0</v>
      </c>
      <c r="AA69" s="18">
        <v>167</v>
      </c>
      <c r="AB69" s="15">
        <v>41429</v>
      </c>
      <c r="AC69" s="13" t="s">
        <v>350</v>
      </c>
      <c r="AD69" s="18">
        <v>10</v>
      </c>
      <c r="AE69" s="18">
        <v>5.4</v>
      </c>
      <c r="AF69" s="18">
        <v>28</v>
      </c>
      <c r="AG69" s="15" t="s">
        <v>348</v>
      </c>
      <c r="AH69" s="13" t="s">
        <v>348</v>
      </c>
      <c r="AI69" s="18" t="s">
        <v>348</v>
      </c>
      <c r="AJ69" s="18" t="s">
        <v>348</v>
      </c>
      <c r="AK69" s="18" t="s">
        <v>348</v>
      </c>
      <c r="AL69" s="15">
        <v>41402</v>
      </c>
      <c r="AM69" s="13" t="s">
        <v>295</v>
      </c>
      <c r="AN69" s="18">
        <v>336</v>
      </c>
      <c r="AO69" s="13" t="s">
        <v>359</v>
      </c>
    </row>
    <row r="70" spans="1:41" ht="16" x14ac:dyDescent="0.2">
      <c r="A70" s="13">
        <v>2013</v>
      </c>
      <c r="B70" s="13">
        <f t="shared" si="6"/>
        <v>309</v>
      </c>
      <c r="C70" s="13">
        <v>9</v>
      </c>
      <c r="D70" s="14" t="s">
        <v>276</v>
      </c>
      <c r="E70" s="14" t="s">
        <v>333</v>
      </c>
      <c r="F70" s="71" t="s">
        <v>348</v>
      </c>
      <c r="G70" s="70" t="s">
        <v>348</v>
      </c>
      <c r="H70" s="68">
        <v>41429</v>
      </c>
      <c r="I70" s="70" t="s">
        <v>280</v>
      </c>
      <c r="J70" s="15">
        <v>41429</v>
      </c>
      <c r="K70" s="19" t="s">
        <v>52</v>
      </c>
      <c r="L70" s="21" t="s">
        <v>356</v>
      </c>
      <c r="M70" s="19" t="s">
        <v>357</v>
      </c>
      <c r="N70" s="19" t="s">
        <v>53</v>
      </c>
      <c r="O70" s="20" t="s">
        <v>348</v>
      </c>
      <c r="P70" s="16" t="s">
        <v>348</v>
      </c>
      <c r="Q70" s="21" t="s">
        <v>348</v>
      </c>
      <c r="R70" s="16" t="s">
        <v>348</v>
      </c>
      <c r="S70" s="16" t="s">
        <v>348</v>
      </c>
      <c r="T70" s="57" t="s">
        <v>348</v>
      </c>
      <c r="U70" s="58" t="s">
        <v>348</v>
      </c>
      <c r="V70" s="56" t="s">
        <v>348</v>
      </c>
      <c r="W70" s="15">
        <v>41402</v>
      </c>
      <c r="X70" s="13" t="s">
        <v>65</v>
      </c>
      <c r="Y70" s="18">
        <v>0</v>
      </c>
      <c r="Z70" s="18">
        <v>0</v>
      </c>
      <c r="AA70" s="18">
        <v>167</v>
      </c>
      <c r="AB70" s="15">
        <v>41429</v>
      </c>
      <c r="AC70" s="13" t="s">
        <v>350</v>
      </c>
      <c r="AD70" s="18">
        <v>10</v>
      </c>
      <c r="AE70" s="18">
        <v>5.4</v>
      </c>
      <c r="AF70" s="18">
        <v>28</v>
      </c>
      <c r="AG70" s="15">
        <v>41428</v>
      </c>
      <c r="AH70" s="13" t="s">
        <v>87</v>
      </c>
      <c r="AI70" s="21">
        <v>134</v>
      </c>
      <c r="AJ70" s="18">
        <v>0</v>
      </c>
      <c r="AK70" s="18">
        <v>0</v>
      </c>
      <c r="AL70" s="15">
        <v>41402</v>
      </c>
      <c r="AM70" s="13" t="s">
        <v>295</v>
      </c>
      <c r="AN70" s="18">
        <v>336</v>
      </c>
      <c r="AO70" s="13" t="s">
        <v>359</v>
      </c>
    </row>
    <row r="71" spans="1:41" ht="16" x14ac:dyDescent="0.2">
      <c r="A71" s="13">
        <v>2013</v>
      </c>
      <c r="B71" s="13">
        <f t="shared" si="6"/>
        <v>310</v>
      </c>
      <c r="C71" s="13">
        <v>10</v>
      </c>
      <c r="D71" s="14" t="s">
        <v>274</v>
      </c>
      <c r="E71" s="14" t="s">
        <v>341</v>
      </c>
      <c r="F71" s="71" t="s">
        <v>348</v>
      </c>
      <c r="G71" s="70" t="s">
        <v>348</v>
      </c>
      <c r="H71" s="68">
        <v>41429</v>
      </c>
      <c r="I71" s="70" t="s">
        <v>280</v>
      </c>
      <c r="J71" s="15">
        <v>41429</v>
      </c>
      <c r="K71" s="19" t="s">
        <v>52</v>
      </c>
      <c r="L71" s="21" t="s">
        <v>356</v>
      </c>
      <c r="M71" s="19" t="s">
        <v>357</v>
      </c>
      <c r="N71" s="19" t="s">
        <v>53</v>
      </c>
      <c r="O71" s="20" t="s">
        <v>348</v>
      </c>
      <c r="P71" s="16" t="s">
        <v>348</v>
      </c>
      <c r="Q71" s="21" t="s">
        <v>348</v>
      </c>
      <c r="R71" s="16" t="s">
        <v>348</v>
      </c>
      <c r="S71" s="16" t="s">
        <v>348</v>
      </c>
      <c r="T71" s="57" t="s">
        <v>348</v>
      </c>
      <c r="U71" s="58" t="s">
        <v>348</v>
      </c>
      <c r="V71" s="56" t="s">
        <v>348</v>
      </c>
      <c r="W71" s="15">
        <v>41402</v>
      </c>
      <c r="X71" s="13" t="s">
        <v>65</v>
      </c>
      <c r="Y71" s="18">
        <v>0</v>
      </c>
      <c r="Z71" s="18">
        <v>0</v>
      </c>
      <c r="AA71" s="18">
        <v>167</v>
      </c>
      <c r="AB71" s="15">
        <v>41429</v>
      </c>
      <c r="AC71" s="13" t="s">
        <v>350</v>
      </c>
      <c r="AD71" s="18">
        <v>10</v>
      </c>
      <c r="AE71" s="18">
        <v>5.4</v>
      </c>
      <c r="AF71" s="18">
        <v>28</v>
      </c>
      <c r="AG71" s="15" t="s">
        <v>348</v>
      </c>
      <c r="AH71" s="13" t="s">
        <v>348</v>
      </c>
      <c r="AI71" s="18" t="s">
        <v>348</v>
      </c>
      <c r="AJ71" s="18" t="s">
        <v>348</v>
      </c>
      <c r="AK71" s="18" t="s">
        <v>348</v>
      </c>
      <c r="AL71" s="15">
        <v>41402</v>
      </c>
      <c r="AM71" s="13" t="s">
        <v>295</v>
      </c>
      <c r="AN71" s="18">
        <v>336</v>
      </c>
      <c r="AO71" s="13" t="s">
        <v>359</v>
      </c>
    </row>
    <row r="72" spans="1:41" ht="16" x14ac:dyDescent="0.2">
      <c r="A72" s="13">
        <v>2013</v>
      </c>
      <c r="B72" s="13">
        <f>B52+200</f>
        <v>401</v>
      </c>
      <c r="C72" s="13">
        <v>1</v>
      </c>
      <c r="D72" s="14" t="s">
        <v>275</v>
      </c>
      <c r="E72" s="14" t="s">
        <v>332</v>
      </c>
      <c r="F72" s="71" t="s">
        <v>348</v>
      </c>
      <c r="G72" s="70" t="s">
        <v>348</v>
      </c>
      <c r="H72" s="68">
        <v>41429</v>
      </c>
      <c r="I72" s="70" t="s">
        <v>280</v>
      </c>
      <c r="J72" s="15">
        <v>41429</v>
      </c>
      <c r="K72" s="19" t="s">
        <v>52</v>
      </c>
      <c r="L72" s="21" t="s">
        <v>356</v>
      </c>
      <c r="M72" s="19" t="s">
        <v>357</v>
      </c>
      <c r="N72" s="19" t="s">
        <v>53</v>
      </c>
      <c r="O72" s="20" t="s">
        <v>348</v>
      </c>
      <c r="P72" s="16" t="s">
        <v>348</v>
      </c>
      <c r="Q72" s="21" t="s">
        <v>348</v>
      </c>
      <c r="R72" s="16" t="s">
        <v>348</v>
      </c>
      <c r="S72" s="16" t="s">
        <v>348</v>
      </c>
      <c r="T72" s="57" t="s">
        <v>348</v>
      </c>
      <c r="U72" s="58" t="s">
        <v>348</v>
      </c>
      <c r="V72" s="56" t="s">
        <v>348</v>
      </c>
      <c r="W72" s="15">
        <v>41402</v>
      </c>
      <c r="X72" s="13" t="s">
        <v>65</v>
      </c>
      <c r="Y72" s="18">
        <v>0</v>
      </c>
      <c r="Z72" s="18">
        <v>0</v>
      </c>
      <c r="AA72" s="18">
        <v>167</v>
      </c>
      <c r="AB72" s="15">
        <v>41429</v>
      </c>
      <c r="AC72" s="13" t="s">
        <v>350</v>
      </c>
      <c r="AD72" s="18">
        <v>10</v>
      </c>
      <c r="AE72" s="18">
        <v>5.4</v>
      </c>
      <c r="AF72" s="18">
        <v>28</v>
      </c>
      <c r="AG72" s="15">
        <v>41428</v>
      </c>
      <c r="AH72" s="13" t="s">
        <v>87</v>
      </c>
      <c r="AI72" s="21">
        <v>67</v>
      </c>
      <c r="AJ72" s="18">
        <v>0</v>
      </c>
      <c r="AK72" s="18">
        <v>0</v>
      </c>
      <c r="AL72" s="15">
        <v>41402</v>
      </c>
      <c r="AM72" s="13" t="s">
        <v>295</v>
      </c>
      <c r="AN72" s="18">
        <v>336</v>
      </c>
      <c r="AO72" s="13" t="s">
        <v>359</v>
      </c>
    </row>
    <row r="73" spans="1:41" ht="16" x14ac:dyDescent="0.2">
      <c r="A73" s="13">
        <v>2013</v>
      </c>
      <c r="B73" s="13">
        <f t="shared" ref="B73:B81" si="7">B53+200</f>
        <v>402</v>
      </c>
      <c r="C73" s="13">
        <v>2</v>
      </c>
      <c r="D73" s="14" t="s">
        <v>272</v>
      </c>
      <c r="E73" s="14" t="s">
        <v>339</v>
      </c>
      <c r="F73" s="68">
        <v>41222</v>
      </c>
      <c r="G73" s="70" t="s">
        <v>32</v>
      </c>
      <c r="H73" s="68">
        <v>41429</v>
      </c>
      <c r="I73" s="70" t="s">
        <v>280</v>
      </c>
      <c r="J73" s="15">
        <v>41429</v>
      </c>
      <c r="K73" s="19" t="s">
        <v>52</v>
      </c>
      <c r="L73" s="21" t="s">
        <v>356</v>
      </c>
      <c r="M73" s="19" t="s">
        <v>357</v>
      </c>
      <c r="N73" s="19" t="s">
        <v>53</v>
      </c>
      <c r="O73" s="20" t="s">
        <v>348</v>
      </c>
      <c r="P73" s="16" t="s">
        <v>348</v>
      </c>
      <c r="Q73" s="21" t="s">
        <v>348</v>
      </c>
      <c r="R73" s="16" t="s">
        <v>348</v>
      </c>
      <c r="S73" s="16" t="s">
        <v>348</v>
      </c>
      <c r="T73" s="15">
        <v>41222</v>
      </c>
      <c r="U73" s="16" t="s">
        <v>358</v>
      </c>
      <c r="V73" s="18">
        <f t="shared" si="4"/>
        <v>3764.5105333333345</v>
      </c>
      <c r="W73" s="15">
        <v>41402</v>
      </c>
      <c r="X73" s="13" t="s">
        <v>65</v>
      </c>
      <c r="Y73" s="18">
        <v>0</v>
      </c>
      <c r="Z73" s="18">
        <v>0</v>
      </c>
      <c r="AA73" s="18">
        <v>167</v>
      </c>
      <c r="AB73" s="15">
        <v>41429</v>
      </c>
      <c r="AC73" s="13" t="s">
        <v>350</v>
      </c>
      <c r="AD73" s="18">
        <v>10</v>
      </c>
      <c r="AE73" s="18">
        <v>5.4</v>
      </c>
      <c r="AF73" s="18">
        <v>28</v>
      </c>
      <c r="AG73" s="15" t="s">
        <v>348</v>
      </c>
      <c r="AH73" s="13" t="s">
        <v>348</v>
      </c>
      <c r="AI73" s="18" t="s">
        <v>348</v>
      </c>
      <c r="AJ73" s="18" t="s">
        <v>348</v>
      </c>
      <c r="AK73" s="18" t="s">
        <v>348</v>
      </c>
      <c r="AL73" s="15">
        <v>41402</v>
      </c>
      <c r="AM73" s="13" t="s">
        <v>295</v>
      </c>
      <c r="AN73" s="18">
        <v>336</v>
      </c>
      <c r="AO73" s="13" t="s">
        <v>359</v>
      </c>
    </row>
    <row r="74" spans="1:41" ht="16" x14ac:dyDescent="0.2">
      <c r="A74" s="13">
        <v>2013</v>
      </c>
      <c r="B74" s="13">
        <f t="shared" si="7"/>
        <v>403</v>
      </c>
      <c r="C74" s="13">
        <v>3</v>
      </c>
      <c r="D74" s="14" t="s">
        <v>268</v>
      </c>
      <c r="E74" s="14" t="s">
        <v>337</v>
      </c>
      <c r="F74" s="15">
        <v>41222</v>
      </c>
      <c r="G74" s="70" t="s">
        <v>457</v>
      </c>
      <c r="H74" s="68">
        <v>41429</v>
      </c>
      <c r="I74" s="70" t="s">
        <v>280</v>
      </c>
      <c r="J74" s="15">
        <v>41429</v>
      </c>
      <c r="K74" s="19" t="s">
        <v>52</v>
      </c>
      <c r="L74" s="21" t="s">
        <v>356</v>
      </c>
      <c r="M74" s="19" t="s">
        <v>357</v>
      </c>
      <c r="N74" s="19" t="s">
        <v>53</v>
      </c>
      <c r="O74" s="20" t="s">
        <v>348</v>
      </c>
      <c r="P74" s="16" t="s">
        <v>348</v>
      </c>
      <c r="Q74" s="21" t="s">
        <v>348</v>
      </c>
      <c r="R74" s="16" t="s">
        <v>348</v>
      </c>
      <c r="S74" s="16" t="s">
        <v>348</v>
      </c>
      <c r="T74" s="15">
        <v>41222</v>
      </c>
      <c r="U74" s="16" t="s">
        <v>358</v>
      </c>
      <c r="V74" s="18">
        <f t="shared" si="4"/>
        <v>3764.5105333333345</v>
      </c>
      <c r="W74" s="15">
        <v>41402</v>
      </c>
      <c r="X74" s="13" t="s">
        <v>65</v>
      </c>
      <c r="Y74" s="18">
        <v>0</v>
      </c>
      <c r="Z74" s="18">
        <v>0</v>
      </c>
      <c r="AA74" s="18">
        <v>167</v>
      </c>
      <c r="AB74" s="15">
        <v>41429</v>
      </c>
      <c r="AC74" s="13" t="s">
        <v>350</v>
      </c>
      <c r="AD74" s="18">
        <v>10</v>
      </c>
      <c r="AE74" s="18">
        <v>5.4</v>
      </c>
      <c r="AF74" s="18">
        <v>28</v>
      </c>
      <c r="AG74" s="15" t="s">
        <v>348</v>
      </c>
      <c r="AH74" s="13" t="s">
        <v>348</v>
      </c>
      <c r="AI74" s="18" t="s">
        <v>348</v>
      </c>
      <c r="AJ74" s="18" t="s">
        <v>348</v>
      </c>
      <c r="AK74" s="18" t="s">
        <v>348</v>
      </c>
      <c r="AL74" s="15">
        <v>41402</v>
      </c>
      <c r="AM74" s="13" t="s">
        <v>295</v>
      </c>
      <c r="AN74" s="18">
        <v>336</v>
      </c>
      <c r="AO74" s="13" t="s">
        <v>359</v>
      </c>
    </row>
    <row r="75" spans="1:41" ht="16" x14ac:dyDescent="0.2">
      <c r="A75" s="13">
        <v>2013</v>
      </c>
      <c r="B75" s="13">
        <f t="shared" si="7"/>
        <v>404</v>
      </c>
      <c r="C75" s="13">
        <v>4</v>
      </c>
      <c r="D75" s="14" t="s">
        <v>273</v>
      </c>
      <c r="E75" s="14" t="s">
        <v>340</v>
      </c>
      <c r="F75" s="71" t="s">
        <v>348</v>
      </c>
      <c r="G75" s="70" t="s">
        <v>348</v>
      </c>
      <c r="H75" s="68">
        <v>41429</v>
      </c>
      <c r="I75" s="70" t="s">
        <v>280</v>
      </c>
      <c r="J75" s="15">
        <v>41429</v>
      </c>
      <c r="K75" s="19" t="s">
        <v>52</v>
      </c>
      <c r="L75" s="21" t="s">
        <v>356</v>
      </c>
      <c r="M75" s="19" t="s">
        <v>357</v>
      </c>
      <c r="N75" s="19" t="s">
        <v>53</v>
      </c>
      <c r="O75" s="20" t="s">
        <v>348</v>
      </c>
      <c r="P75" s="16" t="s">
        <v>348</v>
      </c>
      <c r="Q75" s="21" t="s">
        <v>348</v>
      </c>
      <c r="R75" s="16" t="s">
        <v>348</v>
      </c>
      <c r="S75" s="16" t="s">
        <v>348</v>
      </c>
      <c r="T75" s="15">
        <v>41222</v>
      </c>
      <c r="U75" s="16" t="s">
        <v>358</v>
      </c>
      <c r="V75" s="18">
        <f t="shared" si="4"/>
        <v>3764.5105333333345</v>
      </c>
      <c r="W75" s="15">
        <v>41402</v>
      </c>
      <c r="X75" s="13" t="s">
        <v>65</v>
      </c>
      <c r="Y75" s="18">
        <v>0</v>
      </c>
      <c r="Z75" s="18">
        <v>0</v>
      </c>
      <c r="AA75" s="18">
        <v>167</v>
      </c>
      <c r="AB75" s="15">
        <v>41429</v>
      </c>
      <c r="AC75" s="13" t="s">
        <v>350</v>
      </c>
      <c r="AD75" s="18">
        <v>10</v>
      </c>
      <c r="AE75" s="18">
        <v>5.4</v>
      </c>
      <c r="AF75" s="18">
        <v>28</v>
      </c>
      <c r="AG75" s="15" t="s">
        <v>348</v>
      </c>
      <c r="AH75" s="13" t="s">
        <v>348</v>
      </c>
      <c r="AI75" s="18" t="s">
        <v>348</v>
      </c>
      <c r="AJ75" s="18" t="s">
        <v>348</v>
      </c>
      <c r="AK75" s="18" t="s">
        <v>348</v>
      </c>
      <c r="AL75" s="15">
        <v>41402</v>
      </c>
      <c r="AM75" s="13" t="s">
        <v>295</v>
      </c>
      <c r="AN75" s="18">
        <v>336</v>
      </c>
      <c r="AO75" s="13" t="s">
        <v>359</v>
      </c>
    </row>
    <row r="76" spans="1:41" ht="16" x14ac:dyDescent="0.2">
      <c r="A76" s="13">
        <v>2013</v>
      </c>
      <c r="B76" s="13">
        <f t="shared" si="7"/>
        <v>405</v>
      </c>
      <c r="C76" s="13">
        <v>5</v>
      </c>
      <c r="D76" s="14" t="s">
        <v>269</v>
      </c>
      <c r="E76" s="14" t="s">
        <v>336</v>
      </c>
      <c r="F76" s="68">
        <v>41222</v>
      </c>
      <c r="G76" s="70" t="s">
        <v>456</v>
      </c>
      <c r="H76" s="71" t="s">
        <v>348</v>
      </c>
      <c r="I76" s="70" t="s">
        <v>348</v>
      </c>
      <c r="J76" s="15">
        <v>41429</v>
      </c>
      <c r="K76" s="19" t="s">
        <v>52</v>
      </c>
      <c r="L76" s="21" t="s">
        <v>356</v>
      </c>
      <c r="M76" s="19" t="s">
        <v>357</v>
      </c>
      <c r="N76" s="19" t="s">
        <v>53</v>
      </c>
      <c r="O76" s="20" t="s">
        <v>348</v>
      </c>
      <c r="P76" s="16" t="s">
        <v>348</v>
      </c>
      <c r="Q76" s="21" t="s">
        <v>348</v>
      </c>
      <c r="R76" s="16" t="s">
        <v>348</v>
      </c>
      <c r="S76" s="16" t="s">
        <v>348</v>
      </c>
      <c r="T76" s="15">
        <v>41222</v>
      </c>
      <c r="U76" s="16" t="s">
        <v>358</v>
      </c>
      <c r="V76" s="18">
        <f t="shared" si="4"/>
        <v>3764.5105333333345</v>
      </c>
      <c r="W76" s="15">
        <v>41402</v>
      </c>
      <c r="X76" s="13" t="s">
        <v>65</v>
      </c>
      <c r="Y76" s="18">
        <v>0</v>
      </c>
      <c r="Z76" s="18">
        <v>0</v>
      </c>
      <c r="AA76" s="18">
        <v>167</v>
      </c>
      <c r="AB76" s="15">
        <v>41429</v>
      </c>
      <c r="AC76" s="13" t="s">
        <v>350</v>
      </c>
      <c r="AD76" s="18">
        <v>10</v>
      </c>
      <c r="AE76" s="18">
        <v>5.4</v>
      </c>
      <c r="AF76" s="18">
        <v>28</v>
      </c>
      <c r="AG76" s="15" t="s">
        <v>348</v>
      </c>
      <c r="AH76" s="13" t="s">
        <v>348</v>
      </c>
      <c r="AI76" s="18" t="s">
        <v>348</v>
      </c>
      <c r="AJ76" s="18" t="s">
        <v>348</v>
      </c>
      <c r="AK76" s="18" t="s">
        <v>348</v>
      </c>
      <c r="AL76" s="15">
        <v>41402</v>
      </c>
      <c r="AM76" s="13" t="s">
        <v>295</v>
      </c>
      <c r="AN76" s="18">
        <v>336</v>
      </c>
      <c r="AO76" s="13" t="s">
        <v>359</v>
      </c>
    </row>
    <row r="77" spans="1:41" ht="16" x14ac:dyDescent="0.2">
      <c r="A77" s="13">
        <v>2013</v>
      </c>
      <c r="B77" s="13">
        <f t="shared" si="7"/>
        <v>406</v>
      </c>
      <c r="C77" s="13">
        <v>6</v>
      </c>
      <c r="D77" s="14" t="s">
        <v>276</v>
      </c>
      <c r="E77" s="14" t="s">
        <v>333</v>
      </c>
      <c r="F77" s="71" t="s">
        <v>348</v>
      </c>
      <c r="G77" s="70" t="s">
        <v>348</v>
      </c>
      <c r="H77" s="68">
        <v>41429</v>
      </c>
      <c r="I77" s="70" t="s">
        <v>280</v>
      </c>
      <c r="J77" s="15">
        <v>41429</v>
      </c>
      <c r="K77" s="19" t="s">
        <v>52</v>
      </c>
      <c r="L77" s="21" t="s">
        <v>356</v>
      </c>
      <c r="M77" s="19" t="s">
        <v>357</v>
      </c>
      <c r="N77" s="19" t="s">
        <v>53</v>
      </c>
      <c r="O77" s="20" t="s">
        <v>348</v>
      </c>
      <c r="P77" s="16" t="s">
        <v>348</v>
      </c>
      <c r="Q77" s="21" t="s">
        <v>348</v>
      </c>
      <c r="R77" s="16" t="s">
        <v>348</v>
      </c>
      <c r="S77" s="16" t="s">
        <v>348</v>
      </c>
      <c r="T77" s="57" t="s">
        <v>348</v>
      </c>
      <c r="U77" s="58" t="s">
        <v>348</v>
      </c>
      <c r="V77" s="56" t="s">
        <v>348</v>
      </c>
      <c r="W77" s="15">
        <v>41402</v>
      </c>
      <c r="X77" s="13" t="s">
        <v>65</v>
      </c>
      <c r="Y77" s="18">
        <v>0</v>
      </c>
      <c r="Z77" s="18">
        <v>0</v>
      </c>
      <c r="AA77" s="18">
        <v>167</v>
      </c>
      <c r="AB77" s="15">
        <v>41429</v>
      </c>
      <c r="AC77" s="13" t="s">
        <v>350</v>
      </c>
      <c r="AD77" s="18">
        <v>10</v>
      </c>
      <c r="AE77" s="18">
        <v>5.4</v>
      </c>
      <c r="AF77" s="18">
        <v>28</v>
      </c>
      <c r="AG77" s="15">
        <v>41428</v>
      </c>
      <c r="AH77" s="13" t="s">
        <v>87</v>
      </c>
      <c r="AI77" s="21">
        <v>134</v>
      </c>
      <c r="AJ77" s="18">
        <v>0</v>
      </c>
      <c r="AK77" s="18">
        <v>0</v>
      </c>
      <c r="AL77" s="15">
        <v>41402</v>
      </c>
      <c r="AM77" s="13" t="s">
        <v>295</v>
      </c>
      <c r="AN77" s="18">
        <v>336</v>
      </c>
      <c r="AO77" s="13" t="s">
        <v>359</v>
      </c>
    </row>
    <row r="78" spans="1:41" ht="16" x14ac:dyDescent="0.2">
      <c r="A78" s="13">
        <v>2013</v>
      </c>
      <c r="B78" s="13">
        <f t="shared" si="7"/>
        <v>407</v>
      </c>
      <c r="C78" s="13">
        <v>7</v>
      </c>
      <c r="D78" s="14" t="s">
        <v>274</v>
      </c>
      <c r="E78" s="14" t="s">
        <v>341</v>
      </c>
      <c r="F78" s="71" t="s">
        <v>348</v>
      </c>
      <c r="G78" s="70" t="s">
        <v>348</v>
      </c>
      <c r="H78" s="68">
        <v>41429</v>
      </c>
      <c r="I78" s="70" t="s">
        <v>280</v>
      </c>
      <c r="J78" s="15">
        <v>41429</v>
      </c>
      <c r="K78" s="19" t="s">
        <v>52</v>
      </c>
      <c r="L78" s="21" t="s">
        <v>356</v>
      </c>
      <c r="M78" s="19" t="s">
        <v>357</v>
      </c>
      <c r="N78" s="19" t="s">
        <v>53</v>
      </c>
      <c r="O78" s="20" t="s">
        <v>348</v>
      </c>
      <c r="P78" s="16" t="s">
        <v>348</v>
      </c>
      <c r="Q78" s="21" t="s">
        <v>348</v>
      </c>
      <c r="R78" s="16" t="s">
        <v>348</v>
      </c>
      <c r="S78" s="16" t="s">
        <v>348</v>
      </c>
      <c r="T78" s="15">
        <v>41222</v>
      </c>
      <c r="U78" s="16" t="s">
        <v>358</v>
      </c>
      <c r="V78" s="18">
        <f t="shared" si="4"/>
        <v>3764.5105333333345</v>
      </c>
      <c r="W78" s="15">
        <v>41402</v>
      </c>
      <c r="X78" s="13" t="s">
        <v>65</v>
      </c>
      <c r="Y78" s="18">
        <v>0</v>
      </c>
      <c r="Z78" s="18">
        <v>0</v>
      </c>
      <c r="AA78" s="18">
        <v>167</v>
      </c>
      <c r="AB78" s="15">
        <v>41429</v>
      </c>
      <c r="AC78" s="13" t="s">
        <v>350</v>
      </c>
      <c r="AD78" s="18">
        <v>10</v>
      </c>
      <c r="AE78" s="18">
        <v>5.4</v>
      </c>
      <c r="AF78" s="18">
        <v>28</v>
      </c>
      <c r="AG78" s="15" t="s">
        <v>348</v>
      </c>
      <c r="AH78" s="13" t="s">
        <v>348</v>
      </c>
      <c r="AI78" s="18" t="s">
        <v>348</v>
      </c>
      <c r="AJ78" s="18" t="s">
        <v>348</v>
      </c>
      <c r="AK78" s="18" t="s">
        <v>348</v>
      </c>
      <c r="AL78" s="15">
        <v>41402</v>
      </c>
      <c r="AM78" s="13" t="s">
        <v>295</v>
      </c>
      <c r="AN78" s="18">
        <v>336</v>
      </c>
      <c r="AO78" s="13" t="s">
        <v>359</v>
      </c>
    </row>
    <row r="79" spans="1:41" ht="16" x14ac:dyDescent="0.2">
      <c r="A79" s="13">
        <v>2013</v>
      </c>
      <c r="B79" s="13">
        <f t="shared" si="7"/>
        <v>408</v>
      </c>
      <c r="C79" s="13">
        <v>8</v>
      </c>
      <c r="D79" s="14" t="s">
        <v>271</v>
      </c>
      <c r="E79" s="13" t="s">
        <v>335</v>
      </c>
      <c r="F79" s="15">
        <v>41222</v>
      </c>
      <c r="G79" s="70" t="s">
        <v>458</v>
      </c>
      <c r="H79" s="68">
        <v>41429</v>
      </c>
      <c r="I79" s="70" t="s">
        <v>280</v>
      </c>
      <c r="J79" s="15">
        <v>41429</v>
      </c>
      <c r="K79" s="19" t="s">
        <v>52</v>
      </c>
      <c r="L79" s="21" t="s">
        <v>356</v>
      </c>
      <c r="M79" s="19" t="s">
        <v>357</v>
      </c>
      <c r="N79" s="19" t="s">
        <v>53</v>
      </c>
      <c r="O79" s="20" t="s">
        <v>348</v>
      </c>
      <c r="P79" s="16" t="s">
        <v>348</v>
      </c>
      <c r="Q79" s="21" t="s">
        <v>348</v>
      </c>
      <c r="R79" s="16" t="s">
        <v>348</v>
      </c>
      <c r="S79" s="16" t="s">
        <v>348</v>
      </c>
      <c r="T79" s="15">
        <v>41222</v>
      </c>
      <c r="U79" s="16" t="s">
        <v>358</v>
      </c>
      <c r="V79" s="18">
        <f t="shared" si="4"/>
        <v>3764.5105333333345</v>
      </c>
      <c r="W79" s="15">
        <v>41402</v>
      </c>
      <c r="X79" s="13" t="s">
        <v>65</v>
      </c>
      <c r="Y79" s="18">
        <v>0</v>
      </c>
      <c r="Z79" s="18">
        <v>0</v>
      </c>
      <c r="AA79" s="18">
        <v>167</v>
      </c>
      <c r="AB79" s="15">
        <v>41429</v>
      </c>
      <c r="AC79" s="13" t="s">
        <v>350</v>
      </c>
      <c r="AD79" s="18">
        <v>10</v>
      </c>
      <c r="AE79" s="18">
        <v>5.4</v>
      </c>
      <c r="AF79" s="18">
        <v>28</v>
      </c>
      <c r="AG79" s="15" t="s">
        <v>348</v>
      </c>
      <c r="AH79" s="13" t="s">
        <v>348</v>
      </c>
      <c r="AI79" s="18" t="s">
        <v>348</v>
      </c>
      <c r="AJ79" s="18" t="s">
        <v>348</v>
      </c>
      <c r="AK79" s="18" t="s">
        <v>348</v>
      </c>
      <c r="AL79" s="15">
        <v>41402</v>
      </c>
      <c r="AM79" s="13" t="s">
        <v>295</v>
      </c>
      <c r="AN79" s="18">
        <v>336</v>
      </c>
      <c r="AO79" s="13" t="s">
        <v>359</v>
      </c>
    </row>
    <row r="80" spans="1:41" ht="16" x14ac:dyDescent="0.2">
      <c r="A80" s="13">
        <v>2013</v>
      </c>
      <c r="B80" s="13">
        <f t="shared" si="7"/>
        <v>409</v>
      </c>
      <c r="C80" s="13">
        <v>9</v>
      </c>
      <c r="D80" s="14" t="s">
        <v>270</v>
      </c>
      <c r="E80" s="14" t="s">
        <v>338</v>
      </c>
      <c r="F80" s="15">
        <v>41222</v>
      </c>
      <c r="G80" s="70" t="s">
        <v>457</v>
      </c>
      <c r="H80" s="68">
        <v>41429</v>
      </c>
      <c r="I80" s="70" t="s">
        <v>280</v>
      </c>
      <c r="J80" s="15">
        <v>41429</v>
      </c>
      <c r="K80" s="19" t="s">
        <v>52</v>
      </c>
      <c r="L80" s="21" t="s">
        <v>356</v>
      </c>
      <c r="M80" s="19" t="s">
        <v>357</v>
      </c>
      <c r="N80" s="19" t="s">
        <v>53</v>
      </c>
      <c r="O80" s="20" t="s">
        <v>348</v>
      </c>
      <c r="P80" s="16" t="s">
        <v>348</v>
      </c>
      <c r="Q80" s="21" t="s">
        <v>348</v>
      </c>
      <c r="R80" s="16" t="s">
        <v>348</v>
      </c>
      <c r="S80" s="16" t="s">
        <v>348</v>
      </c>
      <c r="T80" s="15">
        <v>41222</v>
      </c>
      <c r="U80" s="16" t="s">
        <v>358</v>
      </c>
      <c r="V80" s="18">
        <f t="shared" si="4"/>
        <v>3764.5105333333345</v>
      </c>
      <c r="W80" s="15">
        <v>41402</v>
      </c>
      <c r="X80" s="13" t="s">
        <v>65</v>
      </c>
      <c r="Y80" s="18">
        <v>0</v>
      </c>
      <c r="Z80" s="18">
        <v>0</v>
      </c>
      <c r="AA80" s="18">
        <v>167</v>
      </c>
      <c r="AB80" s="15">
        <v>41429</v>
      </c>
      <c r="AC80" s="13" t="s">
        <v>350</v>
      </c>
      <c r="AD80" s="18">
        <v>10</v>
      </c>
      <c r="AE80" s="18">
        <v>5.4</v>
      </c>
      <c r="AF80" s="18">
        <v>28</v>
      </c>
      <c r="AG80" s="15" t="s">
        <v>348</v>
      </c>
      <c r="AH80" s="13" t="s">
        <v>348</v>
      </c>
      <c r="AI80" s="18" t="s">
        <v>348</v>
      </c>
      <c r="AJ80" s="18" t="s">
        <v>348</v>
      </c>
      <c r="AK80" s="18" t="s">
        <v>348</v>
      </c>
      <c r="AL80" s="15">
        <v>41402</v>
      </c>
      <c r="AM80" s="13" t="s">
        <v>295</v>
      </c>
      <c r="AN80" s="18">
        <v>336</v>
      </c>
      <c r="AO80" s="13" t="s">
        <v>359</v>
      </c>
    </row>
    <row r="81" spans="1:41" ht="16" x14ac:dyDescent="0.2">
      <c r="A81" s="13">
        <v>2013</v>
      </c>
      <c r="B81" s="13">
        <f t="shared" si="7"/>
        <v>410</v>
      </c>
      <c r="C81" s="13">
        <v>10</v>
      </c>
      <c r="D81" s="14" t="s">
        <v>277</v>
      </c>
      <c r="E81" s="19" t="s">
        <v>334</v>
      </c>
      <c r="F81" s="71" t="s">
        <v>348</v>
      </c>
      <c r="G81" s="70" t="s">
        <v>348</v>
      </c>
      <c r="H81" s="68">
        <v>41429</v>
      </c>
      <c r="I81" s="70" t="s">
        <v>280</v>
      </c>
      <c r="J81" s="15">
        <v>41429</v>
      </c>
      <c r="K81" s="19" t="s">
        <v>52</v>
      </c>
      <c r="L81" s="21" t="s">
        <v>356</v>
      </c>
      <c r="M81" s="19" t="s">
        <v>357</v>
      </c>
      <c r="N81" s="19" t="s">
        <v>53</v>
      </c>
      <c r="O81" s="20" t="s">
        <v>348</v>
      </c>
      <c r="P81" s="16" t="s">
        <v>348</v>
      </c>
      <c r="Q81" s="21" t="s">
        <v>348</v>
      </c>
      <c r="R81" s="16" t="s">
        <v>348</v>
      </c>
      <c r="S81" s="16" t="s">
        <v>348</v>
      </c>
      <c r="T81" s="57" t="s">
        <v>348</v>
      </c>
      <c r="U81" s="58" t="s">
        <v>348</v>
      </c>
      <c r="V81" s="56" t="s">
        <v>348</v>
      </c>
      <c r="W81" s="15">
        <v>41402</v>
      </c>
      <c r="X81" s="13" t="s">
        <v>65</v>
      </c>
      <c r="Y81" s="18">
        <v>0</v>
      </c>
      <c r="Z81" s="18">
        <v>0</v>
      </c>
      <c r="AA81" s="18">
        <v>167</v>
      </c>
      <c r="AB81" s="15">
        <v>41429</v>
      </c>
      <c r="AC81" s="13" t="s">
        <v>350</v>
      </c>
      <c r="AD81" s="18">
        <v>10</v>
      </c>
      <c r="AE81" s="18">
        <v>5.4</v>
      </c>
      <c r="AF81" s="18">
        <v>28</v>
      </c>
      <c r="AG81" s="15">
        <v>41428</v>
      </c>
      <c r="AH81" s="13" t="s">
        <v>87</v>
      </c>
      <c r="AI81" s="21">
        <v>202</v>
      </c>
      <c r="AJ81" s="18">
        <v>0</v>
      </c>
      <c r="AK81" s="18">
        <v>0</v>
      </c>
      <c r="AL81" s="15">
        <v>41402</v>
      </c>
      <c r="AM81" s="13" t="s">
        <v>295</v>
      </c>
      <c r="AN81" s="18">
        <v>336</v>
      </c>
      <c r="AO81" s="13" t="s">
        <v>359</v>
      </c>
    </row>
    <row r="82" spans="1:41" ht="16" x14ac:dyDescent="0.2">
      <c r="A82" s="13">
        <v>2014</v>
      </c>
      <c r="B82" s="13">
        <v>101</v>
      </c>
      <c r="C82" s="13">
        <v>1</v>
      </c>
      <c r="D82" s="14" t="s">
        <v>275</v>
      </c>
      <c r="E82" s="14" t="s">
        <v>332</v>
      </c>
      <c r="F82" s="71" t="s">
        <v>348</v>
      </c>
      <c r="G82" s="70" t="s">
        <v>348</v>
      </c>
      <c r="H82" s="68">
        <v>41788</v>
      </c>
      <c r="I82" s="70" t="s">
        <v>280</v>
      </c>
      <c r="J82" s="15">
        <v>41821</v>
      </c>
      <c r="K82" s="16" t="s">
        <v>285</v>
      </c>
      <c r="L82" s="18">
        <v>2.2400000000000002</v>
      </c>
      <c r="M82" s="16" t="s">
        <v>349</v>
      </c>
      <c r="N82" s="16" t="s">
        <v>284</v>
      </c>
      <c r="O82" s="15">
        <v>41821</v>
      </c>
      <c r="P82" s="16" t="s">
        <v>286</v>
      </c>
      <c r="Q82" s="18">
        <v>0.112</v>
      </c>
      <c r="R82" s="16" t="s">
        <v>349</v>
      </c>
      <c r="S82" s="16" t="s">
        <v>284</v>
      </c>
      <c r="T82" s="57" t="s">
        <v>348</v>
      </c>
      <c r="U82" s="58" t="s">
        <v>348</v>
      </c>
      <c r="V82" s="56" t="s">
        <v>348</v>
      </c>
      <c r="W82" s="15">
        <v>41788</v>
      </c>
      <c r="X82" s="13" t="s">
        <v>350</v>
      </c>
      <c r="Y82" s="18">
        <v>10</v>
      </c>
      <c r="Z82" s="18">
        <v>5.4</v>
      </c>
      <c r="AA82" s="18">
        <v>28</v>
      </c>
      <c r="AB82" s="15">
        <v>41788</v>
      </c>
      <c r="AC82" s="13" t="s">
        <v>65</v>
      </c>
      <c r="AD82" s="18">
        <v>0</v>
      </c>
      <c r="AE82" s="18">
        <v>0</v>
      </c>
      <c r="AF82" s="18">
        <v>112</v>
      </c>
      <c r="AG82" s="15">
        <v>41788</v>
      </c>
      <c r="AH82" s="13" t="s">
        <v>87</v>
      </c>
      <c r="AI82" s="21">
        <v>67</v>
      </c>
      <c r="AJ82" s="18">
        <v>0</v>
      </c>
      <c r="AK82" s="18">
        <v>0</v>
      </c>
      <c r="AL82" s="15" t="s">
        <v>348</v>
      </c>
      <c r="AM82" s="13" t="s">
        <v>348</v>
      </c>
      <c r="AN82" s="18" t="s">
        <v>348</v>
      </c>
      <c r="AO82" s="13" t="s">
        <v>361</v>
      </c>
    </row>
    <row r="83" spans="1:41" ht="16" x14ac:dyDescent="0.2">
      <c r="A83" s="13">
        <v>2014</v>
      </c>
      <c r="B83" s="13">
        <v>102</v>
      </c>
      <c r="C83" s="13">
        <v>2</v>
      </c>
      <c r="D83" s="14" t="s">
        <v>271</v>
      </c>
      <c r="E83" s="13" t="s">
        <v>335</v>
      </c>
      <c r="F83" s="15">
        <v>41583</v>
      </c>
      <c r="G83" s="70" t="s">
        <v>458</v>
      </c>
      <c r="H83" s="68">
        <v>41788</v>
      </c>
      <c r="I83" s="70" t="s">
        <v>280</v>
      </c>
      <c r="J83" s="15">
        <v>41821</v>
      </c>
      <c r="K83" s="16" t="s">
        <v>285</v>
      </c>
      <c r="L83" s="18">
        <v>2.2400000000000002</v>
      </c>
      <c r="M83" s="16" t="s">
        <v>349</v>
      </c>
      <c r="N83" s="16" t="s">
        <v>284</v>
      </c>
      <c r="O83" s="15">
        <v>41821</v>
      </c>
      <c r="P83" s="16" t="s">
        <v>286</v>
      </c>
      <c r="Q83" s="18">
        <v>0.112</v>
      </c>
      <c r="R83" s="16" t="s">
        <v>349</v>
      </c>
      <c r="S83" s="16" t="s">
        <v>284</v>
      </c>
      <c r="T83" s="15">
        <v>41583</v>
      </c>
      <c r="U83" s="16" t="s">
        <v>360</v>
      </c>
      <c r="V83" s="18">
        <f t="shared" ref="V83:V120" si="8">AVERAGE(8.5,8.2,8.6,8.5,8.7,8.8)*8000*0.01*3.785*2.47*1</f>
        <v>6394.6817999999994</v>
      </c>
      <c r="W83" s="15">
        <v>41788</v>
      </c>
      <c r="X83" s="13" t="s">
        <v>350</v>
      </c>
      <c r="Y83" s="18">
        <v>10</v>
      </c>
      <c r="Z83" s="18">
        <v>5.4</v>
      </c>
      <c r="AA83" s="18">
        <v>28</v>
      </c>
      <c r="AB83" s="15">
        <v>41788</v>
      </c>
      <c r="AC83" s="13" t="s">
        <v>65</v>
      </c>
      <c r="AD83" s="18">
        <v>0</v>
      </c>
      <c r="AE83" s="18">
        <v>0</v>
      </c>
      <c r="AF83" s="18">
        <v>112</v>
      </c>
      <c r="AG83" s="15" t="s">
        <v>348</v>
      </c>
      <c r="AH83" s="13" t="s">
        <v>348</v>
      </c>
      <c r="AI83" s="18" t="s">
        <v>348</v>
      </c>
      <c r="AJ83" s="18" t="s">
        <v>348</v>
      </c>
      <c r="AK83" s="18" t="s">
        <v>348</v>
      </c>
      <c r="AL83" s="15" t="s">
        <v>348</v>
      </c>
      <c r="AM83" s="13" t="s">
        <v>348</v>
      </c>
      <c r="AN83" s="18" t="s">
        <v>348</v>
      </c>
      <c r="AO83" s="13" t="s">
        <v>361</v>
      </c>
    </row>
    <row r="84" spans="1:41" ht="16" x14ac:dyDescent="0.2">
      <c r="A84" s="13">
        <v>2014</v>
      </c>
      <c r="B84" s="13">
        <v>103</v>
      </c>
      <c r="C84" s="13">
        <v>3</v>
      </c>
      <c r="D84" s="14" t="s">
        <v>272</v>
      </c>
      <c r="E84" s="14" t="s">
        <v>339</v>
      </c>
      <c r="F84" s="68">
        <v>41583</v>
      </c>
      <c r="G84" s="70" t="s">
        <v>32</v>
      </c>
      <c r="H84" s="68">
        <v>41788</v>
      </c>
      <c r="I84" s="70" t="s">
        <v>280</v>
      </c>
      <c r="J84" s="15">
        <v>41821</v>
      </c>
      <c r="K84" s="16" t="s">
        <v>285</v>
      </c>
      <c r="L84" s="18">
        <v>2.2400000000000002</v>
      </c>
      <c r="M84" s="16" t="s">
        <v>349</v>
      </c>
      <c r="N84" s="16" t="s">
        <v>284</v>
      </c>
      <c r="O84" s="15">
        <v>41821</v>
      </c>
      <c r="P84" s="16" t="s">
        <v>286</v>
      </c>
      <c r="Q84" s="18">
        <v>0.112</v>
      </c>
      <c r="R84" s="16" t="s">
        <v>349</v>
      </c>
      <c r="S84" s="16" t="s">
        <v>284</v>
      </c>
      <c r="T84" s="15">
        <v>41583</v>
      </c>
      <c r="U84" s="16" t="s">
        <v>360</v>
      </c>
      <c r="V84" s="18">
        <f t="shared" si="8"/>
        <v>6394.6817999999994</v>
      </c>
      <c r="W84" s="15">
        <v>41788</v>
      </c>
      <c r="X84" s="13" t="s">
        <v>350</v>
      </c>
      <c r="Y84" s="18">
        <v>10</v>
      </c>
      <c r="Z84" s="18">
        <v>5.4</v>
      </c>
      <c r="AA84" s="18">
        <v>28</v>
      </c>
      <c r="AB84" s="15">
        <v>41788</v>
      </c>
      <c r="AC84" s="13" t="s">
        <v>65</v>
      </c>
      <c r="AD84" s="18">
        <v>0</v>
      </c>
      <c r="AE84" s="18">
        <v>0</v>
      </c>
      <c r="AF84" s="18">
        <v>112</v>
      </c>
      <c r="AG84" s="15" t="s">
        <v>348</v>
      </c>
      <c r="AH84" s="13" t="s">
        <v>348</v>
      </c>
      <c r="AI84" s="18" t="s">
        <v>348</v>
      </c>
      <c r="AJ84" s="18" t="s">
        <v>348</v>
      </c>
      <c r="AK84" s="18" t="s">
        <v>348</v>
      </c>
      <c r="AL84" s="15" t="s">
        <v>348</v>
      </c>
      <c r="AM84" s="13" t="s">
        <v>348</v>
      </c>
      <c r="AN84" s="18" t="s">
        <v>348</v>
      </c>
      <c r="AO84" s="13" t="s">
        <v>361</v>
      </c>
    </row>
    <row r="85" spans="1:41" ht="16" x14ac:dyDescent="0.2">
      <c r="A85" s="13">
        <v>2014</v>
      </c>
      <c r="B85" s="13">
        <v>104</v>
      </c>
      <c r="C85" s="13">
        <v>4</v>
      </c>
      <c r="D85" s="14" t="s">
        <v>269</v>
      </c>
      <c r="E85" s="14" t="s">
        <v>336</v>
      </c>
      <c r="F85" s="68">
        <v>41583</v>
      </c>
      <c r="G85" s="70" t="s">
        <v>456</v>
      </c>
      <c r="H85" s="71" t="s">
        <v>348</v>
      </c>
      <c r="I85" s="70" t="s">
        <v>348</v>
      </c>
      <c r="J85" s="15">
        <v>41821</v>
      </c>
      <c r="K85" s="16" t="s">
        <v>285</v>
      </c>
      <c r="L85" s="18">
        <v>2.2400000000000002</v>
      </c>
      <c r="M85" s="16" t="s">
        <v>349</v>
      </c>
      <c r="N85" s="16" t="s">
        <v>284</v>
      </c>
      <c r="O85" s="15">
        <v>41821</v>
      </c>
      <c r="P85" s="16" t="s">
        <v>286</v>
      </c>
      <c r="Q85" s="18">
        <v>0.112</v>
      </c>
      <c r="R85" s="16" t="s">
        <v>349</v>
      </c>
      <c r="S85" s="16" t="s">
        <v>284</v>
      </c>
      <c r="T85" s="15">
        <v>41583</v>
      </c>
      <c r="U85" s="16" t="s">
        <v>360</v>
      </c>
      <c r="V85" s="18">
        <f t="shared" si="8"/>
        <v>6394.6817999999994</v>
      </c>
      <c r="W85" s="15">
        <v>41788</v>
      </c>
      <c r="X85" s="13" t="s">
        <v>350</v>
      </c>
      <c r="Y85" s="18">
        <v>10</v>
      </c>
      <c r="Z85" s="18">
        <v>5.4</v>
      </c>
      <c r="AA85" s="18">
        <v>28</v>
      </c>
      <c r="AB85" s="15">
        <v>41788</v>
      </c>
      <c r="AC85" s="13" t="s">
        <v>65</v>
      </c>
      <c r="AD85" s="18">
        <v>0</v>
      </c>
      <c r="AE85" s="18">
        <v>0</v>
      </c>
      <c r="AF85" s="18">
        <v>112</v>
      </c>
      <c r="AG85" s="15" t="s">
        <v>348</v>
      </c>
      <c r="AH85" s="13" t="s">
        <v>348</v>
      </c>
      <c r="AI85" s="18" t="s">
        <v>348</v>
      </c>
      <c r="AJ85" s="18" t="s">
        <v>348</v>
      </c>
      <c r="AK85" s="18" t="s">
        <v>348</v>
      </c>
      <c r="AL85" s="15" t="s">
        <v>348</v>
      </c>
      <c r="AM85" s="13" t="s">
        <v>348</v>
      </c>
      <c r="AN85" s="18" t="s">
        <v>348</v>
      </c>
      <c r="AO85" s="13" t="s">
        <v>361</v>
      </c>
    </row>
    <row r="86" spans="1:41" ht="16" x14ac:dyDescent="0.2">
      <c r="A86" s="13">
        <v>2014</v>
      </c>
      <c r="B86" s="13">
        <v>105</v>
      </c>
      <c r="C86" s="13">
        <v>5</v>
      </c>
      <c r="D86" s="14" t="s">
        <v>274</v>
      </c>
      <c r="E86" s="14" t="s">
        <v>341</v>
      </c>
      <c r="F86" s="71" t="s">
        <v>348</v>
      </c>
      <c r="G86" s="70" t="s">
        <v>348</v>
      </c>
      <c r="H86" s="68">
        <v>41788</v>
      </c>
      <c r="I86" s="70" t="s">
        <v>280</v>
      </c>
      <c r="J86" s="15">
        <v>41821</v>
      </c>
      <c r="K86" s="16" t="s">
        <v>285</v>
      </c>
      <c r="L86" s="18">
        <v>2.2400000000000002</v>
      </c>
      <c r="M86" s="16" t="s">
        <v>349</v>
      </c>
      <c r="N86" s="16" t="s">
        <v>284</v>
      </c>
      <c r="O86" s="15">
        <v>41821</v>
      </c>
      <c r="P86" s="16" t="s">
        <v>286</v>
      </c>
      <c r="Q86" s="18">
        <v>0.112</v>
      </c>
      <c r="R86" s="16" t="s">
        <v>349</v>
      </c>
      <c r="S86" s="16" t="s">
        <v>284</v>
      </c>
      <c r="T86" s="57" t="s">
        <v>348</v>
      </c>
      <c r="U86" s="58" t="s">
        <v>348</v>
      </c>
      <c r="V86" s="56" t="s">
        <v>348</v>
      </c>
      <c r="W86" s="15">
        <v>41788</v>
      </c>
      <c r="X86" s="13" t="s">
        <v>350</v>
      </c>
      <c r="Y86" s="18">
        <v>10</v>
      </c>
      <c r="Z86" s="18">
        <v>5.4</v>
      </c>
      <c r="AA86" s="18">
        <v>28</v>
      </c>
      <c r="AB86" s="15">
        <v>41788</v>
      </c>
      <c r="AC86" s="13" t="s">
        <v>65</v>
      </c>
      <c r="AD86" s="18">
        <v>0</v>
      </c>
      <c r="AE86" s="18">
        <v>0</v>
      </c>
      <c r="AF86" s="18">
        <v>112</v>
      </c>
      <c r="AG86" s="15" t="s">
        <v>348</v>
      </c>
      <c r="AH86" s="13" t="s">
        <v>348</v>
      </c>
      <c r="AI86" s="18" t="s">
        <v>348</v>
      </c>
      <c r="AJ86" s="18" t="s">
        <v>348</v>
      </c>
      <c r="AK86" s="18" t="s">
        <v>348</v>
      </c>
      <c r="AL86" s="15" t="s">
        <v>348</v>
      </c>
      <c r="AM86" s="13" t="s">
        <v>348</v>
      </c>
      <c r="AN86" s="18" t="s">
        <v>348</v>
      </c>
      <c r="AO86" s="13" t="s">
        <v>361</v>
      </c>
    </row>
    <row r="87" spans="1:41" ht="16" x14ac:dyDescent="0.2">
      <c r="A87" s="13">
        <v>2014</v>
      </c>
      <c r="B87" s="13">
        <v>106</v>
      </c>
      <c r="C87" s="13">
        <v>6</v>
      </c>
      <c r="D87" s="14" t="s">
        <v>268</v>
      </c>
      <c r="E87" s="14" t="s">
        <v>337</v>
      </c>
      <c r="F87" s="15">
        <v>41583</v>
      </c>
      <c r="G87" s="70" t="s">
        <v>457</v>
      </c>
      <c r="H87" s="68">
        <v>41788</v>
      </c>
      <c r="I87" s="70" t="s">
        <v>280</v>
      </c>
      <c r="J87" s="15">
        <v>41821</v>
      </c>
      <c r="K87" s="16" t="s">
        <v>285</v>
      </c>
      <c r="L87" s="18">
        <v>2.2400000000000002</v>
      </c>
      <c r="M87" s="16" t="s">
        <v>349</v>
      </c>
      <c r="N87" s="16" t="s">
        <v>284</v>
      </c>
      <c r="O87" s="15">
        <v>41821</v>
      </c>
      <c r="P87" s="16" t="s">
        <v>286</v>
      </c>
      <c r="Q87" s="18">
        <v>0.112</v>
      </c>
      <c r="R87" s="16" t="s">
        <v>349</v>
      </c>
      <c r="S87" s="16" t="s">
        <v>284</v>
      </c>
      <c r="T87" s="15">
        <v>41583</v>
      </c>
      <c r="U87" s="16" t="s">
        <v>360</v>
      </c>
      <c r="V87" s="18">
        <f t="shared" si="8"/>
        <v>6394.6817999999994</v>
      </c>
      <c r="W87" s="15">
        <v>41788</v>
      </c>
      <c r="X87" s="13" t="s">
        <v>350</v>
      </c>
      <c r="Y87" s="18">
        <v>10</v>
      </c>
      <c r="Z87" s="18">
        <v>5.4</v>
      </c>
      <c r="AA87" s="18">
        <v>28</v>
      </c>
      <c r="AB87" s="15">
        <v>41788</v>
      </c>
      <c r="AC87" s="13" t="s">
        <v>65</v>
      </c>
      <c r="AD87" s="18">
        <v>0</v>
      </c>
      <c r="AE87" s="18">
        <v>0</v>
      </c>
      <c r="AF87" s="18">
        <v>112</v>
      </c>
      <c r="AG87" s="15" t="s">
        <v>348</v>
      </c>
      <c r="AH87" s="13" t="s">
        <v>348</v>
      </c>
      <c r="AI87" s="18" t="s">
        <v>348</v>
      </c>
      <c r="AJ87" s="18" t="s">
        <v>348</v>
      </c>
      <c r="AK87" s="18" t="s">
        <v>348</v>
      </c>
      <c r="AL87" s="15" t="s">
        <v>348</v>
      </c>
      <c r="AM87" s="13" t="s">
        <v>348</v>
      </c>
      <c r="AN87" s="18" t="s">
        <v>348</v>
      </c>
      <c r="AO87" s="13" t="s">
        <v>361</v>
      </c>
    </row>
    <row r="88" spans="1:41" ht="16" x14ac:dyDescent="0.2">
      <c r="A88" s="13">
        <v>2014</v>
      </c>
      <c r="B88" s="13">
        <v>107</v>
      </c>
      <c r="C88" s="13">
        <v>7</v>
      </c>
      <c r="D88" s="14" t="s">
        <v>270</v>
      </c>
      <c r="E88" s="14" t="s">
        <v>338</v>
      </c>
      <c r="F88" s="15">
        <v>41583</v>
      </c>
      <c r="G88" s="70" t="s">
        <v>457</v>
      </c>
      <c r="H88" s="68">
        <v>41788</v>
      </c>
      <c r="I88" s="70" t="s">
        <v>280</v>
      </c>
      <c r="J88" s="15">
        <v>41821</v>
      </c>
      <c r="K88" s="16" t="s">
        <v>285</v>
      </c>
      <c r="L88" s="18">
        <v>2.2400000000000002</v>
      </c>
      <c r="M88" s="16" t="s">
        <v>349</v>
      </c>
      <c r="N88" s="16" t="s">
        <v>284</v>
      </c>
      <c r="O88" s="15">
        <v>41821</v>
      </c>
      <c r="P88" s="16" t="s">
        <v>286</v>
      </c>
      <c r="Q88" s="18">
        <v>0.112</v>
      </c>
      <c r="R88" s="16" t="s">
        <v>349</v>
      </c>
      <c r="S88" s="16" t="s">
        <v>284</v>
      </c>
      <c r="T88" s="15">
        <v>41583</v>
      </c>
      <c r="U88" s="16" t="s">
        <v>360</v>
      </c>
      <c r="V88" s="18">
        <f t="shared" si="8"/>
        <v>6394.6817999999994</v>
      </c>
      <c r="W88" s="15">
        <v>41788</v>
      </c>
      <c r="X88" s="13" t="s">
        <v>350</v>
      </c>
      <c r="Y88" s="18">
        <v>10</v>
      </c>
      <c r="Z88" s="18">
        <v>5.4</v>
      </c>
      <c r="AA88" s="18">
        <v>28</v>
      </c>
      <c r="AB88" s="15">
        <v>41788</v>
      </c>
      <c r="AC88" s="13" t="s">
        <v>65</v>
      </c>
      <c r="AD88" s="18">
        <v>0</v>
      </c>
      <c r="AE88" s="18">
        <v>0</v>
      </c>
      <c r="AF88" s="18">
        <v>112</v>
      </c>
      <c r="AG88" s="15" t="s">
        <v>348</v>
      </c>
      <c r="AH88" s="13" t="s">
        <v>348</v>
      </c>
      <c r="AI88" s="18" t="s">
        <v>348</v>
      </c>
      <c r="AJ88" s="18" t="s">
        <v>348</v>
      </c>
      <c r="AK88" s="18" t="s">
        <v>348</v>
      </c>
      <c r="AL88" s="15" t="s">
        <v>348</v>
      </c>
      <c r="AM88" s="13" t="s">
        <v>348</v>
      </c>
      <c r="AN88" s="18" t="s">
        <v>348</v>
      </c>
      <c r="AO88" s="13" t="s">
        <v>361</v>
      </c>
    </row>
    <row r="89" spans="1:41" ht="16" x14ac:dyDescent="0.2">
      <c r="A89" s="13">
        <v>2014</v>
      </c>
      <c r="B89" s="13">
        <v>108</v>
      </c>
      <c r="C89" s="13">
        <v>8</v>
      </c>
      <c r="D89" s="14" t="s">
        <v>277</v>
      </c>
      <c r="E89" s="19" t="s">
        <v>334</v>
      </c>
      <c r="F89" s="71" t="s">
        <v>348</v>
      </c>
      <c r="G89" s="70" t="s">
        <v>348</v>
      </c>
      <c r="H89" s="68">
        <v>41788</v>
      </c>
      <c r="I89" s="70" t="s">
        <v>280</v>
      </c>
      <c r="J89" s="15">
        <v>41821</v>
      </c>
      <c r="K89" s="16" t="s">
        <v>285</v>
      </c>
      <c r="L89" s="18">
        <v>2.2400000000000002</v>
      </c>
      <c r="M89" s="16" t="s">
        <v>349</v>
      </c>
      <c r="N89" s="16" t="s">
        <v>284</v>
      </c>
      <c r="O89" s="15">
        <v>41821</v>
      </c>
      <c r="P89" s="16" t="s">
        <v>286</v>
      </c>
      <c r="Q89" s="18">
        <v>0.112</v>
      </c>
      <c r="R89" s="16" t="s">
        <v>349</v>
      </c>
      <c r="S89" s="16" t="s">
        <v>284</v>
      </c>
      <c r="T89" s="57" t="s">
        <v>348</v>
      </c>
      <c r="U89" s="58" t="s">
        <v>348</v>
      </c>
      <c r="V89" s="56" t="s">
        <v>348</v>
      </c>
      <c r="W89" s="15">
        <v>41788</v>
      </c>
      <c r="X89" s="13" t="s">
        <v>350</v>
      </c>
      <c r="Y89" s="18">
        <v>10</v>
      </c>
      <c r="Z89" s="18">
        <v>5.4</v>
      </c>
      <c r="AA89" s="18">
        <v>28</v>
      </c>
      <c r="AB89" s="15">
        <v>41788</v>
      </c>
      <c r="AC89" s="13" t="s">
        <v>65</v>
      </c>
      <c r="AD89" s="18">
        <v>0</v>
      </c>
      <c r="AE89" s="18">
        <v>0</v>
      </c>
      <c r="AF89" s="18">
        <v>112</v>
      </c>
      <c r="AG89" s="15">
        <v>41788</v>
      </c>
      <c r="AH89" s="13" t="s">
        <v>87</v>
      </c>
      <c r="AI89" s="21">
        <v>202</v>
      </c>
      <c r="AJ89" s="18">
        <v>0</v>
      </c>
      <c r="AK89" s="18">
        <v>0</v>
      </c>
      <c r="AL89" s="15" t="s">
        <v>348</v>
      </c>
      <c r="AM89" s="13" t="s">
        <v>348</v>
      </c>
      <c r="AN89" s="18" t="s">
        <v>348</v>
      </c>
      <c r="AO89" s="13" t="s">
        <v>361</v>
      </c>
    </row>
    <row r="90" spans="1:41" ht="16" x14ac:dyDescent="0.2">
      <c r="A90" s="13">
        <v>2014</v>
      </c>
      <c r="B90" s="13">
        <v>109</v>
      </c>
      <c r="C90" s="13">
        <v>9</v>
      </c>
      <c r="D90" s="14" t="s">
        <v>276</v>
      </c>
      <c r="E90" s="14" t="s">
        <v>333</v>
      </c>
      <c r="F90" s="71" t="s">
        <v>348</v>
      </c>
      <c r="G90" s="70" t="s">
        <v>348</v>
      </c>
      <c r="H90" s="68">
        <v>41788</v>
      </c>
      <c r="I90" s="70" t="s">
        <v>280</v>
      </c>
      <c r="J90" s="15">
        <v>41821</v>
      </c>
      <c r="K90" s="16" t="s">
        <v>285</v>
      </c>
      <c r="L90" s="18">
        <v>2.2400000000000002</v>
      </c>
      <c r="M90" s="16" t="s">
        <v>349</v>
      </c>
      <c r="N90" s="16" t="s">
        <v>284</v>
      </c>
      <c r="O90" s="15">
        <v>41821</v>
      </c>
      <c r="P90" s="16" t="s">
        <v>286</v>
      </c>
      <c r="Q90" s="18">
        <v>0.112</v>
      </c>
      <c r="R90" s="16" t="s">
        <v>349</v>
      </c>
      <c r="S90" s="16" t="s">
        <v>284</v>
      </c>
      <c r="T90" s="57" t="s">
        <v>348</v>
      </c>
      <c r="U90" s="58" t="s">
        <v>348</v>
      </c>
      <c r="V90" s="56" t="s">
        <v>348</v>
      </c>
      <c r="W90" s="15">
        <v>41788</v>
      </c>
      <c r="X90" s="13" t="s">
        <v>350</v>
      </c>
      <c r="Y90" s="18">
        <v>10</v>
      </c>
      <c r="Z90" s="18">
        <v>5.4</v>
      </c>
      <c r="AA90" s="18">
        <v>28</v>
      </c>
      <c r="AB90" s="15">
        <v>41788</v>
      </c>
      <c r="AC90" s="13" t="s">
        <v>65</v>
      </c>
      <c r="AD90" s="18">
        <v>0</v>
      </c>
      <c r="AE90" s="18">
        <v>0</v>
      </c>
      <c r="AF90" s="18">
        <v>112</v>
      </c>
      <c r="AG90" s="15">
        <v>41788</v>
      </c>
      <c r="AH90" s="13" t="s">
        <v>87</v>
      </c>
      <c r="AI90" s="21">
        <v>134</v>
      </c>
      <c r="AJ90" s="18">
        <v>0</v>
      </c>
      <c r="AK90" s="18">
        <v>0</v>
      </c>
      <c r="AL90" s="15" t="s">
        <v>348</v>
      </c>
      <c r="AM90" s="13" t="s">
        <v>348</v>
      </c>
      <c r="AN90" s="18" t="s">
        <v>348</v>
      </c>
      <c r="AO90" s="13" t="s">
        <v>361</v>
      </c>
    </row>
    <row r="91" spans="1:41" ht="16" x14ac:dyDescent="0.2">
      <c r="A91" s="13">
        <v>2014</v>
      </c>
      <c r="B91" s="13">
        <v>110</v>
      </c>
      <c r="C91" s="13">
        <v>10</v>
      </c>
      <c r="D91" s="14" t="s">
        <v>273</v>
      </c>
      <c r="E91" s="14" t="s">
        <v>340</v>
      </c>
      <c r="F91" s="71" t="s">
        <v>348</v>
      </c>
      <c r="G91" s="70" t="s">
        <v>348</v>
      </c>
      <c r="H91" s="68">
        <v>41788</v>
      </c>
      <c r="I91" s="70" t="s">
        <v>280</v>
      </c>
      <c r="J91" s="15">
        <v>41821</v>
      </c>
      <c r="K91" s="16" t="s">
        <v>285</v>
      </c>
      <c r="L91" s="18">
        <v>2.2400000000000002</v>
      </c>
      <c r="M91" s="16" t="s">
        <v>349</v>
      </c>
      <c r="N91" s="16" t="s">
        <v>284</v>
      </c>
      <c r="O91" s="15">
        <v>41821</v>
      </c>
      <c r="P91" s="16" t="s">
        <v>286</v>
      </c>
      <c r="Q91" s="18">
        <v>0.112</v>
      </c>
      <c r="R91" s="16" t="s">
        <v>349</v>
      </c>
      <c r="S91" s="16" t="s">
        <v>284</v>
      </c>
      <c r="T91" s="15">
        <v>41583</v>
      </c>
      <c r="U91" s="16" t="s">
        <v>360</v>
      </c>
      <c r="V91" s="18">
        <f t="shared" si="8"/>
        <v>6394.6817999999994</v>
      </c>
      <c r="W91" s="15">
        <v>41788</v>
      </c>
      <c r="X91" s="13" t="s">
        <v>350</v>
      </c>
      <c r="Y91" s="18">
        <v>10</v>
      </c>
      <c r="Z91" s="18">
        <v>5.4</v>
      </c>
      <c r="AA91" s="18">
        <v>28</v>
      </c>
      <c r="AB91" s="15">
        <v>41788</v>
      </c>
      <c r="AC91" s="13" t="s">
        <v>65</v>
      </c>
      <c r="AD91" s="18">
        <v>0</v>
      </c>
      <c r="AE91" s="18">
        <v>0</v>
      </c>
      <c r="AF91" s="18">
        <v>112</v>
      </c>
      <c r="AG91" s="15" t="s">
        <v>348</v>
      </c>
      <c r="AH91" s="13" t="s">
        <v>348</v>
      </c>
      <c r="AI91" s="18" t="s">
        <v>348</v>
      </c>
      <c r="AJ91" s="18" t="s">
        <v>348</v>
      </c>
      <c r="AK91" s="18" t="s">
        <v>348</v>
      </c>
      <c r="AL91" s="15" t="s">
        <v>348</v>
      </c>
      <c r="AM91" s="13" t="s">
        <v>348</v>
      </c>
      <c r="AN91" s="18" t="s">
        <v>348</v>
      </c>
      <c r="AO91" s="13" t="s">
        <v>361</v>
      </c>
    </row>
    <row r="92" spans="1:41" ht="16" x14ac:dyDescent="0.2">
      <c r="A92" s="13">
        <v>2014</v>
      </c>
      <c r="B92" s="13">
        <v>201</v>
      </c>
      <c r="C92" s="13">
        <v>1</v>
      </c>
      <c r="D92" s="14" t="s">
        <v>277</v>
      </c>
      <c r="E92" s="19" t="s">
        <v>334</v>
      </c>
      <c r="F92" s="71" t="s">
        <v>348</v>
      </c>
      <c r="G92" s="70" t="s">
        <v>348</v>
      </c>
      <c r="H92" s="68">
        <v>41788</v>
      </c>
      <c r="I92" s="70" t="s">
        <v>280</v>
      </c>
      <c r="J92" s="15">
        <v>41821</v>
      </c>
      <c r="K92" s="16" t="s">
        <v>285</v>
      </c>
      <c r="L92" s="18">
        <v>2.2400000000000002</v>
      </c>
      <c r="M92" s="16" t="s">
        <v>349</v>
      </c>
      <c r="N92" s="16" t="s">
        <v>284</v>
      </c>
      <c r="O92" s="15">
        <v>41821</v>
      </c>
      <c r="P92" s="16" t="s">
        <v>286</v>
      </c>
      <c r="Q92" s="18">
        <v>0.112</v>
      </c>
      <c r="R92" s="16" t="s">
        <v>349</v>
      </c>
      <c r="S92" s="16" t="s">
        <v>284</v>
      </c>
      <c r="T92" s="57" t="s">
        <v>348</v>
      </c>
      <c r="U92" s="58" t="s">
        <v>348</v>
      </c>
      <c r="V92" s="56" t="s">
        <v>348</v>
      </c>
      <c r="W92" s="15">
        <v>41788</v>
      </c>
      <c r="X92" s="13" t="s">
        <v>350</v>
      </c>
      <c r="Y92" s="18">
        <v>10</v>
      </c>
      <c r="Z92" s="18">
        <v>5.4</v>
      </c>
      <c r="AA92" s="18">
        <v>28</v>
      </c>
      <c r="AB92" s="15">
        <v>41788</v>
      </c>
      <c r="AC92" s="13" t="s">
        <v>65</v>
      </c>
      <c r="AD92" s="18">
        <v>0</v>
      </c>
      <c r="AE92" s="18">
        <v>0</v>
      </c>
      <c r="AF92" s="18">
        <v>112</v>
      </c>
      <c r="AG92" s="15">
        <v>41788</v>
      </c>
      <c r="AH92" s="13" t="s">
        <v>87</v>
      </c>
      <c r="AI92" s="21">
        <v>202</v>
      </c>
      <c r="AJ92" s="18">
        <v>0</v>
      </c>
      <c r="AK92" s="18">
        <v>0</v>
      </c>
      <c r="AL92" s="15" t="s">
        <v>348</v>
      </c>
      <c r="AM92" s="13" t="s">
        <v>348</v>
      </c>
      <c r="AN92" s="18" t="s">
        <v>348</v>
      </c>
      <c r="AO92" s="13" t="s">
        <v>361</v>
      </c>
    </row>
    <row r="93" spans="1:41" ht="16" x14ac:dyDescent="0.2">
      <c r="A93" s="13">
        <v>2014</v>
      </c>
      <c r="B93" s="13">
        <f>B92+1</f>
        <v>202</v>
      </c>
      <c r="C93" s="13">
        <v>2</v>
      </c>
      <c r="D93" s="14" t="s">
        <v>273</v>
      </c>
      <c r="E93" s="14" t="s">
        <v>340</v>
      </c>
      <c r="F93" s="71" t="s">
        <v>348</v>
      </c>
      <c r="G93" s="70" t="s">
        <v>348</v>
      </c>
      <c r="H93" s="68">
        <v>41788</v>
      </c>
      <c r="I93" s="70" t="s">
        <v>280</v>
      </c>
      <c r="J93" s="15">
        <v>41821</v>
      </c>
      <c r="K93" s="16" t="s">
        <v>285</v>
      </c>
      <c r="L93" s="18">
        <v>2.2400000000000002</v>
      </c>
      <c r="M93" s="16" t="s">
        <v>349</v>
      </c>
      <c r="N93" s="16" t="s">
        <v>284</v>
      </c>
      <c r="O93" s="15">
        <v>41821</v>
      </c>
      <c r="P93" s="16" t="s">
        <v>286</v>
      </c>
      <c r="Q93" s="18">
        <v>0.112</v>
      </c>
      <c r="R93" s="16" t="s">
        <v>349</v>
      </c>
      <c r="S93" s="16" t="s">
        <v>284</v>
      </c>
      <c r="T93" s="15">
        <v>41583</v>
      </c>
      <c r="U93" s="16" t="s">
        <v>360</v>
      </c>
      <c r="V93" s="18">
        <f t="shared" si="8"/>
        <v>6394.6817999999994</v>
      </c>
      <c r="W93" s="15">
        <v>41788</v>
      </c>
      <c r="X93" s="13" t="s">
        <v>350</v>
      </c>
      <c r="Y93" s="18">
        <v>10</v>
      </c>
      <c r="Z93" s="18">
        <v>5.4</v>
      </c>
      <c r="AA93" s="18">
        <v>28</v>
      </c>
      <c r="AB93" s="15">
        <v>41788</v>
      </c>
      <c r="AC93" s="13" t="s">
        <v>65</v>
      </c>
      <c r="AD93" s="18">
        <v>0</v>
      </c>
      <c r="AE93" s="18">
        <v>0</v>
      </c>
      <c r="AF93" s="18">
        <v>112</v>
      </c>
      <c r="AG93" s="15" t="s">
        <v>348</v>
      </c>
      <c r="AH93" s="13" t="s">
        <v>348</v>
      </c>
      <c r="AI93" s="18" t="s">
        <v>348</v>
      </c>
      <c r="AJ93" s="18" t="s">
        <v>348</v>
      </c>
      <c r="AK93" s="18" t="s">
        <v>348</v>
      </c>
      <c r="AL93" s="15" t="s">
        <v>348</v>
      </c>
      <c r="AM93" s="13" t="s">
        <v>348</v>
      </c>
      <c r="AN93" s="18" t="s">
        <v>348</v>
      </c>
      <c r="AO93" s="13" t="s">
        <v>361</v>
      </c>
    </row>
    <row r="94" spans="1:41" ht="16" x14ac:dyDescent="0.2">
      <c r="A94" s="13">
        <v>2014</v>
      </c>
      <c r="B94" s="13">
        <f t="shared" ref="B94:B100" si="9">B93+1</f>
        <v>203</v>
      </c>
      <c r="C94" s="13">
        <v>3</v>
      </c>
      <c r="D94" s="14" t="s">
        <v>275</v>
      </c>
      <c r="E94" s="14" t="s">
        <v>332</v>
      </c>
      <c r="F94" s="71" t="s">
        <v>348</v>
      </c>
      <c r="G94" s="70" t="s">
        <v>348</v>
      </c>
      <c r="H94" s="68">
        <v>41788</v>
      </c>
      <c r="I94" s="70" t="s">
        <v>280</v>
      </c>
      <c r="J94" s="15">
        <v>41821</v>
      </c>
      <c r="K94" s="16" t="s">
        <v>285</v>
      </c>
      <c r="L94" s="18">
        <v>2.2400000000000002</v>
      </c>
      <c r="M94" s="16" t="s">
        <v>349</v>
      </c>
      <c r="N94" s="16" t="s">
        <v>284</v>
      </c>
      <c r="O94" s="15">
        <v>41821</v>
      </c>
      <c r="P94" s="16" t="s">
        <v>286</v>
      </c>
      <c r="Q94" s="18">
        <v>0.112</v>
      </c>
      <c r="R94" s="16" t="s">
        <v>349</v>
      </c>
      <c r="S94" s="16" t="s">
        <v>284</v>
      </c>
      <c r="T94" s="57" t="s">
        <v>348</v>
      </c>
      <c r="U94" s="58" t="s">
        <v>348</v>
      </c>
      <c r="V94" s="56" t="s">
        <v>348</v>
      </c>
      <c r="W94" s="15">
        <v>41788</v>
      </c>
      <c r="X94" s="13" t="s">
        <v>350</v>
      </c>
      <c r="Y94" s="18">
        <v>10</v>
      </c>
      <c r="Z94" s="18">
        <v>5.4</v>
      </c>
      <c r="AA94" s="18">
        <v>28</v>
      </c>
      <c r="AB94" s="15">
        <v>41788</v>
      </c>
      <c r="AC94" s="13" t="s">
        <v>65</v>
      </c>
      <c r="AD94" s="18">
        <v>0</v>
      </c>
      <c r="AE94" s="18">
        <v>0</v>
      </c>
      <c r="AF94" s="18">
        <v>112</v>
      </c>
      <c r="AG94" s="15">
        <v>41788</v>
      </c>
      <c r="AH94" s="13" t="s">
        <v>87</v>
      </c>
      <c r="AI94" s="21">
        <v>67</v>
      </c>
      <c r="AJ94" s="18">
        <v>0</v>
      </c>
      <c r="AK94" s="18">
        <v>0</v>
      </c>
      <c r="AL94" s="15" t="s">
        <v>348</v>
      </c>
      <c r="AM94" s="13" t="s">
        <v>348</v>
      </c>
      <c r="AN94" s="18" t="s">
        <v>348</v>
      </c>
      <c r="AO94" s="13" t="s">
        <v>361</v>
      </c>
    </row>
    <row r="95" spans="1:41" ht="16" x14ac:dyDescent="0.2">
      <c r="A95" s="13">
        <v>2014</v>
      </c>
      <c r="B95" s="13">
        <f t="shared" si="9"/>
        <v>204</v>
      </c>
      <c r="C95" s="13">
        <v>4</v>
      </c>
      <c r="D95" s="14" t="s">
        <v>274</v>
      </c>
      <c r="E95" s="14" t="s">
        <v>341</v>
      </c>
      <c r="F95" s="71" t="s">
        <v>348</v>
      </c>
      <c r="G95" s="70" t="s">
        <v>348</v>
      </c>
      <c r="H95" s="68">
        <v>41788</v>
      </c>
      <c r="I95" s="70" t="s">
        <v>280</v>
      </c>
      <c r="J95" s="15">
        <v>41821</v>
      </c>
      <c r="K95" s="16" t="s">
        <v>285</v>
      </c>
      <c r="L95" s="18">
        <v>2.2400000000000002</v>
      </c>
      <c r="M95" s="16" t="s">
        <v>349</v>
      </c>
      <c r="N95" s="16" t="s">
        <v>284</v>
      </c>
      <c r="O95" s="15">
        <v>41821</v>
      </c>
      <c r="P95" s="16" t="s">
        <v>286</v>
      </c>
      <c r="Q95" s="18">
        <v>0.112</v>
      </c>
      <c r="R95" s="16" t="s">
        <v>349</v>
      </c>
      <c r="S95" s="16" t="s">
        <v>284</v>
      </c>
      <c r="T95" s="57" t="s">
        <v>348</v>
      </c>
      <c r="U95" s="58" t="s">
        <v>348</v>
      </c>
      <c r="V95" s="56" t="s">
        <v>348</v>
      </c>
      <c r="W95" s="15">
        <v>41788</v>
      </c>
      <c r="X95" s="13" t="s">
        <v>350</v>
      </c>
      <c r="Y95" s="18">
        <v>10</v>
      </c>
      <c r="Z95" s="18">
        <v>5.4</v>
      </c>
      <c r="AA95" s="18">
        <v>28</v>
      </c>
      <c r="AB95" s="15">
        <v>41788</v>
      </c>
      <c r="AC95" s="13" t="s">
        <v>65</v>
      </c>
      <c r="AD95" s="18">
        <v>0</v>
      </c>
      <c r="AE95" s="18">
        <v>0</v>
      </c>
      <c r="AF95" s="18">
        <v>112</v>
      </c>
      <c r="AG95" s="15" t="s">
        <v>348</v>
      </c>
      <c r="AH95" s="13" t="s">
        <v>348</v>
      </c>
      <c r="AI95" s="18" t="s">
        <v>348</v>
      </c>
      <c r="AJ95" s="18" t="s">
        <v>348</v>
      </c>
      <c r="AK95" s="18" t="s">
        <v>348</v>
      </c>
      <c r="AL95" s="15" t="s">
        <v>348</v>
      </c>
      <c r="AM95" s="13" t="s">
        <v>348</v>
      </c>
      <c r="AN95" s="18" t="s">
        <v>348</v>
      </c>
      <c r="AO95" s="13" t="s">
        <v>361</v>
      </c>
    </row>
    <row r="96" spans="1:41" ht="16" x14ac:dyDescent="0.2">
      <c r="A96" s="13">
        <v>2014</v>
      </c>
      <c r="B96" s="13">
        <f t="shared" si="9"/>
        <v>205</v>
      </c>
      <c r="C96" s="13">
        <v>5</v>
      </c>
      <c r="D96" s="14" t="s">
        <v>269</v>
      </c>
      <c r="E96" s="14" t="s">
        <v>336</v>
      </c>
      <c r="F96" s="68">
        <v>41583</v>
      </c>
      <c r="G96" s="70" t="s">
        <v>456</v>
      </c>
      <c r="H96" s="71" t="s">
        <v>348</v>
      </c>
      <c r="I96" s="70" t="s">
        <v>348</v>
      </c>
      <c r="J96" s="15">
        <v>41821</v>
      </c>
      <c r="K96" s="16" t="s">
        <v>285</v>
      </c>
      <c r="L96" s="18">
        <v>2.2400000000000002</v>
      </c>
      <c r="M96" s="16" t="s">
        <v>349</v>
      </c>
      <c r="N96" s="16" t="s">
        <v>284</v>
      </c>
      <c r="O96" s="15">
        <v>41821</v>
      </c>
      <c r="P96" s="16" t="s">
        <v>286</v>
      </c>
      <c r="Q96" s="18">
        <v>0.112</v>
      </c>
      <c r="R96" s="16" t="s">
        <v>349</v>
      </c>
      <c r="S96" s="16" t="s">
        <v>284</v>
      </c>
      <c r="T96" s="15">
        <v>41583</v>
      </c>
      <c r="U96" s="16" t="s">
        <v>360</v>
      </c>
      <c r="V96" s="18">
        <f t="shared" si="8"/>
        <v>6394.6817999999994</v>
      </c>
      <c r="W96" s="15">
        <v>41788</v>
      </c>
      <c r="X96" s="13" t="s">
        <v>350</v>
      </c>
      <c r="Y96" s="18">
        <v>10</v>
      </c>
      <c r="Z96" s="18">
        <v>5.4</v>
      </c>
      <c r="AA96" s="18">
        <v>28</v>
      </c>
      <c r="AB96" s="15">
        <v>41788</v>
      </c>
      <c r="AC96" s="13" t="s">
        <v>65</v>
      </c>
      <c r="AD96" s="18">
        <v>0</v>
      </c>
      <c r="AE96" s="18">
        <v>0</v>
      </c>
      <c r="AF96" s="18">
        <v>112</v>
      </c>
      <c r="AG96" s="15" t="s">
        <v>348</v>
      </c>
      <c r="AH96" s="13" t="s">
        <v>348</v>
      </c>
      <c r="AI96" s="18" t="s">
        <v>348</v>
      </c>
      <c r="AJ96" s="18" t="s">
        <v>348</v>
      </c>
      <c r="AK96" s="18" t="s">
        <v>348</v>
      </c>
      <c r="AL96" s="15" t="s">
        <v>348</v>
      </c>
      <c r="AM96" s="13" t="s">
        <v>348</v>
      </c>
      <c r="AN96" s="18" t="s">
        <v>348</v>
      </c>
      <c r="AO96" s="13" t="s">
        <v>361</v>
      </c>
    </row>
    <row r="97" spans="1:41" ht="16" x14ac:dyDescent="0.2">
      <c r="A97" s="13">
        <v>2014</v>
      </c>
      <c r="B97" s="13">
        <f t="shared" si="9"/>
        <v>206</v>
      </c>
      <c r="C97" s="13">
        <v>6</v>
      </c>
      <c r="D97" s="14" t="s">
        <v>271</v>
      </c>
      <c r="E97" s="13" t="s">
        <v>335</v>
      </c>
      <c r="F97" s="15">
        <v>41583</v>
      </c>
      <c r="G97" s="70" t="s">
        <v>458</v>
      </c>
      <c r="H97" s="68">
        <v>41788</v>
      </c>
      <c r="I97" s="70" t="s">
        <v>280</v>
      </c>
      <c r="J97" s="15">
        <v>41821</v>
      </c>
      <c r="K97" s="16" t="s">
        <v>285</v>
      </c>
      <c r="L97" s="18">
        <v>2.2400000000000002</v>
      </c>
      <c r="M97" s="16" t="s">
        <v>349</v>
      </c>
      <c r="N97" s="16" t="s">
        <v>284</v>
      </c>
      <c r="O97" s="15">
        <v>41821</v>
      </c>
      <c r="P97" s="16" t="s">
        <v>286</v>
      </c>
      <c r="Q97" s="18">
        <v>0.112</v>
      </c>
      <c r="R97" s="16" t="s">
        <v>349</v>
      </c>
      <c r="S97" s="16" t="s">
        <v>284</v>
      </c>
      <c r="T97" s="15">
        <v>41583</v>
      </c>
      <c r="U97" s="16" t="s">
        <v>360</v>
      </c>
      <c r="V97" s="18">
        <f t="shared" si="8"/>
        <v>6394.6817999999994</v>
      </c>
      <c r="W97" s="15">
        <v>41788</v>
      </c>
      <c r="X97" s="13" t="s">
        <v>350</v>
      </c>
      <c r="Y97" s="18">
        <v>10</v>
      </c>
      <c r="Z97" s="18">
        <v>5.4</v>
      </c>
      <c r="AA97" s="18">
        <v>28</v>
      </c>
      <c r="AB97" s="15">
        <v>41788</v>
      </c>
      <c r="AC97" s="13" t="s">
        <v>65</v>
      </c>
      <c r="AD97" s="18">
        <v>0</v>
      </c>
      <c r="AE97" s="18">
        <v>0</v>
      </c>
      <c r="AF97" s="18">
        <v>112</v>
      </c>
      <c r="AG97" s="15" t="s">
        <v>348</v>
      </c>
      <c r="AH97" s="13" t="s">
        <v>348</v>
      </c>
      <c r="AI97" s="18" t="s">
        <v>348</v>
      </c>
      <c r="AJ97" s="18" t="s">
        <v>348</v>
      </c>
      <c r="AK97" s="18" t="s">
        <v>348</v>
      </c>
      <c r="AL97" s="15" t="s">
        <v>348</v>
      </c>
      <c r="AM97" s="13" t="s">
        <v>348</v>
      </c>
      <c r="AN97" s="18" t="s">
        <v>348</v>
      </c>
      <c r="AO97" s="13" t="s">
        <v>361</v>
      </c>
    </row>
    <row r="98" spans="1:41" ht="16" x14ac:dyDescent="0.2">
      <c r="A98" s="13">
        <v>2014</v>
      </c>
      <c r="B98" s="13">
        <f t="shared" si="9"/>
        <v>207</v>
      </c>
      <c r="C98" s="13">
        <v>7</v>
      </c>
      <c r="D98" s="14" t="s">
        <v>272</v>
      </c>
      <c r="E98" s="14" t="s">
        <v>339</v>
      </c>
      <c r="F98" s="68">
        <v>41583</v>
      </c>
      <c r="G98" s="70" t="s">
        <v>32</v>
      </c>
      <c r="H98" s="68">
        <v>41788</v>
      </c>
      <c r="I98" s="70" t="s">
        <v>280</v>
      </c>
      <c r="J98" s="15">
        <v>41821</v>
      </c>
      <c r="K98" s="16" t="s">
        <v>285</v>
      </c>
      <c r="L98" s="18">
        <v>2.2400000000000002</v>
      </c>
      <c r="M98" s="16" t="s">
        <v>349</v>
      </c>
      <c r="N98" s="16" t="s">
        <v>284</v>
      </c>
      <c r="O98" s="15">
        <v>41821</v>
      </c>
      <c r="P98" s="16" t="s">
        <v>286</v>
      </c>
      <c r="Q98" s="18">
        <v>0.112</v>
      </c>
      <c r="R98" s="16" t="s">
        <v>349</v>
      </c>
      <c r="S98" s="16" t="s">
        <v>284</v>
      </c>
      <c r="T98" s="15">
        <v>41583</v>
      </c>
      <c r="U98" s="16" t="s">
        <v>360</v>
      </c>
      <c r="V98" s="18">
        <f t="shared" si="8"/>
        <v>6394.6817999999994</v>
      </c>
      <c r="W98" s="15">
        <v>41788</v>
      </c>
      <c r="X98" s="13" t="s">
        <v>350</v>
      </c>
      <c r="Y98" s="18">
        <v>10</v>
      </c>
      <c r="Z98" s="18">
        <v>5.4</v>
      </c>
      <c r="AA98" s="18">
        <v>28</v>
      </c>
      <c r="AB98" s="15">
        <v>41788</v>
      </c>
      <c r="AC98" s="13" t="s">
        <v>65</v>
      </c>
      <c r="AD98" s="18">
        <v>0</v>
      </c>
      <c r="AE98" s="18">
        <v>0</v>
      </c>
      <c r="AF98" s="18">
        <v>112</v>
      </c>
      <c r="AG98" s="15" t="s">
        <v>348</v>
      </c>
      <c r="AH98" s="13" t="s">
        <v>348</v>
      </c>
      <c r="AI98" s="18" t="s">
        <v>348</v>
      </c>
      <c r="AJ98" s="18" t="s">
        <v>348</v>
      </c>
      <c r="AK98" s="18" t="s">
        <v>348</v>
      </c>
      <c r="AL98" s="15" t="s">
        <v>348</v>
      </c>
      <c r="AM98" s="13" t="s">
        <v>348</v>
      </c>
      <c r="AN98" s="18" t="s">
        <v>348</v>
      </c>
      <c r="AO98" s="13" t="s">
        <v>361</v>
      </c>
    </row>
    <row r="99" spans="1:41" ht="16" x14ac:dyDescent="0.2">
      <c r="A99" s="13">
        <v>2014</v>
      </c>
      <c r="B99" s="13">
        <f t="shared" si="9"/>
        <v>208</v>
      </c>
      <c r="C99" s="13">
        <v>8</v>
      </c>
      <c r="D99" s="14" t="s">
        <v>268</v>
      </c>
      <c r="E99" s="14" t="s">
        <v>337</v>
      </c>
      <c r="F99" s="15">
        <v>41583</v>
      </c>
      <c r="G99" s="70" t="s">
        <v>457</v>
      </c>
      <c r="H99" s="68">
        <v>41788</v>
      </c>
      <c r="I99" s="70" t="s">
        <v>280</v>
      </c>
      <c r="J99" s="15">
        <v>41821</v>
      </c>
      <c r="K99" s="16" t="s">
        <v>285</v>
      </c>
      <c r="L99" s="18">
        <v>2.2400000000000002</v>
      </c>
      <c r="M99" s="16" t="s">
        <v>349</v>
      </c>
      <c r="N99" s="16" t="s">
        <v>284</v>
      </c>
      <c r="O99" s="15">
        <v>41821</v>
      </c>
      <c r="P99" s="16" t="s">
        <v>286</v>
      </c>
      <c r="Q99" s="18">
        <v>0.112</v>
      </c>
      <c r="R99" s="16" t="s">
        <v>349</v>
      </c>
      <c r="S99" s="16" t="s">
        <v>284</v>
      </c>
      <c r="T99" s="15">
        <v>41583</v>
      </c>
      <c r="U99" s="16" t="s">
        <v>360</v>
      </c>
      <c r="V99" s="18">
        <f t="shared" si="8"/>
        <v>6394.6817999999994</v>
      </c>
      <c r="W99" s="15">
        <v>41788</v>
      </c>
      <c r="X99" s="13" t="s">
        <v>350</v>
      </c>
      <c r="Y99" s="18">
        <v>10</v>
      </c>
      <c r="Z99" s="18">
        <v>5.4</v>
      </c>
      <c r="AA99" s="18">
        <v>28</v>
      </c>
      <c r="AB99" s="15">
        <v>41788</v>
      </c>
      <c r="AC99" s="13" t="s">
        <v>65</v>
      </c>
      <c r="AD99" s="18">
        <v>0</v>
      </c>
      <c r="AE99" s="18">
        <v>0</v>
      </c>
      <c r="AF99" s="18">
        <v>112</v>
      </c>
      <c r="AG99" s="15" t="s">
        <v>348</v>
      </c>
      <c r="AH99" s="13" t="s">
        <v>348</v>
      </c>
      <c r="AI99" s="18" t="s">
        <v>348</v>
      </c>
      <c r="AJ99" s="18" t="s">
        <v>348</v>
      </c>
      <c r="AK99" s="18" t="s">
        <v>348</v>
      </c>
      <c r="AL99" s="15" t="s">
        <v>348</v>
      </c>
      <c r="AM99" s="13" t="s">
        <v>348</v>
      </c>
      <c r="AN99" s="18" t="s">
        <v>348</v>
      </c>
      <c r="AO99" s="13" t="s">
        <v>361</v>
      </c>
    </row>
    <row r="100" spans="1:41" ht="16" x14ac:dyDescent="0.2">
      <c r="A100" s="13">
        <v>2014</v>
      </c>
      <c r="B100" s="13">
        <f t="shared" si="9"/>
        <v>209</v>
      </c>
      <c r="C100" s="13">
        <v>9</v>
      </c>
      <c r="D100" s="14" t="s">
        <v>270</v>
      </c>
      <c r="E100" s="14" t="s">
        <v>338</v>
      </c>
      <c r="F100" s="15">
        <v>41583</v>
      </c>
      <c r="G100" s="70" t="s">
        <v>457</v>
      </c>
      <c r="H100" s="68">
        <v>41788</v>
      </c>
      <c r="I100" s="70" t="s">
        <v>280</v>
      </c>
      <c r="J100" s="15">
        <v>41821</v>
      </c>
      <c r="K100" s="16" t="s">
        <v>285</v>
      </c>
      <c r="L100" s="18">
        <v>2.2400000000000002</v>
      </c>
      <c r="M100" s="16" t="s">
        <v>349</v>
      </c>
      <c r="N100" s="16" t="s">
        <v>284</v>
      </c>
      <c r="O100" s="15">
        <v>41821</v>
      </c>
      <c r="P100" s="16" t="s">
        <v>286</v>
      </c>
      <c r="Q100" s="18">
        <v>0.112</v>
      </c>
      <c r="R100" s="16" t="s">
        <v>349</v>
      </c>
      <c r="S100" s="16" t="s">
        <v>284</v>
      </c>
      <c r="T100" s="15">
        <v>41583</v>
      </c>
      <c r="U100" s="16" t="s">
        <v>360</v>
      </c>
      <c r="V100" s="18">
        <f t="shared" si="8"/>
        <v>6394.6817999999994</v>
      </c>
      <c r="W100" s="15">
        <v>41788</v>
      </c>
      <c r="X100" s="13" t="s">
        <v>350</v>
      </c>
      <c r="Y100" s="18">
        <v>10</v>
      </c>
      <c r="Z100" s="18">
        <v>5.4</v>
      </c>
      <c r="AA100" s="18">
        <v>28</v>
      </c>
      <c r="AB100" s="15">
        <v>41788</v>
      </c>
      <c r="AC100" s="13" t="s">
        <v>65</v>
      </c>
      <c r="AD100" s="18">
        <v>0</v>
      </c>
      <c r="AE100" s="18">
        <v>0</v>
      </c>
      <c r="AF100" s="18">
        <v>112</v>
      </c>
      <c r="AG100" s="15" t="s">
        <v>348</v>
      </c>
      <c r="AH100" s="13" t="s">
        <v>348</v>
      </c>
      <c r="AI100" s="18" t="s">
        <v>348</v>
      </c>
      <c r="AJ100" s="18" t="s">
        <v>348</v>
      </c>
      <c r="AK100" s="18" t="s">
        <v>348</v>
      </c>
      <c r="AL100" s="15" t="s">
        <v>348</v>
      </c>
      <c r="AM100" s="13" t="s">
        <v>348</v>
      </c>
      <c r="AN100" s="18" t="s">
        <v>348</v>
      </c>
      <c r="AO100" s="13" t="s">
        <v>361</v>
      </c>
    </row>
    <row r="101" spans="1:41" ht="16" x14ac:dyDescent="0.2">
      <c r="A101" s="13">
        <v>2014</v>
      </c>
      <c r="B101" s="13">
        <f>B100+1</f>
        <v>210</v>
      </c>
      <c r="C101" s="13">
        <v>10</v>
      </c>
      <c r="D101" s="14" t="s">
        <v>276</v>
      </c>
      <c r="E101" s="14" t="s">
        <v>333</v>
      </c>
      <c r="F101" s="71" t="s">
        <v>348</v>
      </c>
      <c r="G101" s="70" t="s">
        <v>348</v>
      </c>
      <c r="H101" s="68">
        <v>41788</v>
      </c>
      <c r="I101" s="70" t="s">
        <v>280</v>
      </c>
      <c r="J101" s="15">
        <v>41821</v>
      </c>
      <c r="K101" s="16" t="s">
        <v>285</v>
      </c>
      <c r="L101" s="18">
        <v>2.2400000000000002</v>
      </c>
      <c r="M101" s="16" t="s">
        <v>349</v>
      </c>
      <c r="N101" s="16" t="s">
        <v>284</v>
      </c>
      <c r="O101" s="15">
        <v>41821</v>
      </c>
      <c r="P101" s="16" t="s">
        <v>286</v>
      </c>
      <c r="Q101" s="18">
        <v>0.112</v>
      </c>
      <c r="R101" s="16" t="s">
        <v>349</v>
      </c>
      <c r="S101" s="16" t="s">
        <v>284</v>
      </c>
      <c r="T101" s="57" t="s">
        <v>348</v>
      </c>
      <c r="U101" s="58" t="s">
        <v>348</v>
      </c>
      <c r="V101" s="56" t="s">
        <v>348</v>
      </c>
      <c r="W101" s="15">
        <v>41788</v>
      </c>
      <c r="X101" s="13" t="s">
        <v>350</v>
      </c>
      <c r="Y101" s="18">
        <v>10</v>
      </c>
      <c r="Z101" s="18">
        <v>5.4</v>
      </c>
      <c r="AA101" s="18">
        <v>28</v>
      </c>
      <c r="AB101" s="15">
        <v>41788</v>
      </c>
      <c r="AC101" s="13" t="s">
        <v>65</v>
      </c>
      <c r="AD101" s="18">
        <v>0</v>
      </c>
      <c r="AE101" s="18">
        <v>0</v>
      </c>
      <c r="AF101" s="18">
        <v>112</v>
      </c>
      <c r="AG101" s="15">
        <v>41788</v>
      </c>
      <c r="AH101" s="13" t="s">
        <v>87</v>
      </c>
      <c r="AI101" s="21">
        <v>134</v>
      </c>
      <c r="AJ101" s="18">
        <v>0</v>
      </c>
      <c r="AK101" s="18">
        <v>0</v>
      </c>
      <c r="AL101" s="15" t="s">
        <v>348</v>
      </c>
      <c r="AM101" s="13" t="s">
        <v>348</v>
      </c>
      <c r="AN101" s="18" t="s">
        <v>348</v>
      </c>
      <c r="AO101" s="13" t="s">
        <v>361</v>
      </c>
    </row>
    <row r="102" spans="1:41" ht="16" x14ac:dyDescent="0.2">
      <c r="A102" s="13">
        <v>2014</v>
      </c>
      <c r="B102" s="13">
        <f>B92+100</f>
        <v>301</v>
      </c>
      <c r="C102" s="13">
        <v>1</v>
      </c>
      <c r="D102" s="14" t="s">
        <v>269</v>
      </c>
      <c r="E102" s="14" t="s">
        <v>336</v>
      </c>
      <c r="F102" s="68">
        <v>41583</v>
      </c>
      <c r="G102" s="70" t="s">
        <v>456</v>
      </c>
      <c r="H102" s="71" t="s">
        <v>348</v>
      </c>
      <c r="I102" s="70" t="s">
        <v>348</v>
      </c>
      <c r="J102" s="15">
        <v>41821</v>
      </c>
      <c r="K102" s="16" t="s">
        <v>285</v>
      </c>
      <c r="L102" s="18">
        <v>2.2400000000000002</v>
      </c>
      <c r="M102" s="16" t="s">
        <v>349</v>
      </c>
      <c r="N102" s="16" t="s">
        <v>284</v>
      </c>
      <c r="O102" s="15">
        <v>41821</v>
      </c>
      <c r="P102" s="16" t="s">
        <v>286</v>
      </c>
      <c r="Q102" s="18">
        <v>0.112</v>
      </c>
      <c r="R102" s="16" t="s">
        <v>349</v>
      </c>
      <c r="S102" s="16" t="s">
        <v>284</v>
      </c>
      <c r="T102" s="15">
        <v>41583</v>
      </c>
      <c r="U102" s="16" t="s">
        <v>360</v>
      </c>
      <c r="V102" s="18">
        <f t="shared" si="8"/>
        <v>6394.6817999999994</v>
      </c>
      <c r="W102" s="15">
        <v>41788</v>
      </c>
      <c r="X102" s="13" t="s">
        <v>350</v>
      </c>
      <c r="Y102" s="18">
        <v>10</v>
      </c>
      <c r="Z102" s="18">
        <v>5.4</v>
      </c>
      <c r="AA102" s="18">
        <v>28</v>
      </c>
      <c r="AB102" s="15">
        <v>41788</v>
      </c>
      <c r="AC102" s="13" t="s">
        <v>65</v>
      </c>
      <c r="AD102" s="18">
        <v>0</v>
      </c>
      <c r="AE102" s="18">
        <v>0</v>
      </c>
      <c r="AF102" s="18">
        <v>112</v>
      </c>
      <c r="AG102" s="15" t="s">
        <v>348</v>
      </c>
      <c r="AH102" s="13" t="s">
        <v>348</v>
      </c>
      <c r="AI102" s="18" t="s">
        <v>348</v>
      </c>
      <c r="AJ102" s="18" t="s">
        <v>348</v>
      </c>
      <c r="AK102" s="18" t="s">
        <v>348</v>
      </c>
      <c r="AL102" s="15" t="s">
        <v>348</v>
      </c>
      <c r="AM102" s="13" t="s">
        <v>348</v>
      </c>
      <c r="AN102" s="18" t="s">
        <v>348</v>
      </c>
      <c r="AO102" s="13" t="s">
        <v>361</v>
      </c>
    </row>
    <row r="103" spans="1:41" ht="16" x14ac:dyDescent="0.2">
      <c r="A103" s="13">
        <v>2014</v>
      </c>
      <c r="B103" s="13">
        <f t="shared" ref="B103:B111" si="10">B93+100</f>
        <v>302</v>
      </c>
      <c r="C103" s="13">
        <v>2</v>
      </c>
      <c r="D103" s="14" t="s">
        <v>271</v>
      </c>
      <c r="E103" s="13" t="s">
        <v>335</v>
      </c>
      <c r="F103" s="15">
        <v>41583</v>
      </c>
      <c r="G103" s="70" t="s">
        <v>458</v>
      </c>
      <c r="H103" s="68">
        <v>41788</v>
      </c>
      <c r="I103" s="70" t="s">
        <v>280</v>
      </c>
      <c r="J103" s="15">
        <v>41821</v>
      </c>
      <c r="K103" s="16" t="s">
        <v>285</v>
      </c>
      <c r="L103" s="18">
        <v>2.2400000000000002</v>
      </c>
      <c r="M103" s="16" t="s">
        <v>349</v>
      </c>
      <c r="N103" s="16" t="s">
        <v>284</v>
      </c>
      <c r="O103" s="15">
        <v>41821</v>
      </c>
      <c r="P103" s="16" t="s">
        <v>286</v>
      </c>
      <c r="Q103" s="18">
        <v>0.112</v>
      </c>
      <c r="R103" s="16" t="s">
        <v>349</v>
      </c>
      <c r="S103" s="16" t="s">
        <v>284</v>
      </c>
      <c r="T103" s="15">
        <v>41583</v>
      </c>
      <c r="U103" s="16" t="s">
        <v>360</v>
      </c>
      <c r="V103" s="18">
        <f t="shared" si="8"/>
        <v>6394.6817999999994</v>
      </c>
      <c r="W103" s="15">
        <v>41788</v>
      </c>
      <c r="X103" s="13" t="s">
        <v>350</v>
      </c>
      <c r="Y103" s="18">
        <v>10</v>
      </c>
      <c r="Z103" s="18">
        <v>5.4</v>
      </c>
      <c r="AA103" s="18">
        <v>28</v>
      </c>
      <c r="AB103" s="15">
        <v>41788</v>
      </c>
      <c r="AC103" s="13" t="s">
        <v>65</v>
      </c>
      <c r="AD103" s="18">
        <v>0</v>
      </c>
      <c r="AE103" s="18">
        <v>0</v>
      </c>
      <c r="AF103" s="18">
        <v>112</v>
      </c>
      <c r="AG103" s="15" t="s">
        <v>348</v>
      </c>
      <c r="AH103" s="13" t="s">
        <v>348</v>
      </c>
      <c r="AI103" s="18" t="s">
        <v>348</v>
      </c>
      <c r="AJ103" s="18" t="s">
        <v>348</v>
      </c>
      <c r="AK103" s="18" t="s">
        <v>348</v>
      </c>
      <c r="AL103" s="15" t="s">
        <v>348</v>
      </c>
      <c r="AM103" s="13" t="s">
        <v>348</v>
      </c>
      <c r="AN103" s="18" t="s">
        <v>348</v>
      </c>
      <c r="AO103" s="13" t="s">
        <v>361</v>
      </c>
    </row>
    <row r="104" spans="1:41" ht="16" x14ac:dyDescent="0.2">
      <c r="A104" s="13">
        <v>2014</v>
      </c>
      <c r="B104" s="13">
        <f t="shared" si="10"/>
        <v>303</v>
      </c>
      <c r="C104" s="13">
        <v>3</v>
      </c>
      <c r="D104" s="14" t="s">
        <v>270</v>
      </c>
      <c r="E104" s="14" t="s">
        <v>338</v>
      </c>
      <c r="F104" s="15">
        <v>41583</v>
      </c>
      <c r="G104" s="70" t="s">
        <v>457</v>
      </c>
      <c r="H104" s="68">
        <v>41788</v>
      </c>
      <c r="I104" s="70" t="s">
        <v>280</v>
      </c>
      <c r="J104" s="15">
        <v>41821</v>
      </c>
      <c r="K104" s="16" t="s">
        <v>285</v>
      </c>
      <c r="L104" s="18">
        <v>2.2400000000000002</v>
      </c>
      <c r="M104" s="16" t="s">
        <v>349</v>
      </c>
      <c r="N104" s="16" t="s">
        <v>284</v>
      </c>
      <c r="O104" s="15">
        <v>41821</v>
      </c>
      <c r="P104" s="16" t="s">
        <v>286</v>
      </c>
      <c r="Q104" s="18">
        <v>0.112</v>
      </c>
      <c r="R104" s="16" t="s">
        <v>349</v>
      </c>
      <c r="S104" s="16" t="s">
        <v>284</v>
      </c>
      <c r="T104" s="15">
        <v>41583</v>
      </c>
      <c r="U104" s="16" t="s">
        <v>360</v>
      </c>
      <c r="V104" s="18">
        <f t="shared" si="8"/>
        <v>6394.6817999999994</v>
      </c>
      <c r="W104" s="15">
        <v>41788</v>
      </c>
      <c r="X104" s="13" t="s">
        <v>350</v>
      </c>
      <c r="Y104" s="18">
        <v>10</v>
      </c>
      <c r="Z104" s="18">
        <v>5.4</v>
      </c>
      <c r="AA104" s="18">
        <v>28</v>
      </c>
      <c r="AB104" s="15">
        <v>41788</v>
      </c>
      <c r="AC104" s="13" t="s">
        <v>65</v>
      </c>
      <c r="AD104" s="18">
        <v>0</v>
      </c>
      <c r="AE104" s="18">
        <v>0</v>
      </c>
      <c r="AF104" s="18">
        <v>112</v>
      </c>
      <c r="AG104" s="15" t="s">
        <v>348</v>
      </c>
      <c r="AH104" s="13" t="s">
        <v>348</v>
      </c>
      <c r="AI104" s="18" t="s">
        <v>348</v>
      </c>
      <c r="AJ104" s="18" t="s">
        <v>348</v>
      </c>
      <c r="AK104" s="18" t="s">
        <v>348</v>
      </c>
      <c r="AL104" s="15" t="s">
        <v>348</v>
      </c>
      <c r="AM104" s="13" t="s">
        <v>348</v>
      </c>
      <c r="AN104" s="18" t="s">
        <v>348</v>
      </c>
      <c r="AO104" s="13" t="s">
        <v>361</v>
      </c>
    </row>
    <row r="105" spans="1:41" ht="16" x14ac:dyDescent="0.2">
      <c r="A105" s="13">
        <v>2014</v>
      </c>
      <c r="B105" s="13">
        <f t="shared" si="10"/>
        <v>304</v>
      </c>
      <c r="C105" s="13">
        <v>4</v>
      </c>
      <c r="D105" s="14" t="s">
        <v>273</v>
      </c>
      <c r="E105" s="14" t="s">
        <v>340</v>
      </c>
      <c r="F105" s="71" t="s">
        <v>348</v>
      </c>
      <c r="G105" s="70" t="s">
        <v>348</v>
      </c>
      <c r="H105" s="68">
        <v>41788</v>
      </c>
      <c r="I105" s="70" t="s">
        <v>280</v>
      </c>
      <c r="J105" s="15">
        <v>41821</v>
      </c>
      <c r="K105" s="16" t="s">
        <v>285</v>
      </c>
      <c r="L105" s="18">
        <v>2.2400000000000002</v>
      </c>
      <c r="M105" s="16" t="s">
        <v>349</v>
      </c>
      <c r="N105" s="16" t="s">
        <v>284</v>
      </c>
      <c r="O105" s="15">
        <v>41821</v>
      </c>
      <c r="P105" s="16" t="s">
        <v>286</v>
      </c>
      <c r="Q105" s="18">
        <v>0.112</v>
      </c>
      <c r="R105" s="16" t="s">
        <v>349</v>
      </c>
      <c r="S105" s="16" t="s">
        <v>284</v>
      </c>
      <c r="T105" s="15">
        <v>41583</v>
      </c>
      <c r="U105" s="16" t="s">
        <v>360</v>
      </c>
      <c r="V105" s="18">
        <f t="shared" si="8"/>
        <v>6394.6817999999994</v>
      </c>
      <c r="W105" s="15">
        <v>41788</v>
      </c>
      <c r="X105" s="13" t="s">
        <v>350</v>
      </c>
      <c r="Y105" s="18">
        <v>10</v>
      </c>
      <c r="Z105" s="18">
        <v>5.4</v>
      </c>
      <c r="AA105" s="18">
        <v>28</v>
      </c>
      <c r="AB105" s="15">
        <v>41788</v>
      </c>
      <c r="AC105" s="13" t="s">
        <v>65</v>
      </c>
      <c r="AD105" s="18">
        <v>0</v>
      </c>
      <c r="AE105" s="18">
        <v>0</v>
      </c>
      <c r="AF105" s="18">
        <v>112</v>
      </c>
      <c r="AG105" s="15" t="s">
        <v>348</v>
      </c>
      <c r="AH105" s="13" t="s">
        <v>348</v>
      </c>
      <c r="AI105" s="18" t="s">
        <v>348</v>
      </c>
      <c r="AJ105" s="18" t="s">
        <v>348</v>
      </c>
      <c r="AK105" s="18" t="s">
        <v>348</v>
      </c>
      <c r="AL105" s="15" t="s">
        <v>348</v>
      </c>
      <c r="AM105" s="13" t="s">
        <v>348</v>
      </c>
      <c r="AN105" s="18" t="s">
        <v>348</v>
      </c>
      <c r="AO105" s="13" t="s">
        <v>361</v>
      </c>
    </row>
    <row r="106" spans="1:41" ht="16" x14ac:dyDescent="0.2">
      <c r="A106" s="13">
        <v>2014</v>
      </c>
      <c r="B106" s="13">
        <f t="shared" si="10"/>
        <v>305</v>
      </c>
      <c r="C106" s="13">
        <v>5</v>
      </c>
      <c r="D106" s="14" t="s">
        <v>272</v>
      </c>
      <c r="E106" s="14" t="s">
        <v>339</v>
      </c>
      <c r="F106" s="68">
        <v>41583</v>
      </c>
      <c r="G106" s="70" t="s">
        <v>32</v>
      </c>
      <c r="H106" s="68">
        <v>41788</v>
      </c>
      <c r="I106" s="70" t="s">
        <v>280</v>
      </c>
      <c r="J106" s="15">
        <v>41821</v>
      </c>
      <c r="K106" s="16" t="s">
        <v>285</v>
      </c>
      <c r="L106" s="18">
        <v>2.2400000000000002</v>
      </c>
      <c r="M106" s="16" t="s">
        <v>349</v>
      </c>
      <c r="N106" s="16" t="s">
        <v>284</v>
      </c>
      <c r="O106" s="15">
        <v>41821</v>
      </c>
      <c r="P106" s="16" t="s">
        <v>286</v>
      </c>
      <c r="Q106" s="18">
        <v>0.112</v>
      </c>
      <c r="R106" s="16" t="s">
        <v>349</v>
      </c>
      <c r="S106" s="16" t="s">
        <v>284</v>
      </c>
      <c r="T106" s="15">
        <v>41583</v>
      </c>
      <c r="U106" s="16" t="s">
        <v>360</v>
      </c>
      <c r="V106" s="18">
        <f t="shared" si="8"/>
        <v>6394.6817999999994</v>
      </c>
      <c r="W106" s="15">
        <v>41788</v>
      </c>
      <c r="X106" s="13" t="s">
        <v>350</v>
      </c>
      <c r="Y106" s="18">
        <v>10</v>
      </c>
      <c r="Z106" s="18">
        <v>5.4</v>
      </c>
      <c r="AA106" s="18">
        <v>28</v>
      </c>
      <c r="AB106" s="15">
        <v>41788</v>
      </c>
      <c r="AC106" s="13" t="s">
        <v>65</v>
      </c>
      <c r="AD106" s="18">
        <v>0</v>
      </c>
      <c r="AE106" s="18">
        <v>0</v>
      </c>
      <c r="AF106" s="18">
        <v>112</v>
      </c>
      <c r="AG106" s="15" t="s">
        <v>348</v>
      </c>
      <c r="AH106" s="13" t="s">
        <v>348</v>
      </c>
      <c r="AI106" s="18" t="s">
        <v>348</v>
      </c>
      <c r="AJ106" s="18" t="s">
        <v>348</v>
      </c>
      <c r="AK106" s="18" t="s">
        <v>348</v>
      </c>
      <c r="AL106" s="15" t="s">
        <v>348</v>
      </c>
      <c r="AM106" s="13" t="s">
        <v>348</v>
      </c>
      <c r="AN106" s="18" t="s">
        <v>348</v>
      </c>
      <c r="AO106" s="13" t="s">
        <v>361</v>
      </c>
    </row>
    <row r="107" spans="1:41" ht="16" x14ac:dyDescent="0.2">
      <c r="A107" s="13">
        <v>2014</v>
      </c>
      <c r="B107" s="13">
        <f t="shared" si="10"/>
        <v>306</v>
      </c>
      <c r="C107" s="13">
        <v>6</v>
      </c>
      <c r="D107" s="14" t="s">
        <v>277</v>
      </c>
      <c r="E107" s="19" t="s">
        <v>334</v>
      </c>
      <c r="F107" s="71" t="s">
        <v>348</v>
      </c>
      <c r="G107" s="70" t="s">
        <v>348</v>
      </c>
      <c r="H107" s="68">
        <v>41788</v>
      </c>
      <c r="I107" s="70" t="s">
        <v>280</v>
      </c>
      <c r="J107" s="15">
        <v>41821</v>
      </c>
      <c r="K107" s="16" t="s">
        <v>285</v>
      </c>
      <c r="L107" s="18">
        <v>2.2400000000000002</v>
      </c>
      <c r="M107" s="16" t="s">
        <v>349</v>
      </c>
      <c r="N107" s="16" t="s">
        <v>284</v>
      </c>
      <c r="O107" s="15">
        <v>41821</v>
      </c>
      <c r="P107" s="16" t="s">
        <v>286</v>
      </c>
      <c r="Q107" s="18">
        <v>0.112</v>
      </c>
      <c r="R107" s="16" t="s">
        <v>349</v>
      </c>
      <c r="S107" s="16" t="s">
        <v>284</v>
      </c>
      <c r="T107" s="57" t="s">
        <v>348</v>
      </c>
      <c r="U107" s="58" t="s">
        <v>348</v>
      </c>
      <c r="V107" s="56" t="s">
        <v>348</v>
      </c>
      <c r="W107" s="15">
        <v>41788</v>
      </c>
      <c r="X107" s="13" t="s">
        <v>350</v>
      </c>
      <c r="Y107" s="18">
        <v>10</v>
      </c>
      <c r="Z107" s="18">
        <v>5.4</v>
      </c>
      <c r="AA107" s="18">
        <v>28</v>
      </c>
      <c r="AB107" s="15">
        <v>41788</v>
      </c>
      <c r="AC107" s="13" t="s">
        <v>65</v>
      </c>
      <c r="AD107" s="18">
        <v>0</v>
      </c>
      <c r="AE107" s="18">
        <v>0</v>
      </c>
      <c r="AF107" s="18">
        <v>112</v>
      </c>
      <c r="AG107" s="15">
        <v>41788</v>
      </c>
      <c r="AH107" s="13" t="s">
        <v>87</v>
      </c>
      <c r="AI107" s="21">
        <v>202</v>
      </c>
      <c r="AJ107" s="18">
        <v>0</v>
      </c>
      <c r="AK107" s="18">
        <v>0</v>
      </c>
      <c r="AL107" s="15" t="s">
        <v>348</v>
      </c>
      <c r="AM107" s="13" t="s">
        <v>348</v>
      </c>
      <c r="AN107" s="18" t="s">
        <v>348</v>
      </c>
      <c r="AO107" s="13" t="s">
        <v>361</v>
      </c>
    </row>
    <row r="108" spans="1:41" ht="16" x14ac:dyDescent="0.2">
      <c r="A108" s="13">
        <v>2014</v>
      </c>
      <c r="B108" s="13">
        <f t="shared" si="10"/>
        <v>307</v>
      </c>
      <c r="C108" s="13">
        <v>7</v>
      </c>
      <c r="D108" s="14" t="s">
        <v>275</v>
      </c>
      <c r="E108" s="14" t="s">
        <v>332</v>
      </c>
      <c r="F108" s="71" t="s">
        <v>348</v>
      </c>
      <c r="G108" s="70" t="s">
        <v>348</v>
      </c>
      <c r="H108" s="68">
        <v>41788</v>
      </c>
      <c r="I108" s="70" t="s">
        <v>280</v>
      </c>
      <c r="J108" s="15">
        <v>41821</v>
      </c>
      <c r="K108" s="16" t="s">
        <v>285</v>
      </c>
      <c r="L108" s="18">
        <v>2.2400000000000002</v>
      </c>
      <c r="M108" s="16" t="s">
        <v>349</v>
      </c>
      <c r="N108" s="16" t="s">
        <v>284</v>
      </c>
      <c r="O108" s="15">
        <v>41821</v>
      </c>
      <c r="P108" s="16" t="s">
        <v>286</v>
      </c>
      <c r="Q108" s="18">
        <v>0.112</v>
      </c>
      <c r="R108" s="16" t="s">
        <v>349</v>
      </c>
      <c r="S108" s="16" t="s">
        <v>284</v>
      </c>
      <c r="T108" s="57" t="s">
        <v>348</v>
      </c>
      <c r="U108" s="58" t="s">
        <v>348</v>
      </c>
      <c r="V108" s="56" t="s">
        <v>348</v>
      </c>
      <c r="W108" s="15">
        <v>41788</v>
      </c>
      <c r="X108" s="13" t="s">
        <v>350</v>
      </c>
      <c r="Y108" s="18">
        <v>10</v>
      </c>
      <c r="Z108" s="18">
        <v>5.4</v>
      </c>
      <c r="AA108" s="18">
        <v>28</v>
      </c>
      <c r="AB108" s="15">
        <v>41788</v>
      </c>
      <c r="AC108" s="13" t="s">
        <v>65</v>
      </c>
      <c r="AD108" s="18">
        <v>0</v>
      </c>
      <c r="AE108" s="18">
        <v>0</v>
      </c>
      <c r="AF108" s="18">
        <v>112</v>
      </c>
      <c r="AG108" s="15">
        <v>41788</v>
      </c>
      <c r="AH108" s="13" t="s">
        <v>87</v>
      </c>
      <c r="AI108" s="21">
        <v>67</v>
      </c>
      <c r="AJ108" s="18">
        <v>0</v>
      </c>
      <c r="AK108" s="18">
        <v>0</v>
      </c>
      <c r="AL108" s="15" t="s">
        <v>348</v>
      </c>
      <c r="AM108" s="13" t="s">
        <v>348</v>
      </c>
      <c r="AN108" s="18" t="s">
        <v>348</v>
      </c>
      <c r="AO108" s="13" t="s">
        <v>361</v>
      </c>
    </row>
    <row r="109" spans="1:41" ht="16" x14ac:dyDescent="0.2">
      <c r="A109" s="13">
        <v>2014</v>
      </c>
      <c r="B109" s="13">
        <f t="shared" si="10"/>
        <v>308</v>
      </c>
      <c r="C109" s="13">
        <v>8</v>
      </c>
      <c r="D109" s="14" t="s">
        <v>268</v>
      </c>
      <c r="E109" s="14" t="s">
        <v>337</v>
      </c>
      <c r="F109" s="15">
        <v>41583</v>
      </c>
      <c r="G109" s="70" t="s">
        <v>457</v>
      </c>
      <c r="H109" s="68">
        <v>41788</v>
      </c>
      <c r="I109" s="70" t="s">
        <v>280</v>
      </c>
      <c r="J109" s="15">
        <v>41821</v>
      </c>
      <c r="K109" s="16" t="s">
        <v>285</v>
      </c>
      <c r="L109" s="18">
        <v>2.2400000000000002</v>
      </c>
      <c r="M109" s="16" t="s">
        <v>349</v>
      </c>
      <c r="N109" s="16" t="s">
        <v>284</v>
      </c>
      <c r="O109" s="15">
        <v>41821</v>
      </c>
      <c r="P109" s="16" t="s">
        <v>286</v>
      </c>
      <c r="Q109" s="18">
        <v>0.112</v>
      </c>
      <c r="R109" s="16" t="s">
        <v>349</v>
      </c>
      <c r="S109" s="16" t="s">
        <v>284</v>
      </c>
      <c r="T109" s="15">
        <v>41583</v>
      </c>
      <c r="U109" s="16" t="s">
        <v>360</v>
      </c>
      <c r="V109" s="18">
        <f t="shared" si="8"/>
        <v>6394.6817999999994</v>
      </c>
      <c r="W109" s="15">
        <v>41788</v>
      </c>
      <c r="X109" s="13" t="s">
        <v>350</v>
      </c>
      <c r="Y109" s="18">
        <v>10</v>
      </c>
      <c r="Z109" s="18">
        <v>5.4</v>
      </c>
      <c r="AA109" s="18">
        <v>28</v>
      </c>
      <c r="AB109" s="15">
        <v>41788</v>
      </c>
      <c r="AC109" s="13" t="s">
        <v>65</v>
      </c>
      <c r="AD109" s="18">
        <v>0</v>
      </c>
      <c r="AE109" s="18">
        <v>0</v>
      </c>
      <c r="AF109" s="18">
        <v>112</v>
      </c>
      <c r="AG109" s="15" t="s">
        <v>348</v>
      </c>
      <c r="AH109" s="13" t="s">
        <v>348</v>
      </c>
      <c r="AI109" s="18" t="s">
        <v>348</v>
      </c>
      <c r="AJ109" s="18" t="s">
        <v>348</v>
      </c>
      <c r="AK109" s="18" t="s">
        <v>348</v>
      </c>
      <c r="AL109" s="15" t="s">
        <v>348</v>
      </c>
      <c r="AM109" s="13" t="s">
        <v>348</v>
      </c>
      <c r="AN109" s="18" t="s">
        <v>348</v>
      </c>
      <c r="AO109" s="13" t="s">
        <v>361</v>
      </c>
    </row>
    <row r="110" spans="1:41" ht="16" x14ac:dyDescent="0.2">
      <c r="A110" s="13">
        <v>2014</v>
      </c>
      <c r="B110" s="13">
        <f t="shared" si="10"/>
        <v>309</v>
      </c>
      <c r="C110" s="13">
        <v>9</v>
      </c>
      <c r="D110" s="14" t="s">
        <v>276</v>
      </c>
      <c r="E110" s="14" t="s">
        <v>333</v>
      </c>
      <c r="F110" s="71" t="s">
        <v>348</v>
      </c>
      <c r="G110" s="70" t="s">
        <v>348</v>
      </c>
      <c r="H110" s="68">
        <v>41788</v>
      </c>
      <c r="I110" s="70" t="s">
        <v>280</v>
      </c>
      <c r="J110" s="15">
        <v>41821</v>
      </c>
      <c r="K110" s="16" t="s">
        <v>285</v>
      </c>
      <c r="L110" s="18">
        <v>2.2400000000000002</v>
      </c>
      <c r="M110" s="16" t="s">
        <v>349</v>
      </c>
      <c r="N110" s="16" t="s">
        <v>284</v>
      </c>
      <c r="O110" s="15">
        <v>41821</v>
      </c>
      <c r="P110" s="16" t="s">
        <v>286</v>
      </c>
      <c r="Q110" s="18">
        <v>0.112</v>
      </c>
      <c r="R110" s="16" t="s">
        <v>349</v>
      </c>
      <c r="S110" s="16" t="s">
        <v>284</v>
      </c>
      <c r="T110" s="57" t="s">
        <v>348</v>
      </c>
      <c r="U110" s="58" t="s">
        <v>348</v>
      </c>
      <c r="V110" s="56" t="s">
        <v>348</v>
      </c>
      <c r="W110" s="15">
        <v>41788</v>
      </c>
      <c r="X110" s="13" t="s">
        <v>350</v>
      </c>
      <c r="Y110" s="18">
        <v>10</v>
      </c>
      <c r="Z110" s="18">
        <v>5.4</v>
      </c>
      <c r="AA110" s="18">
        <v>28</v>
      </c>
      <c r="AB110" s="15">
        <v>41788</v>
      </c>
      <c r="AC110" s="13" t="s">
        <v>65</v>
      </c>
      <c r="AD110" s="18">
        <v>0</v>
      </c>
      <c r="AE110" s="18">
        <v>0</v>
      </c>
      <c r="AF110" s="18">
        <v>112</v>
      </c>
      <c r="AG110" s="15">
        <v>41788</v>
      </c>
      <c r="AH110" s="13" t="s">
        <v>87</v>
      </c>
      <c r="AI110" s="21">
        <v>134</v>
      </c>
      <c r="AJ110" s="18">
        <v>0</v>
      </c>
      <c r="AK110" s="18">
        <v>0</v>
      </c>
      <c r="AL110" s="15" t="s">
        <v>348</v>
      </c>
      <c r="AM110" s="13" t="s">
        <v>348</v>
      </c>
      <c r="AN110" s="18" t="s">
        <v>348</v>
      </c>
      <c r="AO110" s="13" t="s">
        <v>361</v>
      </c>
    </row>
    <row r="111" spans="1:41" ht="16" x14ac:dyDescent="0.2">
      <c r="A111" s="13">
        <v>2014</v>
      </c>
      <c r="B111" s="13">
        <f t="shared" si="10"/>
        <v>310</v>
      </c>
      <c r="C111" s="13">
        <v>10</v>
      </c>
      <c r="D111" s="14" t="s">
        <v>274</v>
      </c>
      <c r="E111" s="14" t="s">
        <v>341</v>
      </c>
      <c r="F111" s="71" t="s">
        <v>348</v>
      </c>
      <c r="G111" s="70" t="s">
        <v>348</v>
      </c>
      <c r="H111" s="68">
        <v>41788</v>
      </c>
      <c r="I111" s="70" t="s">
        <v>280</v>
      </c>
      <c r="J111" s="15">
        <v>41821</v>
      </c>
      <c r="K111" s="16" t="s">
        <v>285</v>
      </c>
      <c r="L111" s="18">
        <v>2.2400000000000002</v>
      </c>
      <c r="M111" s="16" t="s">
        <v>349</v>
      </c>
      <c r="N111" s="16" t="s">
        <v>284</v>
      </c>
      <c r="O111" s="15">
        <v>41821</v>
      </c>
      <c r="P111" s="16" t="s">
        <v>286</v>
      </c>
      <c r="Q111" s="18">
        <v>0.112</v>
      </c>
      <c r="R111" s="16" t="s">
        <v>349</v>
      </c>
      <c r="S111" s="16" t="s">
        <v>284</v>
      </c>
      <c r="T111" s="57" t="s">
        <v>348</v>
      </c>
      <c r="U111" s="58" t="s">
        <v>348</v>
      </c>
      <c r="V111" s="56" t="s">
        <v>348</v>
      </c>
      <c r="W111" s="15">
        <v>41788</v>
      </c>
      <c r="X111" s="13" t="s">
        <v>350</v>
      </c>
      <c r="Y111" s="18">
        <v>10</v>
      </c>
      <c r="Z111" s="18">
        <v>5.4</v>
      </c>
      <c r="AA111" s="18">
        <v>28</v>
      </c>
      <c r="AB111" s="15">
        <v>41788</v>
      </c>
      <c r="AC111" s="13" t="s">
        <v>65</v>
      </c>
      <c r="AD111" s="18">
        <v>0</v>
      </c>
      <c r="AE111" s="18">
        <v>0</v>
      </c>
      <c r="AF111" s="18">
        <v>112</v>
      </c>
      <c r="AG111" s="15" t="s">
        <v>348</v>
      </c>
      <c r="AH111" s="13" t="s">
        <v>348</v>
      </c>
      <c r="AI111" s="18" t="s">
        <v>348</v>
      </c>
      <c r="AJ111" s="18" t="s">
        <v>348</v>
      </c>
      <c r="AK111" s="18" t="s">
        <v>348</v>
      </c>
      <c r="AL111" s="15" t="s">
        <v>348</v>
      </c>
      <c r="AM111" s="13" t="s">
        <v>348</v>
      </c>
      <c r="AN111" s="18" t="s">
        <v>348</v>
      </c>
      <c r="AO111" s="13" t="s">
        <v>361</v>
      </c>
    </row>
    <row r="112" spans="1:41" ht="16" x14ac:dyDescent="0.2">
      <c r="A112" s="13">
        <v>2014</v>
      </c>
      <c r="B112" s="13">
        <f>B92+200</f>
        <v>401</v>
      </c>
      <c r="C112" s="13">
        <v>1</v>
      </c>
      <c r="D112" s="14" t="s">
        <v>275</v>
      </c>
      <c r="E112" s="14" t="s">
        <v>332</v>
      </c>
      <c r="F112" s="71" t="s">
        <v>348</v>
      </c>
      <c r="G112" s="70" t="s">
        <v>348</v>
      </c>
      <c r="H112" s="68">
        <v>41788</v>
      </c>
      <c r="I112" s="70" t="s">
        <v>280</v>
      </c>
      <c r="J112" s="15">
        <v>41821</v>
      </c>
      <c r="K112" s="16" t="s">
        <v>285</v>
      </c>
      <c r="L112" s="18">
        <v>2.2400000000000002</v>
      </c>
      <c r="M112" s="16" t="s">
        <v>349</v>
      </c>
      <c r="N112" s="16" t="s">
        <v>284</v>
      </c>
      <c r="O112" s="15">
        <v>41821</v>
      </c>
      <c r="P112" s="16" t="s">
        <v>286</v>
      </c>
      <c r="Q112" s="18">
        <v>0.112</v>
      </c>
      <c r="R112" s="16" t="s">
        <v>349</v>
      </c>
      <c r="S112" s="16" t="s">
        <v>284</v>
      </c>
      <c r="T112" s="57" t="s">
        <v>348</v>
      </c>
      <c r="U112" s="58" t="s">
        <v>348</v>
      </c>
      <c r="V112" s="56" t="s">
        <v>348</v>
      </c>
      <c r="W112" s="15">
        <v>41788</v>
      </c>
      <c r="X112" s="13" t="s">
        <v>350</v>
      </c>
      <c r="Y112" s="18">
        <v>10</v>
      </c>
      <c r="Z112" s="18">
        <v>5.4</v>
      </c>
      <c r="AA112" s="18">
        <v>28</v>
      </c>
      <c r="AB112" s="15">
        <v>41788</v>
      </c>
      <c r="AC112" s="13" t="s">
        <v>65</v>
      </c>
      <c r="AD112" s="18">
        <v>0</v>
      </c>
      <c r="AE112" s="18">
        <v>0</v>
      </c>
      <c r="AF112" s="18">
        <v>112</v>
      </c>
      <c r="AG112" s="15">
        <v>41788</v>
      </c>
      <c r="AH112" s="13" t="s">
        <v>87</v>
      </c>
      <c r="AI112" s="21">
        <v>67</v>
      </c>
      <c r="AJ112" s="18">
        <v>0</v>
      </c>
      <c r="AK112" s="18">
        <v>0</v>
      </c>
      <c r="AL112" s="15" t="s">
        <v>348</v>
      </c>
      <c r="AM112" s="13" t="s">
        <v>348</v>
      </c>
      <c r="AN112" s="18" t="s">
        <v>348</v>
      </c>
      <c r="AO112" s="13" t="s">
        <v>361</v>
      </c>
    </row>
    <row r="113" spans="1:41" ht="16" x14ac:dyDescent="0.2">
      <c r="A113" s="13">
        <v>2014</v>
      </c>
      <c r="B113" s="13">
        <f t="shared" ref="B113:B121" si="11">B93+200</f>
        <v>402</v>
      </c>
      <c r="C113" s="13">
        <v>2</v>
      </c>
      <c r="D113" s="14" t="s">
        <v>272</v>
      </c>
      <c r="E113" s="14" t="s">
        <v>339</v>
      </c>
      <c r="F113" s="68">
        <v>41583</v>
      </c>
      <c r="G113" s="70" t="s">
        <v>32</v>
      </c>
      <c r="H113" s="68">
        <v>41788</v>
      </c>
      <c r="I113" s="70" t="s">
        <v>280</v>
      </c>
      <c r="J113" s="15">
        <v>41821</v>
      </c>
      <c r="K113" s="16" t="s">
        <v>285</v>
      </c>
      <c r="L113" s="18">
        <v>2.2400000000000002</v>
      </c>
      <c r="M113" s="16" t="s">
        <v>349</v>
      </c>
      <c r="N113" s="16" t="s">
        <v>284</v>
      </c>
      <c r="O113" s="15">
        <v>41821</v>
      </c>
      <c r="P113" s="16" t="s">
        <v>286</v>
      </c>
      <c r="Q113" s="18">
        <v>0.112</v>
      </c>
      <c r="R113" s="16" t="s">
        <v>349</v>
      </c>
      <c r="S113" s="16" t="s">
        <v>284</v>
      </c>
      <c r="T113" s="15">
        <v>41583</v>
      </c>
      <c r="U113" s="16" t="s">
        <v>360</v>
      </c>
      <c r="V113" s="18">
        <f t="shared" si="8"/>
        <v>6394.6817999999994</v>
      </c>
      <c r="W113" s="15">
        <v>41788</v>
      </c>
      <c r="X113" s="13" t="s">
        <v>350</v>
      </c>
      <c r="Y113" s="18">
        <v>10</v>
      </c>
      <c r="Z113" s="18">
        <v>5.4</v>
      </c>
      <c r="AA113" s="18">
        <v>28</v>
      </c>
      <c r="AB113" s="15">
        <v>41788</v>
      </c>
      <c r="AC113" s="13" t="s">
        <v>65</v>
      </c>
      <c r="AD113" s="18">
        <v>0</v>
      </c>
      <c r="AE113" s="18">
        <v>0</v>
      </c>
      <c r="AF113" s="18">
        <v>112</v>
      </c>
      <c r="AG113" s="15" t="s">
        <v>348</v>
      </c>
      <c r="AH113" s="13" t="s">
        <v>348</v>
      </c>
      <c r="AI113" s="18" t="s">
        <v>348</v>
      </c>
      <c r="AJ113" s="18" t="s">
        <v>348</v>
      </c>
      <c r="AK113" s="18" t="s">
        <v>348</v>
      </c>
      <c r="AL113" s="15" t="s">
        <v>348</v>
      </c>
      <c r="AM113" s="13" t="s">
        <v>348</v>
      </c>
      <c r="AN113" s="18" t="s">
        <v>348</v>
      </c>
      <c r="AO113" s="13" t="s">
        <v>361</v>
      </c>
    </row>
    <row r="114" spans="1:41" ht="16" x14ac:dyDescent="0.2">
      <c r="A114" s="13">
        <v>2014</v>
      </c>
      <c r="B114" s="13">
        <f t="shared" si="11"/>
        <v>403</v>
      </c>
      <c r="C114" s="13">
        <v>3</v>
      </c>
      <c r="D114" s="14" t="s">
        <v>268</v>
      </c>
      <c r="E114" s="14" t="s">
        <v>337</v>
      </c>
      <c r="F114" s="15">
        <v>41583</v>
      </c>
      <c r="G114" s="70" t="s">
        <v>457</v>
      </c>
      <c r="H114" s="68">
        <v>41788</v>
      </c>
      <c r="I114" s="70" t="s">
        <v>280</v>
      </c>
      <c r="J114" s="15">
        <v>41821</v>
      </c>
      <c r="K114" s="16" t="s">
        <v>285</v>
      </c>
      <c r="L114" s="18">
        <v>2.2400000000000002</v>
      </c>
      <c r="M114" s="16" t="s">
        <v>349</v>
      </c>
      <c r="N114" s="16" t="s">
        <v>284</v>
      </c>
      <c r="O114" s="15">
        <v>41821</v>
      </c>
      <c r="P114" s="16" t="s">
        <v>286</v>
      </c>
      <c r="Q114" s="18">
        <v>0.112</v>
      </c>
      <c r="R114" s="16" t="s">
        <v>349</v>
      </c>
      <c r="S114" s="16" t="s">
        <v>284</v>
      </c>
      <c r="T114" s="15">
        <v>41583</v>
      </c>
      <c r="U114" s="16" t="s">
        <v>360</v>
      </c>
      <c r="V114" s="18">
        <f t="shared" si="8"/>
        <v>6394.6817999999994</v>
      </c>
      <c r="W114" s="15">
        <v>41788</v>
      </c>
      <c r="X114" s="13" t="s">
        <v>350</v>
      </c>
      <c r="Y114" s="18">
        <v>10</v>
      </c>
      <c r="Z114" s="18">
        <v>5.4</v>
      </c>
      <c r="AA114" s="18">
        <v>28</v>
      </c>
      <c r="AB114" s="15">
        <v>41788</v>
      </c>
      <c r="AC114" s="13" t="s">
        <v>65</v>
      </c>
      <c r="AD114" s="18">
        <v>0</v>
      </c>
      <c r="AE114" s="18">
        <v>0</v>
      </c>
      <c r="AF114" s="18">
        <v>112</v>
      </c>
      <c r="AG114" s="15" t="s">
        <v>348</v>
      </c>
      <c r="AH114" s="13" t="s">
        <v>348</v>
      </c>
      <c r="AI114" s="18" t="s">
        <v>348</v>
      </c>
      <c r="AJ114" s="18" t="s">
        <v>348</v>
      </c>
      <c r="AK114" s="18" t="s">
        <v>348</v>
      </c>
      <c r="AL114" s="15" t="s">
        <v>348</v>
      </c>
      <c r="AM114" s="13" t="s">
        <v>348</v>
      </c>
      <c r="AN114" s="18" t="s">
        <v>348</v>
      </c>
      <c r="AO114" s="13" t="s">
        <v>361</v>
      </c>
    </row>
    <row r="115" spans="1:41" ht="16" x14ac:dyDescent="0.2">
      <c r="A115" s="13">
        <v>2014</v>
      </c>
      <c r="B115" s="13">
        <f t="shared" si="11"/>
        <v>404</v>
      </c>
      <c r="C115" s="13">
        <v>4</v>
      </c>
      <c r="D115" s="14" t="s">
        <v>273</v>
      </c>
      <c r="E115" s="14" t="s">
        <v>340</v>
      </c>
      <c r="F115" s="71" t="s">
        <v>348</v>
      </c>
      <c r="G115" s="70" t="s">
        <v>348</v>
      </c>
      <c r="H115" s="68">
        <v>41788</v>
      </c>
      <c r="I115" s="70" t="s">
        <v>280</v>
      </c>
      <c r="J115" s="15">
        <v>41821</v>
      </c>
      <c r="K115" s="16" t="s">
        <v>285</v>
      </c>
      <c r="L115" s="18">
        <v>2.2400000000000002</v>
      </c>
      <c r="M115" s="16" t="s">
        <v>349</v>
      </c>
      <c r="N115" s="16" t="s">
        <v>284</v>
      </c>
      <c r="O115" s="15">
        <v>41821</v>
      </c>
      <c r="P115" s="16" t="s">
        <v>286</v>
      </c>
      <c r="Q115" s="18">
        <v>0.112</v>
      </c>
      <c r="R115" s="16" t="s">
        <v>349</v>
      </c>
      <c r="S115" s="16" t="s">
        <v>284</v>
      </c>
      <c r="T115" s="15">
        <v>41583</v>
      </c>
      <c r="U115" s="16" t="s">
        <v>360</v>
      </c>
      <c r="V115" s="18">
        <f t="shared" si="8"/>
        <v>6394.6817999999994</v>
      </c>
      <c r="W115" s="15">
        <v>41788</v>
      </c>
      <c r="X115" s="13" t="s">
        <v>350</v>
      </c>
      <c r="Y115" s="18">
        <v>10</v>
      </c>
      <c r="Z115" s="18">
        <v>5.4</v>
      </c>
      <c r="AA115" s="18">
        <v>28</v>
      </c>
      <c r="AB115" s="15">
        <v>41788</v>
      </c>
      <c r="AC115" s="13" t="s">
        <v>65</v>
      </c>
      <c r="AD115" s="18">
        <v>0</v>
      </c>
      <c r="AE115" s="18">
        <v>0</v>
      </c>
      <c r="AF115" s="18">
        <v>112</v>
      </c>
      <c r="AG115" s="15" t="s">
        <v>348</v>
      </c>
      <c r="AH115" s="13" t="s">
        <v>348</v>
      </c>
      <c r="AI115" s="18" t="s">
        <v>348</v>
      </c>
      <c r="AJ115" s="18" t="s">
        <v>348</v>
      </c>
      <c r="AK115" s="18" t="s">
        <v>348</v>
      </c>
      <c r="AL115" s="15" t="s">
        <v>348</v>
      </c>
      <c r="AM115" s="13" t="s">
        <v>348</v>
      </c>
      <c r="AN115" s="18" t="s">
        <v>348</v>
      </c>
      <c r="AO115" s="13" t="s">
        <v>361</v>
      </c>
    </row>
    <row r="116" spans="1:41" ht="16" x14ac:dyDescent="0.2">
      <c r="A116" s="13">
        <v>2014</v>
      </c>
      <c r="B116" s="13">
        <f t="shared" si="11"/>
        <v>405</v>
      </c>
      <c r="C116" s="13">
        <v>5</v>
      </c>
      <c r="D116" s="14" t="s">
        <v>269</v>
      </c>
      <c r="E116" s="14" t="s">
        <v>336</v>
      </c>
      <c r="F116" s="68">
        <v>41583</v>
      </c>
      <c r="G116" s="70" t="s">
        <v>456</v>
      </c>
      <c r="H116" s="71" t="s">
        <v>348</v>
      </c>
      <c r="I116" s="70" t="s">
        <v>348</v>
      </c>
      <c r="J116" s="15">
        <v>41821</v>
      </c>
      <c r="K116" s="16" t="s">
        <v>285</v>
      </c>
      <c r="L116" s="18">
        <v>2.2400000000000002</v>
      </c>
      <c r="M116" s="16" t="s">
        <v>349</v>
      </c>
      <c r="N116" s="16" t="s">
        <v>284</v>
      </c>
      <c r="O116" s="15">
        <v>41821</v>
      </c>
      <c r="P116" s="16" t="s">
        <v>286</v>
      </c>
      <c r="Q116" s="18">
        <v>0.112</v>
      </c>
      <c r="R116" s="16" t="s">
        <v>349</v>
      </c>
      <c r="S116" s="16" t="s">
        <v>284</v>
      </c>
      <c r="T116" s="15">
        <v>41583</v>
      </c>
      <c r="U116" s="16" t="s">
        <v>360</v>
      </c>
      <c r="V116" s="18">
        <f t="shared" si="8"/>
        <v>6394.6817999999994</v>
      </c>
      <c r="W116" s="15">
        <v>41788</v>
      </c>
      <c r="X116" s="13" t="s">
        <v>350</v>
      </c>
      <c r="Y116" s="18">
        <v>10</v>
      </c>
      <c r="Z116" s="18">
        <v>5.4</v>
      </c>
      <c r="AA116" s="18">
        <v>28</v>
      </c>
      <c r="AB116" s="15">
        <v>41788</v>
      </c>
      <c r="AC116" s="13" t="s">
        <v>65</v>
      </c>
      <c r="AD116" s="18">
        <v>0</v>
      </c>
      <c r="AE116" s="18">
        <v>0</v>
      </c>
      <c r="AF116" s="18">
        <v>112</v>
      </c>
      <c r="AG116" s="15" t="s">
        <v>348</v>
      </c>
      <c r="AH116" s="13" t="s">
        <v>348</v>
      </c>
      <c r="AI116" s="18" t="s">
        <v>348</v>
      </c>
      <c r="AJ116" s="18" t="s">
        <v>348</v>
      </c>
      <c r="AK116" s="18" t="s">
        <v>348</v>
      </c>
      <c r="AL116" s="15" t="s">
        <v>348</v>
      </c>
      <c r="AM116" s="13" t="s">
        <v>348</v>
      </c>
      <c r="AN116" s="18" t="s">
        <v>348</v>
      </c>
      <c r="AO116" s="13" t="s">
        <v>361</v>
      </c>
    </row>
    <row r="117" spans="1:41" ht="16" x14ac:dyDescent="0.2">
      <c r="A117" s="13">
        <v>2014</v>
      </c>
      <c r="B117" s="13">
        <f t="shared" si="11"/>
        <v>406</v>
      </c>
      <c r="C117" s="13">
        <v>6</v>
      </c>
      <c r="D117" s="14" t="s">
        <v>276</v>
      </c>
      <c r="E117" s="14" t="s">
        <v>333</v>
      </c>
      <c r="F117" s="71" t="s">
        <v>348</v>
      </c>
      <c r="G117" s="70" t="s">
        <v>348</v>
      </c>
      <c r="H117" s="68">
        <v>41788</v>
      </c>
      <c r="I117" s="70" t="s">
        <v>280</v>
      </c>
      <c r="J117" s="15">
        <v>41821</v>
      </c>
      <c r="K117" s="16" t="s">
        <v>285</v>
      </c>
      <c r="L117" s="18">
        <v>2.2400000000000002</v>
      </c>
      <c r="M117" s="16" t="s">
        <v>349</v>
      </c>
      <c r="N117" s="16" t="s">
        <v>284</v>
      </c>
      <c r="O117" s="15">
        <v>41821</v>
      </c>
      <c r="P117" s="16" t="s">
        <v>286</v>
      </c>
      <c r="Q117" s="18">
        <v>0.112</v>
      </c>
      <c r="R117" s="16" t="s">
        <v>349</v>
      </c>
      <c r="S117" s="16" t="s">
        <v>284</v>
      </c>
      <c r="T117" s="57" t="s">
        <v>348</v>
      </c>
      <c r="U117" s="58" t="s">
        <v>348</v>
      </c>
      <c r="V117" s="56" t="s">
        <v>348</v>
      </c>
      <c r="W117" s="15">
        <v>41788</v>
      </c>
      <c r="X117" s="13" t="s">
        <v>350</v>
      </c>
      <c r="Y117" s="18">
        <v>10</v>
      </c>
      <c r="Z117" s="18">
        <v>5.4</v>
      </c>
      <c r="AA117" s="18">
        <v>28</v>
      </c>
      <c r="AB117" s="15">
        <v>41788</v>
      </c>
      <c r="AC117" s="13" t="s">
        <v>65</v>
      </c>
      <c r="AD117" s="18">
        <v>0</v>
      </c>
      <c r="AE117" s="18">
        <v>0</v>
      </c>
      <c r="AF117" s="18">
        <v>112</v>
      </c>
      <c r="AG117" s="15">
        <v>41788</v>
      </c>
      <c r="AH117" s="13" t="s">
        <v>87</v>
      </c>
      <c r="AI117" s="21">
        <v>134</v>
      </c>
      <c r="AJ117" s="18">
        <v>0</v>
      </c>
      <c r="AK117" s="18">
        <v>0</v>
      </c>
      <c r="AL117" s="15" t="s">
        <v>348</v>
      </c>
      <c r="AM117" s="13" t="s">
        <v>348</v>
      </c>
      <c r="AN117" s="18" t="s">
        <v>348</v>
      </c>
      <c r="AO117" s="13" t="s">
        <v>361</v>
      </c>
    </row>
    <row r="118" spans="1:41" ht="16" x14ac:dyDescent="0.2">
      <c r="A118" s="13">
        <v>2014</v>
      </c>
      <c r="B118" s="13">
        <f t="shared" si="11"/>
        <v>407</v>
      </c>
      <c r="C118" s="13">
        <v>7</v>
      </c>
      <c r="D118" s="14" t="s">
        <v>274</v>
      </c>
      <c r="E118" s="14" t="s">
        <v>341</v>
      </c>
      <c r="F118" s="71" t="s">
        <v>348</v>
      </c>
      <c r="G118" s="70" t="s">
        <v>348</v>
      </c>
      <c r="H118" s="68">
        <v>41788</v>
      </c>
      <c r="I118" s="70" t="s">
        <v>280</v>
      </c>
      <c r="J118" s="15">
        <v>41821</v>
      </c>
      <c r="K118" s="16" t="s">
        <v>285</v>
      </c>
      <c r="L118" s="18">
        <v>2.2400000000000002</v>
      </c>
      <c r="M118" s="16" t="s">
        <v>349</v>
      </c>
      <c r="N118" s="16" t="s">
        <v>284</v>
      </c>
      <c r="O118" s="15">
        <v>41821</v>
      </c>
      <c r="P118" s="16" t="s">
        <v>286</v>
      </c>
      <c r="Q118" s="18">
        <v>0.112</v>
      </c>
      <c r="R118" s="16" t="s">
        <v>349</v>
      </c>
      <c r="S118" s="16" t="s">
        <v>284</v>
      </c>
      <c r="T118" s="57" t="s">
        <v>348</v>
      </c>
      <c r="U118" s="58" t="s">
        <v>348</v>
      </c>
      <c r="V118" s="56" t="s">
        <v>348</v>
      </c>
      <c r="W118" s="15">
        <v>41788</v>
      </c>
      <c r="X118" s="13" t="s">
        <v>350</v>
      </c>
      <c r="Y118" s="18">
        <v>10</v>
      </c>
      <c r="Z118" s="18">
        <v>5.4</v>
      </c>
      <c r="AA118" s="18">
        <v>28</v>
      </c>
      <c r="AB118" s="15">
        <v>41788</v>
      </c>
      <c r="AC118" s="13" t="s">
        <v>65</v>
      </c>
      <c r="AD118" s="18">
        <v>0</v>
      </c>
      <c r="AE118" s="18">
        <v>0</v>
      </c>
      <c r="AF118" s="18">
        <v>112</v>
      </c>
      <c r="AG118" s="15" t="s">
        <v>348</v>
      </c>
      <c r="AH118" s="13" t="s">
        <v>348</v>
      </c>
      <c r="AI118" s="18" t="s">
        <v>348</v>
      </c>
      <c r="AJ118" s="18" t="s">
        <v>348</v>
      </c>
      <c r="AK118" s="18" t="s">
        <v>348</v>
      </c>
      <c r="AL118" s="15" t="s">
        <v>348</v>
      </c>
      <c r="AM118" s="13" t="s">
        <v>348</v>
      </c>
      <c r="AN118" s="18" t="s">
        <v>348</v>
      </c>
      <c r="AO118" s="13" t="s">
        <v>361</v>
      </c>
    </row>
    <row r="119" spans="1:41" ht="16" x14ac:dyDescent="0.2">
      <c r="A119" s="13">
        <v>2014</v>
      </c>
      <c r="B119" s="13">
        <f t="shared" si="11"/>
        <v>408</v>
      </c>
      <c r="C119" s="13">
        <v>8</v>
      </c>
      <c r="D119" s="14" t="s">
        <v>271</v>
      </c>
      <c r="E119" s="13" t="s">
        <v>335</v>
      </c>
      <c r="F119" s="15">
        <v>41583</v>
      </c>
      <c r="G119" s="70" t="s">
        <v>458</v>
      </c>
      <c r="H119" s="68">
        <v>41788</v>
      </c>
      <c r="I119" s="70" t="s">
        <v>280</v>
      </c>
      <c r="J119" s="15">
        <v>41821</v>
      </c>
      <c r="K119" s="16" t="s">
        <v>285</v>
      </c>
      <c r="L119" s="18">
        <v>2.2400000000000002</v>
      </c>
      <c r="M119" s="16" t="s">
        <v>349</v>
      </c>
      <c r="N119" s="16" t="s">
        <v>284</v>
      </c>
      <c r="O119" s="15">
        <v>41821</v>
      </c>
      <c r="P119" s="16" t="s">
        <v>286</v>
      </c>
      <c r="Q119" s="18">
        <v>0.112</v>
      </c>
      <c r="R119" s="16" t="s">
        <v>349</v>
      </c>
      <c r="S119" s="16" t="s">
        <v>284</v>
      </c>
      <c r="T119" s="15">
        <v>41583</v>
      </c>
      <c r="U119" s="16" t="s">
        <v>360</v>
      </c>
      <c r="V119" s="18">
        <f t="shared" si="8"/>
        <v>6394.6817999999994</v>
      </c>
      <c r="W119" s="15">
        <v>41788</v>
      </c>
      <c r="X119" s="13" t="s">
        <v>350</v>
      </c>
      <c r="Y119" s="18">
        <v>10</v>
      </c>
      <c r="Z119" s="18">
        <v>5.4</v>
      </c>
      <c r="AA119" s="18">
        <v>28</v>
      </c>
      <c r="AB119" s="15">
        <v>41788</v>
      </c>
      <c r="AC119" s="13" t="s">
        <v>65</v>
      </c>
      <c r="AD119" s="18">
        <v>0</v>
      </c>
      <c r="AE119" s="18">
        <v>0</v>
      </c>
      <c r="AF119" s="18">
        <v>112</v>
      </c>
      <c r="AG119" s="15" t="s">
        <v>348</v>
      </c>
      <c r="AH119" s="13" t="s">
        <v>348</v>
      </c>
      <c r="AI119" s="18" t="s">
        <v>348</v>
      </c>
      <c r="AJ119" s="18" t="s">
        <v>348</v>
      </c>
      <c r="AK119" s="18" t="s">
        <v>348</v>
      </c>
      <c r="AL119" s="15" t="s">
        <v>348</v>
      </c>
      <c r="AM119" s="13" t="s">
        <v>348</v>
      </c>
      <c r="AN119" s="18" t="s">
        <v>348</v>
      </c>
      <c r="AO119" s="13" t="s">
        <v>361</v>
      </c>
    </row>
    <row r="120" spans="1:41" ht="16" x14ac:dyDescent="0.2">
      <c r="A120" s="13">
        <v>2014</v>
      </c>
      <c r="B120" s="13">
        <f t="shared" si="11"/>
        <v>409</v>
      </c>
      <c r="C120" s="13">
        <v>9</v>
      </c>
      <c r="D120" s="14" t="s">
        <v>270</v>
      </c>
      <c r="E120" s="14" t="s">
        <v>338</v>
      </c>
      <c r="F120" s="15">
        <v>41583</v>
      </c>
      <c r="G120" s="70" t="s">
        <v>457</v>
      </c>
      <c r="H120" s="68">
        <v>41788</v>
      </c>
      <c r="I120" s="70" t="s">
        <v>280</v>
      </c>
      <c r="J120" s="15">
        <v>41821</v>
      </c>
      <c r="K120" s="16" t="s">
        <v>285</v>
      </c>
      <c r="L120" s="18">
        <v>2.2400000000000002</v>
      </c>
      <c r="M120" s="16" t="s">
        <v>349</v>
      </c>
      <c r="N120" s="16" t="s">
        <v>284</v>
      </c>
      <c r="O120" s="15">
        <v>41821</v>
      </c>
      <c r="P120" s="16" t="s">
        <v>286</v>
      </c>
      <c r="Q120" s="18">
        <v>0.112</v>
      </c>
      <c r="R120" s="16" t="s">
        <v>349</v>
      </c>
      <c r="S120" s="16" t="s">
        <v>284</v>
      </c>
      <c r="T120" s="15">
        <v>41583</v>
      </c>
      <c r="U120" s="16" t="s">
        <v>360</v>
      </c>
      <c r="V120" s="18">
        <f t="shared" si="8"/>
        <v>6394.6817999999994</v>
      </c>
      <c r="W120" s="15">
        <v>41788</v>
      </c>
      <c r="X120" s="13" t="s">
        <v>350</v>
      </c>
      <c r="Y120" s="18">
        <v>10</v>
      </c>
      <c r="Z120" s="18">
        <v>5.4</v>
      </c>
      <c r="AA120" s="18">
        <v>28</v>
      </c>
      <c r="AB120" s="15">
        <v>41788</v>
      </c>
      <c r="AC120" s="13" t="s">
        <v>65</v>
      </c>
      <c r="AD120" s="18">
        <v>0</v>
      </c>
      <c r="AE120" s="18">
        <v>0</v>
      </c>
      <c r="AF120" s="18">
        <v>112</v>
      </c>
      <c r="AG120" s="15" t="s">
        <v>348</v>
      </c>
      <c r="AH120" s="13" t="s">
        <v>348</v>
      </c>
      <c r="AI120" s="18" t="s">
        <v>348</v>
      </c>
      <c r="AJ120" s="18" t="s">
        <v>348</v>
      </c>
      <c r="AK120" s="18" t="s">
        <v>348</v>
      </c>
      <c r="AL120" s="15" t="s">
        <v>348</v>
      </c>
      <c r="AM120" s="13" t="s">
        <v>348</v>
      </c>
      <c r="AN120" s="18" t="s">
        <v>348</v>
      </c>
      <c r="AO120" s="13" t="s">
        <v>361</v>
      </c>
    </row>
    <row r="121" spans="1:41" ht="16" x14ac:dyDescent="0.2">
      <c r="A121" s="13">
        <v>2014</v>
      </c>
      <c r="B121" s="13">
        <f t="shared" si="11"/>
        <v>410</v>
      </c>
      <c r="C121" s="13">
        <v>10</v>
      </c>
      <c r="D121" s="14" t="s">
        <v>277</v>
      </c>
      <c r="E121" s="19" t="s">
        <v>334</v>
      </c>
      <c r="F121" s="71" t="s">
        <v>348</v>
      </c>
      <c r="G121" s="70" t="s">
        <v>348</v>
      </c>
      <c r="H121" s="68">
        <v>41788</v>
      </c>
      <c r="I121" s="70" t="s">
        <v>280</v>
      </c>
      <c r="J121" s="15">
        <v>41821</v>
      </c>
      <c r="K121" s="16" t="s">
        <v>285</v>
      </c>
      <c r="L121" s="18">
        <v>2.2400000000000002</v>
      </c>
      <c r="M121" s="16" t="s">
        <v>349</v>
      </c>
      <c r="N121" s="16" t="s">
        <v>284</v>
      </c>
      <c r="O121" s="15">
        <v>41821</v>
      </c>
      <c r="P121" s="16" t="s">
        <v>286</v>
      </c>
      <c r="Q121" s="18">
        <v>0.112</v>
      </c>
      <c r="R121" s="16" t="s">
        <v>349</v>
      </c>
      <c r="S121" s="16" t="s">
        <v>284</v>
      </c>
      <c r="T121" s="57" t="s">
        <v>348</v>
      </c>
      <c r="U121" s="58" t="s">
        <v>348</v>
      </c>
      <c r="V121" s="56" t="s">
        <v>348</v>
      </c>
      <c r="W121" s="15">
        <v>41788</v>
      </c>
      <c r="X121" s="13" t="s">
        <v>350</v>
      </c>
      <c r="Y121" s="18">
        <v>10</v>
      </c>
      <c r="Z121" s="18">
        <v>5.4</v>
      </c>
      <c r="AA121" s="18">
        <v>28</v>
      </c>
      <c r="AB121" s="15">
        <v>41788</v>
      </c>
      <c r="AC121" s="13" t="s">
        <v>65</v>
      </c>
      <c r="AD121" s="18">
        <v>0</v>
      </c>
      <c r="AE121" s="18">
        <v>0</v>
      </c>
      <c r="AF121" s="18">
        <v>112</v>
      </c>
      <c r="AG121" s="15">
        <v>41788</v>
      </c>
      <c r="AH121" s="13" t="s">
        <v>87</v>
      </c>
      <c r="AI121" s="21">
        <v>202</v>
      </c>
      <c r="AJ121" s="18">
        <v>0</v>
      </c>
      <c r="AK121" s="18">
        <v>0</v>
      </c>
      <c r="AL121" s="15" t="s">
        <v>348</v>
      </c>
      <c r="AM121" s="13" t="s">
        <v>348</v>
      </c>
      <c r="AN121" s="18" t="s">
        <v>348</v>
      </c>
      <c r="AO121" s="13" t="s">
        <v>361</v>
      </c>
    </row>
    <row r="122" spans="1:41" ht="16" x14ac:dyDescent="0.2">
      <c r="A122" s="13">
        <v>2015</v>
      </c>
      <c r="B122" s="13">
        <v>101</v>
      </c>
      <c r="C122" s="13">
        <v>1</v>
      </c>
      <c r="D122" s="14" t="s">
        <v>275</v>
      </c>
      <c r="E122" s="14" t="s">
        <v>332</v>
      </c>
      <c r="F122" s="71" t="s">
        <v>348</v>
      </c>
      <c r="G122" s="70" t="s">
        <v>348</v>
      </c>
      <c r="H122" s="68">
        <v>42129</v>
      </c>
      <c r="I122" s="70" t="s">
        <v>280</v>
      </c>
      <c r="J122" s="15">
        <v>42146</v>
      </c>
      <c r="K122" s="16" t="s">
        <v>285</v>
      </c>
      <c r="L122" s="18">
        <v>2.2400000000000002</v>
      </c>
      <c r="M122" s="16" t="s">
        <v>349</v>
      </c>
      <c r="N122" s="16" t="s">
        <v>284</v>
      </c>
      <c r="O122" s="15">
        <v>42146</v>
      </c>
      <c r="P122" s="16" t="s">
        <v>286</v>
      </c>
      <c r="Q122" s="18">
        <v>0.112</v>
      </c>
      <c r="R122" s="16" t="s">
        <v>349</v>
      </c>
      <c r="S122" s="16" t="s">
        <v>284</v>
      </c>
      <c r="T122" s="57" t="s">
        <v>348</v>
      </c>
      <c r="U122" s="58" t="s">
        <v>348</v>
      </c>
      <c r="V122" s="56" t="s">
        <v>348</v>
      </c>
      <c r="W122" s="15">
        <v>42129</v>
      </c>
      <c r="X122" s="13" t="s">
        <v>350</v>
      </c>
      <c r="Y122" s="18">
        <v>10</v>
      </c>
      <c r="Z122" s="18">
        <v>5.4</v>
      </c>
      <c r="AA122" s="18">
        <v>28</v>
      </c>
      <c r="AB122" s="15">
        <v>42129</v>
      </c>
      <c r="AC122" s="13" t="s">
        <v>65</v>
      </c>
      <c r="AD122" s="18">
        <v>0</v>
      </c>
      <c r="AE122" s="18">
        <v>0</v>
      </c>
      <c r="AF122" s="18">
        <v>167</v>
      </c>
      <c r="AG122" s="15">
        <v>42129</v>
      </c>
      <c r="AH122" s="13" t="s">
        <v>87</v>
      </c>
      <c r="AI122" s="21">
        <v>67</v>
      </c>
      <c r="AJ122" s="18">
        <v>0</v>
      </c>
      <c r="AK122" s="18">
        <v>0</v>
      </c>
      <c r="AL122" s="15" t="s">
        <v>348</v>
      </c>
      <c r="AM122" s="13" t="s">
        <v>348</v>
      </c>
      <c r="AN122" s="18" t="s">
        <v>348</v>
      </c>
      <c r="AO122" s="13" t="s">
        <v>361</v>
      </c>
    </row>
    <row r="123" spans="1:41" ht="16" x14ac:dyDescent="0.2">
      <c r="A123" s="13">
        <v>2015</v>
      </c>
      <c r="B123" s="13">
        <v>102</v>
      </c>
      <c r="C123" s="13">
        <v>2</v>
      </c>
      <c r="D123" s="14" t="s">
        <v>271</v>
      </c>
      <c r="E123" s="13" t="s">
        <v>335</v>
      </c>
      <c r="F123" s="15">
        <v>41933</v>
      </c>
      <c r="G123" s="70" t="s">
        <v>458</v>
      </c>
      <c r="H123" s="68">
        <v>42129</v>
      </c>
      <c r="I123" s="70" t="s">
        <v>280</v>
      </c>
      <c r="J123" s="15">
        <v>42146</v>
      </c>
      <c r="K123" s="16" t="s">
        <v>285</v>
      </c>
      <c r="L123" s="18">
        <v>2.2400000000000002</v>
      </c>
      <c r="M123" s="16" t="s">
        <v>349</v>
      </c>
      <c r="N123" s="16" t="s">
        <v>284</v>
      </c>
      <c r="O123" s="15">
        <v>42146</v>
      </c>
      <c r="P123" s="16" t="s">
        <v>286</v>
      </c>
      <c r="Q123" s="18">
        <v>0.112</v>
      </c>
      <c r="R123" s="16" t="s">
        <v>349</v>
      </c>
      <c r="S123" s="16" t="s">
        <v>284</v>
      </c>
      <c r="T123" s="15">
        <v>41933</v>
      </c>
      <c r="U123" s="16" t="s">
        <v>362</v>
      </c>
      <c r="V123" s="18">
        <f t="shared" ref="V123:V160" si="12">AVERAGE(6.7,7.6,8.2,7.5,8.3,8)*8000*0.01*3.785*2.47*1</f>
        <v>5771.418466666667</v>
      </c>
      <c r="W123" s="15">
        <v>42129</v>
      </c>
      <c r="X123" s="13" t="s">
        <v>350</v>
      </c>
      <c r="Y123" s="18">
        <v>10</v>
      </c>
      <c r="Z123" s="18">
        <v>5.4</v>
      </c>
      <c r="AA123" s="18">
        <v>28</v>
      </c>
      <c r="AB123" s="15" t="s">
        <v>348</v>
      </c>
      <c r="AC123" s="13" t="s">
        <v>348</v>
      </c>
      <c r="AD123" s="18" t="s">
        <v>348</v>
      </c>
      <c r="AE123" s="18" t="s">
        <v>348</v>
      </c>
      <c r="AF123" s="18" t="s">
        <v>348</v>
      </c>
      <c r="AG123" s="15" t="s">
        <v>348</v>
      </c>
      <c r="AH123" s="13" t="s">
        <v>348</v>
      </c>
      <c r="AI123" s="18" t="s">
        <v>348</v>
      </c>
      <c r="AJ123" s="18" t="s">
        <v>348</v>
      </c>
      <c r="AK123" s="18" t="s">
        <v>348</v>
      </c>
      <c r="AL123" s="15" t="s">
        <v>348</v>
      </c>
      <c r="AM123" s="13" t="s">
        <v>348</v>
      </c>
      <c r="AN123" s="18" t="s">
        <v>348</v>
      </c>
      <c r="AO123" s="13" t="s">
        <v>361</v>
      </c>
    </row>
    <row r="124" spans="1:41" ht="16" x14ac:dyDescent="0.2">
      <c r="A124" s="13">
        <v>2015</v>
      </c>
      <c r="B124" s="13">
        <v>103</v>
      </c>
      <c r="C124" s="13">
        <v>3</v>
      </c>
      <c r="D124" s="14" t="s">
        <v>272</v>
      </c>
      <c r="E124" s="14" t="s">
        <v>339</v>
      </c>
      <c r="F124" s="68">
        <v>41933</v>
      </c>
      <c r="G124" s="70" t="s">
        <v>32</v>
      </c>
      <c r="H124" s="68">
        <v>42129</v>
      </c>
      <c r="I124" s="70" t="s">
        <v>280</v>
      </c>
      <c r="J124" s="15">
        <v>42146</v>
      </c>
      <c r="K124" s="16" t="s">
        <v>285</v>
      </c>
      <c r="L124" s="18">
        <v>2.2400000000000002</v>
      </c>
      <c r="M124" s="16" t="s">
        <v>349</v>
      </c>
      <c r="N124" s="16" t="s">
        <v>284</v>
      </c>
      <c r="O124" s="15">
        <v>42146</v>
      </c>
      <c r="P124" s="16" t="s">
        <v>286</v>
      </c>
      <c r="Q124" s="18">
        <v>0.112</v>
      </c>
      <c r="R124" s="16" t="s">
        <v>349</v>
      </c>
      <c r="S124" s="16" t="s">
        <v>284</v>
      </c>
      <c r="T124" s="15">
        <v>41933</v>
      </c>
      <c r="U124" s="16" t="s">
        <v>362</v>
      </c>
      <c r="V124" s="18">
        <f t="shared" si="12"/>
        <v>5771.418466666667</v>
      </c>
      <c r="W124" s="15">
        <v>42129</v>
      </c>
      <c r="X124" s="13" t="s">
        <v>350</v>
      </c>
      <c r="Y124" s="18">
        <v>10</v>
      </c>
      <c r="Z124" s="18">
        <v>5.4</v>
      </c>
      <c r="AA124" s="18">
        <v>28</v>
      </c>
      <c r="AB124" s="15" t="s">
        <v>348</v>
      </c>
      <c r="AC124" s="13" t="s">
        <v>348</v>
      </c>
      <c r="AD124" s="18" t="s">
        <v>348</v>
      </c>
      <c r="AE124" s="18" t="s">
        <v>348</v>
      </c>
      <c r="AF124" s="18" t="s">
        <v>348</v>
      </c>
      <c r="AG124" s="15" t="s">
        <v>348</v>
      </c>
      <c r="AH124" s="13" t="s">
        <v>348</v>
      </c>
      <c r="AI124" s="18" t="s">
        <v>348</v>
      </c>
      <c r="AJ124" s="18" t="s">
        <v>348</v>
      </c>
      <c r="AK124" s="18" t="s">
        <v>348</v>
      </c>
      <c r="AL124" s="15" t="s">
        <v>348</v>
      </c>
      <c r="AM124" s="13" t="s">
        <v>348</v>
      </c>
      <c r="AN124" s="18" t="s">
        <v>348</v>
      </c>
      <c r="AO124" s="13" t="s">
        <v>361</v>
      </c>
    </row>
    <row r="125" spans="1:41" ht="16" x14ac:dyDescent="0.2">
      <c r="A125" s="13">
        <v>2015</v>
      </c>
      <c r="B125" s="13">
        <v>104</v>
      </c>
      <c r="C125" s="13">
        <v>4</v>
      </c>
      <c r="D125" s="14" t="s">
        <v>269</v>
      </c>
      <c r="E125" s="14" t="s">
        <v>336</v>
      </c>
      <c r="F125" s="68">
        <v>41933</v>
      </c>
      <c r="G125" s="70" t="s">
        <v>456</v>
      </c>
      <c r="H125" s="71" t="s">
        <v>348</v>
      </c>
      <c r="I125" s="70" t="s">
        <v>348</v>
      </c>
      <c r="J125" s="15">
        <v>42146</v>
      </c>
      <c r="K125" s="16" t="s">
        <v>285</v>
      </c>
      <c r="L125" s="18">
        <v>2.2400000000000002</v>
      </c>
      <c r="M125" s="16" t="s">
        <v>349</v>
      </c>
      <c r="N125" s="16" t="s">
        <v>284</v>
      </c>
      <c r="O125" s="15">
        <v>42146</v>
      </c>
      <c r="P125" s="16" t="s">
        <v>286</v>
      </c>
      <c r="Q125" s="18">
        <v>0.112</v>
      </c>
      <c r="R125" s="16" t="s">
        <v>349</v>
      </c>
      <c r="S125" s="16" t="s">
        <v>284</v>
      </c>
      <c r="T125" s="15">
        <v>41933</v>
      </c>
      <c r="U125" s="16" t="s">
        <v>362</v>
      </c>
      <c r="V125" s="18">
        <f t="shared" si="12"/>
        <v>5771.418466666667</v>
      </c>
      <c r="W125" s="15">
        <v>42129</v>
      </c>
      <c r="X125" s="13" t="s">
        <v>350</v>
      </c>
      <c r="Y125" s="18">
        <v>10</v>
      </c>
      <c r="Z125" s="18">
        <v>5.4</v>
      </c>
      <c r="AA125" s="18">
        <v>28</v>
      </c>
      <c r="AB125" s="15" t="s">
        <v>348</v>
      </c>
      <c r="AC125" s="13" t="s">
        <v>348</v>
      </c>
      <c r="AD125" s="18" t="s">
        <v>348</v>
      </c>
      <c r="AE125" s="18" t="s">
        <v>348</v>
      </c>
      <c r="AF125" s="18" t="s">
        <v>348</v>
      </c>
      <c r="AG125" s="15" t="s">
        <v>348</v>
      </c>
      <c r="AH125" s="13" t="s">
        <v>348</v>
      </c>
      <c r="AI125" s="18" t="s">
        <v>348</v>
      </c>
      <c r="AJ125" s="18" t="s">
        <v>348</v>
      </c>
      <c r="AK125" s="18" t="s">
        <v>348</v>
      </c>
      <c r="AL125" s="15" t="s">
        <v>348</v>
      </c>
      <c r="AM125" s="13" t="s">
        <v>348</v>
      </c>
      <c r="AN125" s="18" t="s">
        <v>348</v>
      </c>
      <c r="AO125" s="13" t="s">
        <v>361</v>
      </c>
    </row>
    <row r="126" spans="1:41" ht="16" x14ac:dyDescent="0.2">
      <c r="A126" s="13">
        <v>2015</v>
      </c>
      <c r="B126" s="13">
        <v>105</v>
      </c>
      <c r="C126" s="13">
        <v>5</v>
      </c>
      <c r="D126" s="14" t="s">
        <v>274</v>
      </c>
      <c r="E126" s="14" t="s">
        <v>341</v>
      </c>
      <c r="F126" s="71" t="s">
        <v>348</v>
      </c>
      <c r="G126" s="70" t="s">
        <v>348</v>
      </c>
      <c r="H126" s="68">
        <v>42129</v>
      </c>
      <c r="I126" s="70" t="s">
        <v>280</v>
      </c>
      <c r="J126" s="15">
        <v>42146</v>
      </c>
      <c r="K126" s="16" t="s">
        <v>285</v>
      </c>
      <c r="L126" s="18">
        <v>2.2400000000000002</v>
      </c>
      <c r="M126" s="16" t="s">
        <v>349</v>
      </c>
      <c r="N126" s="16" t="s">
        <v>284</v>
      </c>
      <c r="O126" s="15">
        <v>42146</v>
      </c>
      <c r="P126" s="16" t="s">
        <v>286</v>
      </c>
      <c r="Q126" s="18">
        <v>0.112</v>
      </c>
      <c r="R126" s="16" t="s">
        <v>349</v>
      </c>
      <c r="S126" s="16" t="s">
        <v>284</v>
      </c>
      <c r="T126" s="57" t="s">
        <v>348</v>
      </c>
      <c r="U126" s="58" t="s">
        <v>348</v>
      </c>
      <c r="V126" s="56" t="s">
        <v>348</v>
      </c>
      <c r="W126" s="15">
        <v>42129</v>
      </c>
      <c r="X126" s="13" t="s">
        <v>350</v>
      </c>
      <c r="Y126" s="18">
        <v>10</v>
      </c>
      <c r="Z126" s="18">
        <v>5.4</v>
      </c>
      <c r="AA126" s="18">
        <v>28</v>
      </c>
      <c r="AB126" s="15">
        <v>42129</v>
      </c>
      <c r="AC126" s="13" t="s">
        <v>65</v>
      </c>
      <c r="AD126" s="18">
        <v>0</v>
      </c>
      <c r="AE126" s="18">
        <v>0</v>
      </c>
      <c r="AF126" s="18">
        <v>167</v>
      </c>
      <c r="AG126" s="15" t="s">
        <v>348</v>
      </c>
      <c r="AH126" s="13" t="s">
        <v>348</v>
      </c>
      <c r="AI126" s="18" t="s">
        <v>348</v>
      </c>
      <c r="AJ126" s="18" t="s">
        <v>348</v>
      </c>
      <c r="AK126" s="18" t="s">
        <v>348</v>
      </c>
      <c r="AL126" s="15" t="s">
        <v>348</v>
      </c>
      <c r="AM126" s="13" t="s">
        <v>348</v>
      </c>
      <c r="AN126" s="18" t="s">
        <v>348</v>
      </c>
      <c r="AO126" s="13" t="s">
        <v>361</v>
      </c>
    </row>
    <row r="127" spans="1:41" ht="16" x14ac:dyDescent="0.2">
      <c r="A127" s="13">
        <v>2015</v>
      </c>
      <c r="B127" s="13">
        <v>106</v>
      </c>
      <c r="C127" s="13">
        <v>6</v>
      </c>
      <c r="D127" s="14" t="s">
        <v>268</v>
      </c>
      <c r="E127" s="14" t="s">
        <v>337</v>
      </c>
      <c r="F127" s="15">
        <v>41933</v>
      </c>
      <c r="G127" s="70" t="s">
        <v>457</v>
      </c>
      <c r="H127" s="68">
        <v>42129</v>
      </c>
      <c r="I127" s="70" t="s">
        <v>280</v>
      </c>
      <c r="J127" s="15">
        <v>42146</v>
      </c>
      <c r="K127" s="16" t="s">
        <v>285</v>
      </c>
      <c r="L127" s="18">
        <v>2.2400000000000002</v>
      </c>
      <c r="M127" s="16" t="s">
        <v>349</v>
      </c>
      <c r="N127" s="16" t="s">
        <v>284</v>
      </c>
      <c r="O127" s="15">
        <v>42146</v>
      </c>
      <c r="P127" s="16" t="s">
        <v>286</v>
      </c>
      <c r="Q127" s="18">
        <v>0.112</v>
      </c>
      <c r="R127" s="16" t="s">
        <v>349</v>
      </c>
      <c r="S127" s="16" t="s">
        <v>284</v>
      </c>
      <c r="T127" s="15">
        <v>41933</v>
      </c>
      <c r="U127" s="16" t="s">
        <v>362</v>
      </c>
      <c r="V127" s="18">
        <f t="shared" si="12"/>
        <v>5771.418466666667</v>
      </c>
      <c r="W127" s="15">
        <v>42129</v>
      </c>
      <c r="X127" s="13" t="s">
        <v>350</v>
      </c>
      <c r="Y127" s="18">
        <v>10</v>
      </c>
      <c r="Z127" s="18">
        <v>5.4</v>
      </c>
      <c r="AA127" s="18">
        <v>28</v>
      </c>
      <c r="AB127" s="15" t="s">
        <v>348</v>
      </c>
      <c r="AC127" s="13" t="s">
        <v>348</v>
      </c>
      <c r="AD127" s="18" t="s">
        <v>348</v>
      </c>
      <c r="AE127" s="18" t="s">
        <v>348</v>
      </c>
      <c r="AF127" s="18" t="s">
        <v>348</v>
      </c>
      <c r="AG127" s="15" t="s">
        <v>348</v>
      </c>
      <c r="AH127" s="13" t="s">
        <v>348</v>
      </c>
      <c r="AI127" s="18" t="s">
        <v>348</v>
      </c>
      <c r="AJ127" s="18" t="s">
        <v>348</v>
      </c>
      <c r="AK127" s="18" t="s">
        <v>348</v>
      </c>
      <c r="AL127" s="15" t="s">
        <v>348</v>
      </c>
      <c r="AM127" s="13" t="s">
        <v>348</v>
      </c>
      <c r="AN127" s="18" t="s">
        <v>348</v>
      </c>
      <c r="AO127" s="13" t="s">
        <v>361</v>
      </c>
    </row>
    <row r="128" spans="1:41" ht="16" x14ac:dyDescent="0.2">
      <c r="A128" s="13">
        <v>2015</v>
      </c>
      <c r="B128" s="13">
        <v>107</v>
      </c>
      <c r="C128" s="13">
        <v>7</v>
      </c>
      <c r="D128" s="14" t="s">
        <v>270</v>
      </c>
      <c r="E128" s="14" t="s">
        <v>338</v>
      </c>
      <c r="F128" s="15">
        <v>41933</v>
      </c>
      <c r="G128" s="70" t="s">
        <v>457</v>
      </c>
      <c r="H128" s="68">
        <v>42129</v>
      </c>
      <c r="I128" s="70" t="s">
        <v>280</v>
      </c>
      <c r="J128" s="15">
        <v>42146</v>
      </c>
      <c r="K128" s="16" t="s">
        <v>285</v>
      </c>
      <c r="L128" s="18">
        <v>2.2400000000000002</v>
      </c>
      <c r="M128" s="16" t="s">
        <v>349</v>
      </c>
      <c r="N128" s="16" t="s">
        <v>284</v>
      </c>
      <c r="O128" s="15">
        <v>42146</v>
      </c>
      <c r="P128" s="16" t="s">
        <v>286</v>
      </c>
      <c r="Q128" s="18">
        <v>0.112</v>
      </c>
      <c r="R128" s="16" t="s">
        <v>349</v>
      </c>
      <c r="S128" s="16" t="s">
        <v>284</v>
      </c>
      <c r="T128" s="15">
        <v>41933</v>
      </c>
      <c r="U128" s="16" t="s">
        <v>362</v>
      </c>
      <c r="V128" s="18">
        <f t="shared" si="12"/>
        <v>5771.418466666667</v>
      </c>
      <c r="W128" s="15">
        <v>42129</v>
      </c>
      <c r="X128" s="13" t="s">
        <v>350</v>
      </c>
      <c r="Y128" s="18">
        <v>10</v>
      </c>
      <c r="Z128" s="18">
        <v>5.4</v>
      </c>
      <c r="AA128" s="18">
        <v>28</v>
      </c>
      <c r="AB128" s="15" t="s">
        <v>348</v>
      </c>
      <c r="AC128" s="13" t="s">
        <v>348</v>
      </c>
      <c r="AD128" s="18" t="s">
        <v>348</v>
      </c>
      <c r="AE128" s="18" t="s">
        <v>348</v>
      </c>
      <c r="AF128" s="18" t="s">
        <v>348</v>
      </c>
      <c r="AG128" s="15" t="s">
        <v>348</v>
      </c>
      <c r="AH128" s="13" t="s">
        <v>348</v>
      </c>
      <c r="AI128" s="18" t="s">
        <v>348</v>
      </c>
      <c r="AJ128" s="18" t="s">
        <v>348</v>
      </c>
      <c r="AK128" s="18" t="s">
        <v>348</v>
      </c>
      <c r="AL128" s="15" t="s">
        <v>348</v>
      </c>
      <c r="AM128" s="13" t="s">
        <v>348</v>
      </c>
      <c r="AN128" s="18" t="s">
        <v>348</v>
      </c>
      <c r="AO128" s="13" t="s">
        <v>361</v>
      </c>
    </row>
    <row r="129" spans="1:41" ht="16" x14ac:dyDescent="0.2">
      <c r="A129" s="13">
        <v>2015</v>
      </c>
      <c r="B129" s="13">
        <v>108</v>
      </c>
      <c r="C129" s="13">
        <v>8</v>
      </c>
      <c r="D129" s="14" t="s">
        <v>277</v>
      </c>
      <c r="E129" s="19" t="s">
        <v>334</v>
      </c>
      <c r="F129" s="71" t="s">
        <v>348</v>
      </c>
      <c r="G129" s="70" t="s">
        <v>348</v>
      </c>
      <c r="H129" s="68">
        <v>42129</v>
      </c>
      <c r="I129" s="70" t="s">
        <v>280</v>
      </c>
      <c r="J129" s="15">
        <v>42146</v>
      </c>
      <c r="K129" s="16" t="s">
        <v>285</v>
      </c>
      <c r="L129" s="18">
        <v>2.2400000000000002</v>
      </c>
      <c r="M129" s="16" t="s">
        <v>349</v>
      </c>
      <c r="N129" s="16" t="s">
        <v>284</v>
      </c>
      <c r="O129" s="15">
        <v>42146</v>
      </c>
      <c r="P129" s="16" t="s">
        <v>286</v>
      </c>
      <c r="Q129" s="18">
        <v>0.112</v>
      </c>
      <c r="R129" s="16" t="s">
        <v>349</v>
      </c>
      <c r="S129" s="16" t="s">
        <v>284</v>
      </c>
      <c r="T129" s="57" t="s">
        <v>348</v>
      </c>
      <c r="U129" s="58" t="s">
        <v>348</v>
      </c>
      <c r="V129" s="56" t="s">
        <v>348</v>
      </c>
      <c r="W129" s="15">
        <v>42129</v>
      </c>
      <c r="X129" s="13" t="s">
        <v>350</v>
      </c>
      <c r="Y129" s="18">
        <v>10</v>
      </c>
      <c r="Z129" s="18">
        <v>5.4</v>
      </c>
      <c r="AA129" s="18">
        <v>28</v>
      </c>
      <c r="AB129" s="15">
        <v>42129</v>
      </c>
      <c r="AC129" s="13" t="s">
        <v>65</v>
      </c>
      <c r="AD129" s="18">
        <v>0</v>
      </c>
      <c r="AE129" s="18">
        <v>0</v>
      </c>
      <c r="AF129" s="18">
        <v>167</v>
      </c>
      <c r="AG129" s="15">
        <v>42129</v>
      </c>
      <c r="AH129" s="13" t="s">
        <v>87</v>
      </c>
      <c r="AI129" s="21">
        <v>202</v>
      </c>
      <c r="AJ129" s="18">
        <v>0</v>
      </c>
      <c r="AK129" s="18">
        <v>0</v>
      </c>
      <c r="AL129" s="15" t="s">
        <v>348</v>
      </c>
      <c r="AM129" s="13" t="s">
        <v>348</v>
      </c>
      <c r="AN129" s="18" t="s">
        <v>348</v>
      </c>
      <c r="AO129" s="13" t="s">
        <v>361</v>
      </c>
    </row>
    <row r="130" spans="1:41" ht="16" x14ac:dyDescent="0.2">
      <c r="A130" s="13">
        <v>2015</v>
      </c>
      <c r="B130" s="13">
        <v>109</v>
      </c>
      <c r="C130" s="13">
        <v>9</v>
      </c>
      <c r="D130" s="14" t="s">
        <v>276</v>
      </c>
      <c r="E130" s="14" t="s">
        <v>333</v>
      </c>
      <c r="F130" s="71" t="s">
        <v>348</v>
      </c>
      <c r="G130" s="70" t="s">
        <v>348</v>
      </c>
      <c r="H130" s="68">
        <v>42129</v>
      </c>
      <c r="I130" s="70" t="s">
        <v>280</v>
      </c>
      <c r="J130" s="15">
        <v>42146</v>
      </c>
      <c r="K130" s="16" t="s">
        <v>285</v>
      </c>
      <c r="L130" s="18">
        <v>2.2400000000000002</v>
      </c>
      <c r="M130" s="16" t="s">
        <v>349</v>
      </c>
      <c r="N130" s="16" t="s">
        <v>284</v>
      </c>
      <c r="O130" s="15">
        <v>42146</v>
      </c>
      <c r="P130" s="16" t="s">
        <v>286</v>
      </c>
      <c r="Q130" s="18">
        <v>0.112</v>
      </c>
      <c r="R130" s="16" t="s">
        <v>349</v>
      </c>
      <c r="S130" s="16" t="s">
        <v>284</v>
      </c>
      <c r="T130" s="57" t="s">
        <v>348</v>
      </c>
      <c r="U130" s="58" t="s">
        <v>348</v>
      </c>
      <c r="V130" s="56" t="s">
        <v>348</v>
      </c>
      <c r="W130" s="15">
        <v>42129</v>
      </c>
      <c r="X130" s="13" t="s">
        <v>350</v>
      </c>
      <c r="Y130" s="18">
        <v>10</v>
      </c>
      <c r="Z130" s="18">
        <v>5.4</v>
      </c>
      <c r="AA130" s="18">
        <v>28</v>
      </c>
      <c r="AB130" s="15">
        <v>42129</v>
      </c>
      <c r="AC130" s="13" t="s">
        <v>65</v>
      </c>
      <c r="AD130" s="18">
        <v>0</v>
      </c>
      <c r="AE130" s="18">
        <v>0</v>
      </c>
      <c r="AF130" s="18">
        <v>167</v>
      </c>
      <c r="AG130" s="15">
        <v>42129</v>
      </c>
      <c r="AH130" s="13" t="s">
        <v>87</v>
      </c>
      <c r="AI130" s="21">
        <v>134</v>
      </c>
      <c r="AJ130" s="18">
        <v>0</v>
      </c>
      <c r="AK130" s="18">
        <v>0</v>
      </c>
      <c r="AL130" s="15" t="s">
        <v>348</v>
      </c>
      <c r="AM130" s="13" t="s">
        <v>348</v>
      </c>
      <c r="AN130" s="18" t="s">
        <v>348</v>
      </c>
      <c r="AO130" s="13" t="s">
        <v>361</v>
      </c>
    </row>
    <row r="131" spans="1:41" ht="16" x14ac:dyDescent="0.2">
      <c r="A131" s="13">
        <v>2015</v>
      </c>
      <c r="B131" s="13">
        <v>110</v>
      </c>
      <c r="C131" s="13">
        <v>10</v>
      </c>
      <c r="D131" s="14" t="s">
        <v>273</v>
      </c>
      <c r="E131" s="14" t="s">
        <v>340</v>
      </c>
      <c r="F131" s="71" t="s">
        <v>348</v>
      </c>
      <c r="G131" s="70" t="s">
        <v>348</v>
      </c>
      <c r="H131" s="68">
        <v>42129</v>
      </c>
      <c r="I131" s="70" t="s">
        <v>280</v>
      </c>
      <c r="J131" s="15">
        <v>42146</v>
      </c>
      <c r="K131" s="16" t="s">
        <v>285</v>
      </c>
      <c r="L131" s="18">
        <v>2.2400000000000002</v>
      </c>
      <c r="M131" s="16" t="s">
        <v>349</v>
      </c>
      <c r="N131" s="16" t="s">
        <v>284</v>
      </c>
      <c r="O131" s="15">
        <v>42146</v>
      </c>
      <c r="P131" s="16" t="s">
        <v>286</v>
      </c>
      <c r="Q131" s="18">
        <v>0.112</v>
      </c>
      <c r="R131" s="16" t="s">
        <v>349</v>
      </c>
      <c r="S131" s="16" t="s">
        <v>284</v>
      </c>
      <c r="T131" s="15">
        <v>41933</v>
      </c>
      <c r="U131" s="16" t="s">
        <v>362</v>
      </c>
      <c r="V131" s="18">
        <f t="shared" si="12"/>
        <v>5771.418466666667</v>
      </c>
      <c r="W131" s="15">
        <v>42129</v>
      </c>
      <c r="X131" s="13" t="s">
        <v>350</v>
      </c>
      <c r="Y131" s="18">
        <v>10</v>
      </c>
      <c r="Z131" s="18">
        <v>5.4</v>
      </c>
      <c r="AA131" s="18">
        <v>28</v>
      </c>
      <c r="AB131" s="15" t="s">
        <v>348</v>
      </c>
      <c r="AC131" s="13" t="s">
        <v>348</v>
      </c>
      <c r="AD131" s="18" t="s">
        <v>348</v>
      </c>
      <c r="AE131" s="18" t="s">
        <v>348</v>
      </c>
      <c r="AF131" s="18" t="s">
        <v>348</v>
      </c>
      <c r="AG131" s="15" t="s">
        <v>348</v>
      </c>
      <c r="AH131" s="13" t="s">
        <v>348</v>
      </c>
      <c r="AI131" s="18" t="s">
        <v>348</v>
      </c>
      <c r="AJ131" s="18" t="s">
        <v>348</v>
      </c>
      <c r="AK131" s="18" t="s">
        <v>348</v>
      </c>
      <c r="AL131" s="15" t="s">
        <v>348</v>
      </c>
      <c r="AM131" s="13" t="s">
        <v>348</v>
      </c>
      <c r="AN131" s="18" t="s">
        <v>348</v>
      </c>
      <c r="AO131" s="13" t="s">
        <v>361</v>
      </c>
    </row>
    <row r="132" spans="1:41" ht="16" x14ac:dyDescent="0.2">
      <c r="A132" s="13">
        <v>2015</v>
      </c>
      <c r="B132" s="13">
        <v>201</v>
      </c>
      <c r="C132" s="13">
        <v>1</v>
      </c>
      <c r="D132" s="14" t="s">
        <v>277</v>
      </c>
      <c r="E132" s="19" t="s">
        <v>334</v>
      </c>
      <c r="F132" s="71" t="s">
        <v>348</v>
      </c>
      <c r="G132" s="70" t="s">
        <v>348</v>
      </c>
      <c r="H132" s="68">
        <v>42129</v>
      </c>
      <c r="I132" s="70" t="s">
        <v>280</v>
      </c>
      <c r="J132" s="15">
        <v>42146</v>
      </c>
      <c r="K132" s="16" t="s">
        <v>285</v>
      </c>
      <c r="L132" s="18">
        <v>2.2400000000000002</v>
      </c>
      <c r="M132" s="16" t="s">
        <v>349</v>
      </c>
      <c r="N132" s="16" t="s">
        <v>284</v>
      </c>
      <c r="O132" s="15">
        <v>42146</v>
      </c>
      <c r="P132" s="16" t="s">
        <v>286</v>
      </c>
      <c r="Q132" s="18">
        <v>0.112</v>
      </c>
      <c r="R132" s="16" t="s">
        <v>349</v>
      </c>
      <c r="S132" s="16" t="s">
        <v>284</v>
      </c>
      <c r="T132" s="57" t="s">
        <v>348</v>
      </c>
      <c r="U132" s="58" t="s">
        <v>348</v>
      </c>
      <c r="V132" s="56" t="s">
        <v>348</v>
      </c>
      <c r="W132" s="15">
        <v>42129</v>
      </c>
      <c r="X132" s="13" t="s">
        <v>350</v>
      </c>
      <c r="Y132" s="18">
        <v>10</v>
      </c>
      <c r="Z132" s="18">
        <v>5.4</v>
      </c>
      <c r="AA132" s="18">
        <v>28</v>
      </c>
      <c r="AB132" s="15">
        <v>42129</v>
      </c>
      <c r="AC132" s="13" t="s">
        <v>65</v>
      </c>
      <c r="AD132" s="18">
        <v>0</v>
      </c>
      <c r="AE132" s="18">
        <v>0</v>
      </c>
      <c r="AF132" s="18">
        <v>167</v>
      </c>
      <c r="AG132" s="15">
        <v>42129</v>
      </c>
      <c r="AH132" s="13" t="s">
        <v>87</v>
      </c>
      <c r="AI132" s="21">
        <v>202</v>
      </c>
      <c r="AJ132" s="18">
        <v>0</v>
      </c>
      <c r="AK132" s="18">
        <v>0</v>
      </c>
      <c r="AL132" s="15" t="s">
        <v>348</v>
      </c>
      <c r="AM132" s="13" t="s">
        <v>348</v>
      </c>
      <c r="AN132" s="18" t="s">
        <v>348</v>
      </c>
      <c r="AO132" s="13" t="s">
        <v>361</v>
      </c>
    </row>
    <row r="133" spans="1:41" ht="16" x14ac:dyDescent="0.2">
      <c r="A133" s="13">
        <v>2015</v>
      </c>
      <c r="B133" s="13">
        <f>B132+1</f>
        <v>202</v>
      </c>
      <c r="C133" s="13">
        <v>2</v>
      </c>
      <c r="D133" s="14" t="s">
        <v>273</v>
      </c>
      <c r="E133" s="14" t="s">
        <v>340</v>
      </c>
      <c r="F133" s="71" t="s">
        <v>348</v>
      </c>
      <c r="G133" s="70" t="s">
        <v>348</v>
      </c>
      <c r="H133" s="68">
        <v>42129</v>
      </c>
      <c r="I133" s="70" t="s">
        <v>280</v>
      </c>
      <c r="J133" s="15">
        <v>42146</v>
      </c>
      <c r="K133" s="16" t="s">
        <v>285</v>
      </c>
      <c r="L133" s="18">
        <v>2.2400000000000002</v>
      </c>
      <c r="M133" s="16" t="s">
        <v>349</v>
      </c>
      <c r="N133" s="16" t="s">
        <v>284</v>
      </c>
      <c r="O133" s="15">
        <v>42146</v>
      </c>
      <c r="P133" s="16" t="s">
        <v>286</v>
      </c>
      <c r="Q133" s="18">
        <v>0.112</v>
      </c>
      <c r="R133" s="16" t="s">
        <v>349</v>
      </c>
      <c r="S133" s="16" t="s">
        <v>284</v>
      </c>
      <c r="T133" s="15">
        <v>41933</v>
      </c>
      <c r="U133" s="16" t="s">
        <v>362</v>
      </c>
      <c r="V133" s="18">
        <f t="shared" si="12"/>
        <v>5771.418466666667</v>
      </c>
      <c r="W133" s="15">
        <v>42129</v>
      </c>
      <c r="X133" s="13" t="s">
        <v>350</v>
      </c>
      <c r="Y133" s="18">
        <v>10</v>
      </c>
      <c r="Z133" s="18">
        <v>5.4</v>
      </c>
      <c r="AA133" s="18">
        <v>28</v>
      </c>
      <c r="AB133" s="15" t="s">
        <v>348</v>
      </c>
      <c r="AC133" s="13" t="s">
        <v>348</v>
      </c>
      <c r="AD133" s="18" t="s">
        <v>348</v>
      </c>
      <c r="AE133" s="18" t="s">
        <v>348</v>
      </c>
      <c r="AF133" s="18" t="s">
        <v>348</v>
      </c>
      <c r="AG133" s="15" t="s">
        <v>348</v>
      </c>
      <c r="AH133" s="13" t="s">
        <v>348</v>
      </c>
      <c r="AI133" s="18" t="s">
        <v>348</v>
      </c>
      <c r="AJ133" s="18" t="s">
        <v>348</v>
      </c>
      <c r="AK133" s="18" t="s">
        <v>348</v>
      </c>
      <c r="AL133" s="15" t="s">
        <v>348</v>
      </c>
      <c r="AM133" s="13" t="s">
        <v>348</v>
      </c>
      <c r="AN133" s="18" t="s">
        <v>348</v>
      </c>
      <c r="AO133" s="13" t="s">
        <v>361</v>
      </c>
    </row>
    <row r="134" spans="1:41" ht="16" x14ac:dyDescent="0.2">
      <c r="A134" s="13">
        <v>2015</v>
      </c>
      <c r="B134" s="13">
        <f t="shared" ref="B134:B140" si="13">B133+1</f>
        <v>203</v>
      </c>
      <c r="C134" s="13">
        <v>3</v>
      </c>
      <c r="D134" s="14" t="s">
        <v>275</v>
      </c>
      <c r="E134" s="14" t="s">
        <v>332</v>
      </c>
      <c r="F134" s="71" t="s">
        <v>348</v>
      </c>
      <c r="G134" s="70" t="s">
        <v>348</v>
      </c>
      <c r="H134" s="68">
        <v>42129</v>
      </c>
      <c r="I134" s="70" t="s">
        <v>280</v>
      </c>
      <c r="J134" s="15">
        <v>42146</v>
      </c>
      <c r="K134" s="16" t="s">
        <v>285</v>
      </c>
      <c r="L134" s="18">
        <v>2.2400000000000002</v>
      </c>
      <c r="M134" s="16" t="s">
        <v>349</v>
      </c>
      <c r="N134" s="16" t="s">
        <v>284</v>
      </c>
      <c r="O134" s="15">
        <v>42146</v>
      </c>
      <c r="P134" s="16" t="s">
        <v>286</v>
      </c>
      <c r="Q134" s="18">
        <v>0.112</v>
      </c>
      <c r="R134" s="16" t="s">
        <v>349</v>
      </c>
      <c r="S134" s="16" t="s">
        <v>284</v>
      </c>
      <c r="T134" s="57" t="s">
        <v>348</v>
      </c>
      <c r="U134" s="58" t="s">
        <v>348</v>
      </c>
      <c r="V134" s="56" t="s">
        <v>348</v>
      </c>
      <c r="W134" s="15">
        <v>42129</v>
      </c>
      <c r="X134" s="13" t="s">
        <v>350</v>
      </c>
      <c r="Y134" s="18">
        <v>10</v>
      </c>
      <c r="Z134" s="18">
        <v>5.4</v>
      </c>
      <c r="AA134" s="18">
        <v>28</v>
      </c>
      <c r="AB134" s="15">
        <v>42129</v>
      </c>
      <c r="AC134" s="13" t="s">
        <v>65</v>
      </c>
      <c r="AD134" s="18">
        <v>0</v>
      </c>
      <c r="AE134" s="18">
        <v>0</v>
      </c>
      <c r="AF134" s="18">
        <v>167</v>
      </c>
      <c r="AG134" s="15">
        <v>42129</v>
      </c>
      <c r="AH134" s="13" t="s">
        <v>87</v>
      </c>
      <c r="AI134" s="21">
        <v>67</v>
      </c>
      <c r="AJ134" s="18">
        <v>0</v>
      </c>
      <c r="AK134" s="18">
        <v>0</v>
      </c>
      <c r="AL134" s="15" t="s">
        <v>348</v>
      </c>
      <c r="AM134" s="13" t="s">
        <v>348</v>
      </c>
      <c r="AN134" s="18" t="s">
        <v>348</v>
      </c>
      <c r="AO134" s="13" t="s">
        <v>361</v>
      </c>
    </row>
    <row r="135" spans="1:41" ht="16" x14ac:dyDescent="0.2">
      <c r="A135" s="13">
        <v>2015</v>
      </c>
      <c r="B135" s="13">
        <f t="shared" si="13"/>
        <v>204</v>
      </c>
      <c r="C135" s="13">
        <v>4</v>
      </c>
      <c r="D135" s="14" t="s">
        <v>274</v>
      </c>
      <c r="E135" s="14" t="s">
        <v>341</v>
      </c>
      <c r="F135" s="71" t="s">
        <v>348</v>
      </c>
      <c r="G135" s="70" t="s">
        <v>348</v>
      </c>
      <c r="H135" s="68">
        <v>42129</v>
      </c>
      <c r="I135" s="70" t="s">
        <v>280</v>
      </c>
      <c r="J135" s="15">
        <v>42146</v>
      </c>
      <c r="K135" s="16" t="s">
        <v>285</v>
      </c>
      <c r="L135" s="18">
        <v>2.2400000000000002</v>
      </c>
      <c r="M135" s="16" t="s">
        <v>349</v>
      </c>
      <c r="N135" s="16" t="s">
        <v>284</v>
      </c>
      <c r="O135" s="15">
        <v>42146</v>
      </c>
      <c r="P135" s="16" t="s">
        <v>286</v>
      </c>
      <c r="Q135" s="18">
        <v>0.112</v>
      </c>
      <c r="R135" s="16" t="s">
        <v>349</v>
      </c>
      <c r="S135" s="16" t="s">
        <v>284</v>
      </c>
      <c r="T135" s="57" t="s">
        <v>348</v>
      </c>
      <c r="U135" s="58" t="s">
        <v>348</v>
      </c>
      <c r="V135" s="56" t="s">
        <v>348</v>
      </c>
      <c r="W135" s="15">
        <v>42129</v>
      </c>
      <c r="X135" s="13" t="s">
        <v>350</v>
      </c>
      <c r="Y135" s="18">
        <v>10</v>
      </c>
      <c r="Z135" s="18">
        <v>5.4</v>
      </c>
      <c r="AA135" s="18">
        <v>28</v>
      </c>
      <c r="AB135" s="15">
        <v>42129</v>
      </c>
      <c r="AC135" s="13" t="s">
        <v>65</v>
      </c>
      <c r="AD135" s="18">
        <v>0</v>
      </c>
      <c r="AE135" s="18">
        <v>0</v>
      </c>
      <c r="AF135" s="18">
        <v>167</v>
      </c>
      <c r="AG135" s="15" t="s">
        <v>348</v>
      </c>
      <c r="AH135" s="13" t="s">
        <v>348</v>
      </c>
      <c r="AI135" s="18" t="s">
        <v>348</v>
      </c>
      <c r="AJ135" s="18" t="s">
        <v>348</v>
      </c>
      <c r="AK135" s="18" t="s">
        <v>348</v>
      </c>
      <c r="AL135" s="15" t="s">
        <v>348</v>
      </c>
      <c r="AM135" s="13" t="s">
        <v>348</v>
      </c>
      <c r="AN135" s="18" t="s">
        <v>348</v>
      </c>
      <c r="AO135" s="13" t="s">
        <v>361</v>
      </c>
    </row>
    <row r="136" spans="1:41" ht="16" x14ac:dyDescent="0.2">
      <c r="A136" s="13">
        <v>2015</v>
      </c>
      <c r="B136" s="13">
        <f t="shared" si="13"/>
        <v>205</v>
      </c>
      <c r="C136" s="13">
        <v>5</v>
      </c>
      <c r="D136" s="14" t="s">
        <v>269</v>
      </c>
      <c r="E136" s="14" t="s">
        <v>336</v>
      </c>
      <c r="F136" s="68">
        <v>41933</v>
      </c>
      <c r="G136" s="70" t="s">
        <v>456</v>
      </c>
      <c r="H136" s="71" t="s">
        <v>348</v>
      </c>
      <c r="I136" s="70" t="s">
        <v>348</v>
      </c>
      <c r="J136" s="15">
        <v>42146</v>
      </c>
      <c r="K136" s="16" t="s">
        <v>285</v>
      </c>
      <c r="L136" s="18">
        <v>2.2400000000000002</v>
      </c>
      <c r="M136" s="16" t="s">
        <v>349</v>
      </c>
      <c r="N136" s="16" t="s">
        <v>284</v>
      </c>
      <c r="O136" s="15">
        <v>42146</v>
      </c>
      <c r="P136" s="16" t="s">
        <v>286</v>
      </c>
      <c r="Q136" s="18">
        <v>0.112</v>
      </c>
      <c r="R136" s="16" t="s">
        <v>349</v>
      </c>
      <c r="S136" s="16" t="s">
        <v>284</v>
      </c>
      <c r="T136" s="15">
        <v>41933</v>
      </c>
      <c r="U136" s="16" t="s">
        <v>362</v>
      </c>
      <c r="V136" s="18">
        <f t="shared" si="12"/>
        <v>5771.418466666667</v>
      </c>
      <c r="W136" s="15">
        <v>42129</v>
      </c>
      <c r="X136" s="13" t="s">
        <v>350</v>
      </c>
      <c r="Y136" s="18">
        <v>10</v>
      </c>
      <c r="Z136" s="18">
        <v>5.4</v>
      </c>
      <c r="AA136" s="18">
        <v>28</v>
      </c>
      <c r="AB136" s="15" t="s">
        <v>348</v>
      </c>
      <c r="AC136" s="13" t="s">
        <v>348</v>
      </c>
      <c r="AD136" s="18" t="s">
        <v>348</v>
      </c>
      <c r="AE136" s="18" t="s">
        <v>348</v>
      </c>
      <c r="AF136" s="18" t="s">
        <v>348</v>
      </c>
      <c r="AG136" s="15" t="s">
        <v>348</v>
      </c>
      <c r="AH136" s="13" t="s">
        <v>348</v>
      </c>
      <c r="AI136" s="18" t="s">
        <v>348</v>
      </c>
      <c r="AJ136" s="18" t="s">
        <v>348</v>
      </c>
      <c r="AK136" s="18" t="s">
        <v>348</v>
      </c>
      <c r="AL136" s="15" t="s">
        <v>348</v>
      </c>
      <c r="AM136" s="13" t="s">
        <v>348</v>
      </c>
      <c r="AN136" s="18" t="s">
        <v>348</v>
      </c>
      <c r="AO136" s="13" t="s">
        <v>361</v>
      </c>
    </row>
    <row r="137" spans="1:41" ht="16" x14ac:dyDescent="0.2">
      <c r="A137" s="13">
        <v>2015</v>
      </c>
      <c r="B137" s="13">
        <f t="shared" si="13"/>
        <v>206</v>
      </c>
      <c r="C137" s="13">
        <v>6</v>
      </c>
      <c r="D137" s="14" t="s">
        <v>271</v>
      </c>
      <c r="E137" s="13" t="s">
        <v>335</v>
      </c>
      <c r="F137" s="15">
        <v>41933</v>
      </c>
      <c r="G137" s="70" t="s">
        <v>458</v>
      </c>
      <c r="H137" s="68">
        <v>42129</v>
      </c>
      <c r="I137" s="70" t="s">
        <v>280</v>
      </c>
      <c r="J137" s="15">
        <v>42146</v>
      </c>
      <c r="K137" s="16" t="s">
        <v>285</v>
      </c>
      <c r="L137" s="18">
        <v>2.2400000000000002</v>
      </c>
      <c r="M137" s="16" t="s">
        <v>349</v>
      </c>
      <c r="N137" s="16" t="s">
        <v>284</v>
      </c>
      <c r="O137" s="15">
        <v>42146</v>
      </c>
      <c r="P137" s="16" t="s">
        <v>286</v>
      </c>
      <c r="Q137" s="18">
        <v>0.112</v>
      </c>
      <c r="R137" s="16" t="s">
        <v>349</v>
      </c>
      <c r="S137" s="16" t="s">
        <v>284</v>
      </c>
      <c r="T137" s="15">
        <v>41933</v>
      </c>
      <c r="U137" s="16" t="s">
        <v>362</v>
      </c>
      <c r="V137" s="18">
        <f t="shared" si="12"/>
        <v>5771.418466666667</v>
      </c>
      <c r="W137" s="15">
        <v>42129</v>
      </c>
      <c r="X137" s="13" t="s">
        <v>350</v>
      </c>
      <c r="Y137" s="18">
        <v>10</v>
      </c>
      <c r="Z137" s="18">
        <v>5.4</v>
      </c>
      <c r="AA137" s="18">
        <v>28</v>
      </c>
      <c r="AB137" s="15" t="s">
        <v>348</v>
      </c>
      <c r="AC137" s="13" t="s">
        <v>348</v>
      </c>
      <c r="AD137" s="18" t="s">
        <v>348</v>
      </c>
      <c r="AE137" s="18" t="s">
        <v>348</v>
      </c>
      <c r="AF137" s="18" t="s">
        <v>348</v>
      </c>
      <c r="AG137" s="15" t="s">
        <v>348</v>
      </c>
      <c r="AH137" s="13" t="s">
        <v>348</v>
      </c>
      <c r="AI137" s="18" t="s">
        <v>348</v>
      </c>
      <c r="AJ137" s="18" t="s">
        <v>348</v>
      </c>
      <c r="AK137" s="18" t="s">
        <v>348</v>
      </c>
      <c r="AL137" s="15" t="s">
        <v>348</v>
      </c>
      <c r="AM137" s="13" t="s">
        <v>348</v>
      </c>
      <c r="AN137" s="18" t="s">
        <v>348</v>
      </c>
      <c r="AO137" s="13" t="s">
        <v>361</v>
      </c>
    </row>
    <row r="138" spans="1:41" ht="16" x14ac:dyDescent="0.2">
      <c r="A138" s="13">
        <v>2015</v>
      </c>
      <c r="B138" s="13">
        <f t="shared" si="13"/>
        <v>207</v>
      </c>
      <c r="C138" s="13">
        <v>7</v>
      </c>
      <c r="D138" s="14" t="s">
        <v>272</v>
      </c>
      <c r="E138" s="14" t="s">
        <v>339</v>
      </c>
      <c r="F138" s="68">
        <v>41933</v>
      </c>
      <c r="G138" s="70" t="s">
        <v>32</v>
      </c>
      <c r="H138" s="68">
        <v>42129</v>
      </c>
      <c r="I138" s="70" t="s">
        <v>280</v>
      </c>
      <c r="J138" s="15">
        <v>42146</v>
      </c>
      <c r="K138" s="16" t="s">
        <v>285</v>
      </c>
      <c r="L138" s="18">
        <v>2.2400000000000002</v>
      </c>
      <c r="M138" s="16" t="s">
        <v>349</v>
      </c>
      <c r="N138" s="16" t="s">
        <v>284</v>
      </c>
      <c r="O138" s="15">
        <v>42146</v>
      </c>
      <c r="P138" s="16" t="s">
        <v>286</v>
      </c>
      <c r="Q138" s="18">
        <v>0.112</v>
      </c>
      <c r="R138" s="16" t="s">
        <v>349</v>
      </c>
      <c r="S138" s="16" t="s">
        <v>284</v>
      </c>
      <c r="T138" s="15">
        <v>41933</v>
      </c>
      <c r="U138" s="16" t="s">
        <v>362</v>
      </c>
      <c r="V138" s="18">
        <f t="shared" si="12"/>
        <v>5771.418466666667</v>
      </c>
      <c r="W138" s="15">
        <v>42129</v>
      </c>
      <c r="X138" s="13" t="s">
        <v>350</v>
      </c>
      <c r="Y138" s="18">
        <v>10</v>
      </c>
      <c r="Z138" s="18">
        <v>5.4</v>
      </c>
      <c r="AA138" s="18">
        <v>28</v>
      </c>
      <c r="AB138" s="15" t="s">
        <v>348</v>
      </c>
      <c r="AC138" s="13" t="s">
        <v>348</v>
      </c>
      <c r="AD138" s="18" t="s">
        <v>348</v>
      </c>
      <c r="AE138" s="18" t="s">
        <v>348</v>
      </c>
      <c r="AF138" s="18" t="s">
        <v>348</v>
      </c>
      <c r="AG138" s="15" t="s">
        <v>348</v>
      </c>
      <c r="AH138" s="13" t="s">
        <v>348</v>
      </c>
      <c r="AI138" s="18" t="s">
        <v>348</v>
      </c>
      <c r="AJ138" s="18" t="s">
        <v>348</v>
      </c>
      <c r="AK138" s="18" t="s">
        <v>348</v>
      </c>
      <c r="AL138" s="15" t="s">
        <v>348</v>
      </c>
      <c r="AM138" s="13" t="s">
        <v>348</v>
      </c>
      <c r="AN138" s="18" t="s">
        <v>348</v>
      </c>
      <c r="AO138" s="13" t="s">
        <v>361</v>
      </c>
    </row>
    <row r="139" spans="1:41" ht="16" x14ac:dyDescent="0.2">
      <c r="A139" s="13">
        <v>2015</v>
      </c>
      <c r="B139" s="13">
        <f t="shared" si="13"/>
        <v>208</v>
      </c>
      <c r="C139" s="13">
        <v>8</v>
      </c>
      <c r="D139" s="14" t="s">
        <v>268</v>
      </c>
      <c r="E139" s="14" t="s">
        <v>337</v>
      </c>
      <c r="F139" s="15">
        <v>41933</v>
      </c>
      <c r="G139" s="70" t="s">
        <v>457</v>
      </c>
      <c r="H139" s="68">
        <v>42129</v>
      </c>
      <c r="I139" s="70" t="s">
        <v>280</v>
      </c>
      <c r="J139" s="15">
        <v>42146</v>
      </c>
      <c r="K139" s="16" t="s">
        <v>285</v>
      </c>
      <c r="L139" s="18">
        <v>2.2400000000000002</v>
      </c>
      <c r="M139" s="16" t="s">
        <v>349</v>
      </c>
      <c r="N139" s="16" t="s">
        <v>284</v>
      </c>
      <c r="O139" s="15">
        <v>42146</v>
      </c>
      <c r="P139" s="16" t="s">
        <v>286</v>
      </c>
      <c r="Q139" s="18">
        <v>0.112</v>
      </c>
      <c r="R139" s="16" t="s">
        <v>349</v>
      </c>
      <c r="S139" s="16" t="s">
        <v>284</v>
      </c>
      <c r="T139" s="15">
        <v>41933</v>
      </c>
      <c r="U139" s="16" t="s">
        <v>362</v>
      </c>
      <c r="V139" s="18">
        <f t="shared" si="12"/>
        <v>5771.418466666667</v>
      </c>
      <c r="W139" s="15">
        <v>42129</v>
      </c>
      <c r="X139" s="13" t="s">
        <v>350</v>
      </c>
      <c r="Y139" s="18">
        <v>10</v>
      </c>
      <c r="Z139" s="18">
        <v>5.4</v>
      </c>
      <c r="AA139" s="18">
        <v>28</v>
      </c>
      <c r="AB139" s="15" t="s">
        <v>348</v>
      </c>
      <c r="AC139" s="13" t="s">
        <v>348</v>
      </c>
      <c r="AD139" s="18" t="s">
        <v>348</v>
      </c>
      <c r="AE139" s="18" t="s">
        <v>348</v>
      </c>
      <c r="AF139" s="18" t="s">
        <v>348</v>
      </c>
      <c r="AG139" s="15" t="s">
        <v>348</v>
      </c>
      <c r="AH139" s="13" t="s">
        <v>348</v>
      </c>
      <c r="AI139" s="18" t="s">
        <v>348</v>
      </c>
      <c r="AJ139" s="18" t="s">
        <v>348</v>
      </c>
      <c r="AK139" s="18" t="s">
        <v>348</v>
      </c>
      <c r="AL139" s="15" t="s">
        <v>348</v>
      </c>
      <c r="AM139" s="13" t="s">
        <v>348</v>
      </c>
      <c r="AN139" s="18" t="s">
        <v>348</v>
      </c>
      <c r="AO139" s="13" t="s">
        <v>361</v>
      </c>
    </row>
    <row r="140" spans="1:41" ht="16" x14ac:dyDescent="0.2">
      <c r="A140" s="13">
        <v>2015</v>
      </c>
      <c r="B140" s="13">
        <f t="shared" si="13"/>
        <v>209</v>
      </c>
      <c r="C140" s="13">
        <v>9</v>
      </c>
      <c r="D140" s="14" t="s">
        <v>270</v>
      </c>
      <c r="E140" s="14" t="s">
        <v>338</v>
      </c>
      <c r="F140" s="15">
        <v>41933</v>
      </c>
      <c r="G140" s="70" t="s">
        <v>457</v>
      </c>
      <c r="H140" s="68">
        <v>42129</v>
      </c>
      <c r="I140" s="70" t="s">
        <v>280</v>
      </c>
      <c r="J140" s="15">
        <v>42146</v>
      </c>
      <c r="K140" s="16" t="s">
        <v>285</v>
      </c>
      <c r="L140" s="18">
        <v>2.2400000000000002</v>
      </c>
      <c r="M140" s="16" t="s">
        <v>349</v>
      </c>
      <c r="N140" s="16" t="s">
        <v>284</v>
      </c>
      <c r="O140" s="15">
        <v>42146</v>
      </c>
      <c r="P140" s="16" t="s">
        <v>286</v>
      </c>
      <c r="Q140" s="18">
        <v>0.112</v>
      </c>
      <c r="R140" s="16" t="s">
        <v>349</v>
      </c>
      <c r="S140" s="16" t="s">
        <v>284</v>
      </c>
      <c r="T140" s="15">
        <v>41933</v>
      </c>
      <c r="U140" s="16" t="s">
        <v>362</v>
      </c>
      <c r="V140" s="18">
        <f t="shared" si="12"/>
        <v>5771.418466666667</v>
      </c>
      <c r="W140" s="15">
        <v>42129</v>
      </c>
      <c r="X140" s="13" t="s">
        <v>350</v>
      </c>
      <c r="Y140" s="18">
        <v>10</v>
      </c>
      <c r="Z140" s="18">
        <v>5.4</v>
      </c>
      <c r="AA140" s="18">
        <v>28</v>
      </c>
      <c r="AB140" s="15" t="s">
        <v>348</v>
      </c>
      <c r="AC140" s="13" t="s">
        <v>348</v>
      </c>
      <c r="AD140" s="18" t="s">
        <v>348</v>
      </c>
      <c r="AE140" s="18" t="s">
        <v>348</v>
      </c>
      <c r="AF140" s="18" t="s">
        <v>348</v>
      </c>
      <c r="AG140" s="15" t="s">
        <v>348</v>
      </c>
      <c r="AH140" s="13" t="s">
        <v>348</v>
      </c>
      <c r="AI140" s="18" t="s">
        <v>348</v>
      </c>
      <c r="AJ140" s="18" t="s">
        <v>348</v>
      </c>
      <c r="AK140" s="18" t="s">
        <v>348</v>
      </c>
      <c r="AL140" s="15" t="s">
        <v>348</v>
      </c>
      <c r="AM140" s="13" t="s">
        <v>348</v>
      </c>
      <c r="AN140" s="18" t="s">
        <v>348</v>
      </c>
      <c r="AO140" s="13" t="s">
        <v>361</v>
      </c>
    </row>
    <row r="141" spans="1:41" ht="16" x14ac:dyDescent="0.2">
      <c r="A141" s="13">
        <v>2015</v>
      </c>
      <c r="B141" s="13">
        <f>B140+1</f>
        <v>210</v>
      </c>
      <c r="C141" s="13">
        <v>10</v>
      </c>
      <c r="D141" s="14" t="s">
        <v>276</v>
      </c>
      <c r="E141" s="14" t="s">
        <v>333</v>
      </c>
      <c r="F141" s="71" t="s">
        <v>348</v>
      </c>
      <c r="G141" s="70" t="s">
        <v>348</v>
      </c>
      <c r="H141" s="68">
        <v>42129</v>
      </c>
      <c r="I141" s="70" t="s">
        <v>280</v>
      </c>
      <c r="J141" s="15">
        <v>42146</v>
      </c>
      <c r="K141" s="16" t="s">
        <v>285</v>
      </c>
      <c r="L141" s="18">
        <v>2.2400000000000002</v>
      </c>
      <c r="M141" s="16" t="s">
        <v>349</v>
      </c>
      <c r="N141" s="16" t="s">
        <v>284</v>
      </c>
      <c r="O141" s="15">
        <v>42146</v>
      </c>
      <c r="P141" s="16" t="s">
        <v>286</v>
      </c>
      <c r="Q141" s="18">
        <v>0.112</v>
      </c>
      <c r="R141" s="16" t="s">
        <v>349</v>
      </c>
      <c r="S141" s="16" t="s">
        <v>284</v>
      </c>
      <c r="T141" s="57" t="s">
        <v>348</v>
      </c>
      <c r="U141" s="58" t="s">
        <v>348</v>
      </c>
      <c r="V141" s="56" t="s">
        <v>348</v>
      </c>
      <c r="W141" s="15">
        <v>42129</v>
      </c>
      <c r="X141" s="13" t="s">
        <v>350</v>
      </c>
      <c r="Y141" s="18">
        <v>10</v>
      </c>
      <c r="Z141" s="18">
        <v>5.4</v>
      </c>
      <c r="AA141" s="18">
        <v>28</v>
      </c>
      <c r="AB141" s="15">
        <v>42129</v>
      </c>
      <c r="AC141" s="13" t="s">
        <v>65</v>
      </c>
      <c r="AD141" s="18">
        <v>0</v>
      </c>
      <c r="AE141" s="18">
        <v>0</v>
      </c>
      <c r="AF141" s="18">
        <v>167</v>
      </c>
      <c r="AG141" s="15">
        <v>42129</v>
      </c>
      <c r="AH141" s="13" t="s">
        <v>87</v>
      </c>
      <c r="AI141" s="21">
        <v>134</v>
      </c>
      <c r="AJ141" s="18">
        <v>0</v>
      </c>
      <c r="AK141" s="18">
        <v>0</v>
      </c>
      <c r="AL141" s="15" t="s">
        <v>348</v>
      </c>
      <c r="AM141" s="13" t="s">
        <v>348</v>
      </c>
      <c r="AN141" s="18" t="s">
        <v>348</v>
      </c>
      <c r="AO141" s="13" t="s">
        <v>361</v>
      </c>
    </row>
    <row r="142" spans="1:41" ht="16" x14ac:dyDescent="0.2">
      <c r="A142" s="13">
        <v>2015</v>
      </c>
      <c r="B142" s="13">
        <f>B132+100</f>
        <v>301</v>
      </c>
      <c r="C142" s="13">
        <v>1</v>
      </c>
      <c r="D142" s="14" t="s">
        <v>269</v>
      </c>
      <c r="E142" s="14" t="s">
        <v>336</v>
      </c>
      <c r="F142" s="68">
        <v>41933</v>
      </c>
      <c r="G142" s="70" t="s">
        <v>456</v>
      </c>
      <c r="H142" s="71" t="s">
        <v>348</v>
      </c>
      <c r="I142" s="70" t="s">
        <v>348</v>
      </c>
      <c r="J142" s="15">
        <v>42146</v>
      </c>
      <c r="K142" s="16" t="s">
        <v>285</v>
      </c>
      <c r="L142" s="18">
        <v>2.2400000000000002</v>
      </c>
      <c r="M142" s="16" t="s">
        <v>349</v>
      </c>
      <c r="N142" s="16" t="s">
        <v>284</v>
      </c>
      <c r="O142" s="15">
        <v>42146</v>
      </c>
      <c r="P142" s="16" t="s">
        <v>286</v>
      </c>
      <c r="Q142" s="18">
        <v>0.112</v>
      </c>
      <c r="R142" s="16" t="s">
        <v>349</v>
      </c>
      <c r="S142" s="16" t="s">
        <v>284</v>
      </c>
      <c r="T142" s="15">
        <v>41933</v>
      </c>
      <c r="U142" s="16" t="s">
        <v>362</v>
      </c>
      <c r="V142" s="18">
        <f t="shared" si="12"/>
        <v>5771.418466666667</v>
      </c>
      <c r="W142" s="15">
        <v>42129</v>
      </c>
      <c r="X142" s="13" t="s">
        <v>350</v>
      </c>
      <c r="Y142" s="18">
        <v>10</v>
      </c>
      <c r="Z142" s="18">
        <v>5.4</v>
      </c>
      <c r="AA142" s="18">
        <v>28</v>
      </c>
      <c r="AB142" s="15" t="s">
        <v>348</v>
      </c>
      <c r="AC142" s="13" t="s">
        <v>348</v>
      </c>
      <c r="AD142" s="18" t="s">
        <v>348</v>
      </c>
      <c r="AE142" s="18" t="s">
        <v>348</v>
      </c>
      <c r="AF142" s="18" t="s">
        <v>348</v>
      </c>
      <c r="AG142" s="15" t="s">
        <v>348</v>
      </c>
      <c r="AH142" s="13" t="s">
        <v>348</v>
      </c>
      <c r="AI142" s="18" t="s">
        <v>348</v>
      </c>
      <c r="AJ142" s="18" t="s">
        <v>348</v>
      </c>
      <c r="AK142" s="18" t="s">
        <v>348</v>
      </c>
      <c r="AL142" s="15" t="s">
        <v>348</v>
      </c>
      <c r="AM142" s="13" t="s">
        <v>348</v>
      </c>
      <c r="AN142" s="18" t="s">
        <v>348</v>
      </c>
      <c r="AO142" s="13" t="s">
        <v>361</v>
      </c>
    </row>
    <row r="143" spans="1:41" ht="16" x14ac:dyDescent="0.2">
      <c r="A143" s="13">
        <v>2015</v>
      </c>
      <c r="B143" s="13">
        <f t="shared" ref="B143:B151" si="14">B133+100</f>
        <v>302</v>
      </c>
      <c r="C143" s="13">
        <v>2</v>
      </c>
      <c r="D143" s="14" t="s">
        <v>271</v>
      </c>
      <c r="E143" s="13" t="s">
        <v>335</v>
      </c>
      <c r="F143" s="15">
        <v>41933</v>
      </c>
      <c r="G143" s="70" t="s">
        <v>458</v>
      </c>
      <c r="H143" s="68">
        <v>42129</v>
      </c>
      <c r="I143" s="70" t="s">
        <v>280</v>
      </c>
      <c r="J143" s="15">
        <v>42146</v>
      </c>
      <c r="K143" s="16" t="s">
        <v>285</v>
      </c>
      <c r="L143" s="18">
        <v>2.2400000000000002</v>
      </c>
      <c r="M143" s="16" t="s">
        <v>349</v>
      </c>
      <c r="N143" s="16" t="s">
        <v>284</v>
      </c>
      <c r="O143" s="15">
        <v>42146</v>
      </c>
      <c r="P143" s="16" t="s">
        <v>286</v>
      </c>
      <c r="Q143" s="18">
        <v>0.112</v>
      </c>
      <c r="R143" s="16" t="s">
        <v>349</v>
      </c>
      <c r="S143" s="16" t="s">
        <v>284</v>
      </c>
      <c r="T143" s="15">
        <v>41933</v>
      </c>
      <c r="U143" s="16" t="s">
        <v>362</v>
      </c>
      <c r="V143" s="18">
        <f t="shared" si="12"/>
        <v>5771.418466666667</v>
      </c>
      <c r="W143" s="15">
        <v>42129</v>
      </c>
      <c r="X143" s="13" t="s">
        <v>350</v>
      </c>
      <c r="Y143" s="18">
        <v>10</v>
      </c>
      <c r="Z143" s="18">
        <v>5.4</v>
      </c>
      <c r="AA143" s="18">
        <v>28</v>
      </c>
      <c r="AB143" s="15" t="s">
        <v>348</v>
      </c>
      <c r="AC143" s="13" t="s">
        <v>348</v>
      </c>
      <c r="AD143" s="18" t="s">
        <v>348</v>
      </c>
      <c r="AE143" s="18" t="s">
        <v>348</v>
      </c>
      <c r="AF143" s="18" t="s">
        <v>348</v>
      </c>
      <c r="AG143" s="15" t="s">
        <v>348</v>
      </c>
      <c r="AH143" s="13" t="s">
        <v>348</v>
      </c>
      <c r="AI143" s="18" t="s">
        <v>348</v>
      </c>
      <c r="AJ143" s="18" t="s">
        <v>348</v>
      </c>
      <c r="AK143" s="18" t="s">
        <v>348</v>
      </c>
      <c r="AL143" s="15" t="s">
        <v>348</v>
      </c>
      <c r="AM143" s="13" t="s">
        <v>348</v>
      </c>
      <c r="AN143" s="18" t="s">
        <v>348</v>
      </c>
      <c r="AO143" s="13" t="s">
        <v>361</v>
      </c>
    </row>
    <row r="144" spans="1:41" ht="16" x14ac:dyDescent="0.2">
      <c r="A144" s="13">
        <v>2015</v>
      </c>
      <c r="B144" s="13">
        <f t="shared" si="14"/>
        <v>303</v>
      </c>
      <c r="C144" s="13">
        <v>3</v>
      </c>
      <c r="D144" s="14" t="s">
        <v>270</v>
      </c>
      <c r="E144" s="14" t="s">
        <v>338</v>
      </c>
      <c r="F144" s="15">
        <v>41933</v>
      </c>
      <c r="G144" s="70" t="s">
        <v>457</v>
      </c>
      <c r="H144" s="68">
        <v>42129</v>
      </c>
      <c r="I144" s="70" t="s">
        <v>280</v>
      </c>
      <c r="J144" s="15">
        <v>42146</v>
      </c>
      <c r="K144" s="16" t="s">
        <v>285</v>
      </c>
      <c r="L144" s="18">
        <v>2.2400000000000002</v>
      </c>
      <c r="M144" s="16" t="s">
        <v>349</v>
      </c>
      <c r="N144" s="16" t="s">
        <v>284</v>
      </c>
      <c r="O144" s="15">
        <v>42146</v>
      </c>
      <c r="P144" s="16" t="s">
        <v>286</v>
      </c>
      <c r="Q144" s="18">
        <v>0.112</v>
      </c>
      <c r="R144" s="16" t="s">
        <v>349</v>
      </c>
      <c r="S144" s="16" t="s">
        <v>284</v>
      </c>
      <c r="T144" s="15">
        <v>41933</v>
      </c>
      <c r="U144" s="16" t="s">
        <v>362</v>
      </c>
      <c r="V144" s="18">
        <f t="shared" si="12"/>
        <v>5771.418466666667</v>
      </c>
      <c r="W144" s="15">
        <v>42129</v>
      </c>
      <c r="X144" s="13" t="s">
        <v>350</v>
      </c>
      <c r="Y144" s="18">
        <v>10</v>
      </c>
      <c r="Z144" s="18">
        <v>5.4</v>
      </c>
      <c r="AA144" s="18">
        <v>28</v>
      </c>
      <c r="AB144" s="15" t="s">
        <v>348</v>
      </c>
      <c r="AC144" s="13" t="s">
        <v>348</v>
      </c>
      <c r="AD144" s="18" t="s">
        <v>348</v>
      </c>
      <c r="AE144" s="18" t="s">
        <v>348</v>
      </c>
      <c r="AF144" s="18" t="s">
        <v>348</v>
      </c>
      <c r="AG144" s="15" t="s">
        <v>348</v>
      </c>
      <c r="AH144" s="13" t="s">
        <v>348</v>
      </c>
      <c r="AI144" s="18" t="s">
        <v>348</v>
      </c>
      <c r="AJ144" s="18" t="s">
        <v>348</v>
      </c>
      <c r="AK144" s="18" t="s">
        <v>348</v>
      </c>
      <c r="AL144" s="15" t="s">
        <v>348</v>
      </c>
      <c r="AM144" s="13" t="s">
        <v>348</v>
      </c>
      <c r="AN144" s="18" t="s">
        <v>348</v>
      </c>
      <c r="AO144" s="13" t="s">
        <v>361</v>
      </c>
    </row>
    <row r="145" spans="1:41" ht="16" x14ac:dyDescent="0.2">
      <c r="A145" s="13">
        <v>2015</v>
      </c>
      <c r="B145" s="13">
        <f t="shared" si="14"/>
        <v>304</v>
      </c>
      <c r="C145" s="13">
        <v>4</v>
      </c>
      <c r="D145" s="14" t="s">
        <v>273</v>
      </c>
      <c r="E145" s="14" t="s">
        <v>340</v>
      </c>
      <c r="F145" s="71" t="s">
        <v>348</v>
      </c>
      <c r="G145" s="70" t="s">
        <v>348</v>
      </c>
      <c r="H145" s="68">
        <v>42129</v>
      </c>
      <c r="I145" s="70" t="s">
        <v>280</v>
      </c>
      <c r="J145" s="15">
        <v>42146</v>
      </c>
      <c r="K145" s="16" t="s">
        <v>285</v>
      </c>
      <c r="L145" s="18">
        <v>2.2400000000000002</v>
      </c>
      <c r="M145" s="16" t="s">
        <v>349</v>
      </c>
      <c r="N145" s="16" t="s">
        <v>284</v>
      </c>
      <c r="O145" s="15">
        <v>42146</v>
      </c>
      <c r="P145" s="16" t="s">
        <v>286</v>
      </c>
      <c r="Q145" s="18">
        <v>0.112</v>
      </c>
      <c r="R145" s="16" t="s">
        <v>349</v>
      </c>
      <c r="S145" s="16" t="s">
        <v>284</v>
      </c>
      <c r="T145" s="15">
        <v>41933</v>
      </c>
      <c r="U145" s="16" t="s">
        <v>362</v>
      </c>
      <c r="V145" s="18">
        <f t="shared" si="12"/>
        <v>5771.418466666667</v>
      </c>
      <c r="W145" s="15">
        <v>42129</v>
      </c>
      <c r="X145" s="13" t="s">
        <v>350</v>
      </c>
      <c r="Y145" s="18">
        <v>10</v>
      </c>
      <c r="Z145" s="18">
        <v>5.4</v>
      </c>
      <c r="AA145" s="18">
        <v>28</v>
      </c>
      <c r="AB145" s="15" t="s">
        <v>348</v>
      </c>
      <c r="AC145" s="13" t="s">
        <v>348</v>
      </c>
      <c r="AD145" s="18" t="s">
        <v>348</v>
      </c>
      <c r="AE145" s="18" t="s">
        <v>348</v>
      </c>
      <c r="AF145" s="18" t="s">
        <v>348</v>
      </c>
      <c r="AG145" s="15" t="s">
        <v>348</v>
      </c>
      <c r="AH145" s="13" t="s">
        <v>348</v>
      </c>
      <c r="AI145" s="18" t="s">
        <v>348</v>
      </c>
      <c r="AJ145" s="18" t="s">
        <v>348</v>
      </c>
      <c r="AK145" s="18" t="s">
        <v>348</v>
      </c>
      <c r="AL145" s="15" t="s">
        <v>348</v>
      </c>
      <c r="AM145" s="13" t="s">
        <v>348</v>
      </c>
      <c r="AN145" s="18" t="s">
        <v>348</v>
      </c>
      <c r="AO145" s="13" t="s">
        <v>361</v>
      </c>
    </row>
    <row r="146" spans="1:41" ht="16" x14ac:dyDescent="0.2">
      <c r="A146" s="13">
        <v>2015</v>
      </c>
      <c r="B146" s="13">
        <f t="shared" si="14"/>
        <v>305</v>
      </c>
      <c r="C146" s="13">
        <v>5</v>
      </c>
      <c r="D146" s="14" t="s">
        <v>272</v>
      </c>
      <c r="E146" s="14" t="s">
        <v>339</v>
      </c>
      <c r="F146" s="68">
        <v>41933</v>
      </c>
      <c r="G146" s="70" t="s">
        <v>32</v>
      </c>
      <c r="H146" s="68">
        <v>42129</v>
      </c>
      <c r="I146" s="70" t="s">
        <v>280</v>
      </c>
      <c r="J146" s="15">
        <v>42146</v>
      </c>
      <c r="K146" s="16" t="s">
        <v>285</v>
      </c>
      <c r="L146" s="18">
        <v>2.2400000000000002</v>
      </c>
      <c r="M146" s="16" t="s">
        <v>349</v>
      </c>
      <c r="N146" s="16" t="s">
        <v>284</v>
      </c>
      <c r="O146" s="15">
        <v>42146</v>
      </c>
      <c r="P146" s="16" t="s">
        <v>286</v>
      </c>
      <c r="Q146" s="18">
        <v>0.112</v>
      </c>
      <c r="R146" s="16" t="s">
        <v>349</v>
      </c>
      <c r="S146" s="16" t="s">
        <v>284</v>
      </c>
      <c r="T146" s="15">
        <v>41933</v>
      </c>
      <c r="U146" s="16" t="s">
        <v>362</v>
      </c>
      <c r="V146" s="18">
        <f t="shared" si="12"/>
        <v>5771.418466666667</v>
      </c>
      <c r="W146" s="15">
        <v>42129</v>
      </c>
      <c r="X146" s="13" t="s">
        <v>350</v>
      </c>
      <c r="Y146" s="18">
        <v>10</v>
      </c>
      <c r="Z146" s="18">
        <v>5.4</v>
      </c>
      <c r="AA146" s="18">
        <v>28</v>
      </c>
      <c r="AB146" s="15" t="s">
        <v>348</v>
      </c>
      <c r="AC146" s="13" t="s">
        <v>348</v>
      </c>
      <c r="AD146" s="18" t="s">
        <v>348</v>
      </c>
      <c r="AE146" s="18" t="s">
        <v>348</v>
      </c>
      <c r="AF146" s="18" t="s">
        <v>348</v>
      </c>
      <c r="AG146" s="15" t="s">
        <v>348</v>
      </c>
      <c r="AH146" s="13" t="s">
        <v>348</v>
      </c>
      <c r="AI146" s="18" t="s">
        <v>348</v>
      </c>
      <c r="AJ146" s="18" t="s">
        <v>348</v>
      </c>
      <c r="AK146" s="18" t="s">
        <v>348</v>
      </c>
      <c r="AL146" s="15" t="s">
        <v>348</v>
      </c>
      <c r="AM146" s="13" t="s">
        <v>348</v>
      </c>
      <c r="AN146" s="18" t="s">
        <v>348</v>
      </c>
      <c r="AO146" s="13" t="s">
        <v>361</v>
      </c>
    </row>
    <row r="147" spans="1:41" ht="16" x14ac:dyDescent="0.2">
      <c r="A147" s="13">
        <v>2015</v>
      </c>
      <c r="B147" s="13">
        <f t="shared" si="14"/>
        <v>306</v>
      </c>
      <c r="C147" s="13">
        <v>6</v>
      </c>
      <c r="D147" s="14" t="s">
        <v>277</v>
      </c>
      <c r="E147" s="19" t="s">
        <v>334</v>
      </c>
      <c r="F147" s="71" t="s">
        <v>348</v>
      </c>
      <c r="G147" s="70" t="s">
        <v>348</v>
      </c>
      <c r="H147" s="68">
        <v>42129</v>
      </c>
      <c r="I147" s="70" t="s">
        <v>280</v>
      </c>
      <c r="J147" s="15">
        <v>42146</v>
      </c>
      <c r="K147" s="16" t="s">
        <v>285</v>
      </c>
      <c r="L147" s="18">
        <v>2.2400000000000002</v>
      </c>
      <c r="M147" s="16" t="s">
        <v>349</v>
      </c>
      <c r="N147" s="16" t="s">
        <v>284</v>
      </c>
      <c r="O147" s="15">
        <v>42146</v>
      </c>
      <c r="P147" s="16" t="s">
        <v>286</v>
      </c>
      <c r="Q147" s="18">
        <v>0.112</v>
      </c>
      <c r="R147" s="16" t="s">
        <v>349</v>
      </c>
      <c r="S147" s="16" t="s">
        <v>284</v>
      </c>
      <c r="T147" s="57" t="s">
        <v>348</v>
      </c>
      <c r="U147" s="58" t="s">
        <v>348</v>
      </c>
      <c r="V147" s="56" t="s">
        <v>348</v>
      </c>
      <c r="W147" s="15">
        <v>42129</v>
      </c>
      <c r="X147" s="13" t="s">
        <v>350</v>
      </c>
      <c r="Y147" s="18">
        <v>10</v>
      </c>
      <c r="Z147" s="18">
        <v>5.4</v>
      </c>
      <c r="AA147" s="18">
        <v>28</v>
      </c>
      <c r="AB147" s="15">
        <v>42129</v>
      </c>
      <c r="AC147" s="13" t="s">
        <v>65</v>
      </c>
      <c r="AD147" s="18">
        <v>0</v>
      </c>
      <c r="AE147" s="18">
        <v>0</v>
      </c>
      <c r="AF147" s="18">
        <v>167</v>
      </c>
      <c r="AG147" s="15">
        <v>42129</v>
      </c>
      <c r="AH147" s="13" t="s">
        <v>87</v>
      </c>
      <c r="AI147" s="21">
        <v>202</v>
      </c>
      <c r="AJ147" s="18">
        <v>0</v>
      </c>
      <c r="AK147" s="18">
        <v>0</v>
      </c>
      <c r="AL147" s="15" t="s">
        <v>348</v>
      </c>
      <c r="AM147" s="13" t="s">
        <v>348</v>
      </c>
      <c r="AN147" s="18" t="s">
        <v>348</v>
      </c>
      <c r="AO147" s="13" t="s">
        <v>361</v>
      </c>
    </row>
    <row r="148" spans="1:41" ht="16" x14ac:dyDescent="0.2">
      <c r="A148" s="13">
        <v>2015</v>
      </c>
      <c r="B148" s="13">
        <f t="shared" si="14"/>
        <v>307</v>
      </c>
      <c r="C148" s="13">
        <v>7</v>
      </c>
      <c r="D148" s="14" t="s">
        <v>275</v>
      </c>
      <c r="E148" s="14" t="s">
        <v>332</v>
      </c>
      <c r="F148" s="71" t="s">
        <v>348</v>
      </c>
      <c r="G148" s="70" t="s">
        <v>348</v>
      </c>
      <c r="H148" s="68">
        <v>42129</v>
      </c>
      <c r="I148" s="70" t="s">
        <v>280</v>
      </c>
      <c r="J148" s="15">
        <v>42146</v>
      </c>
      <c r="K148" s="16" t="s">
        <v>285</v>
      </c>
      <c r="L148" s="18">
        <v>2.2400000000000002</v>
      </c>
      <c r="M148" s="16" t="s">
        <v>349</v>
      </c>
      <c r="N148" s="16" t="s">
        <v>284</v>
      </c>
      <c r="O148" s="15">
        <v>42146</v>
      </c>
      <c r="P148" s="16" t="s">
        <v>286</v>
      </c>
      <c r="Q148" s="18">
        <v>0.112</v>
      </c>
      <c r="R148" s="16" t="s">
        <v>349</v>
      </c>
      <c r="S148" s="16" t="s">
        <v>284</v>
      </c>
      <c r="T148" s="57" t="s">
        <v>348</v>
      </c>
      <c r="U148" s="58" t="s">
        <v>348</v>
      </c>
      <c r="V148" s="56" t="s">
        <v>348</v>
      </c>
      <c r="W148" s="15">
        <v>42129</v>
      </c>
      <c r="X148" s="13" t="s">
        <v>350</v>
      </c>
      <c r="Y148" s="18">
        <v>10</v>
      </c>
      <c r="Z148" s="18">
        <v>5.4</v>
      </c>
      <c r="AA148" s="18">
        <v>28</v>
      </c>
      <c r="AB148" s="15">
        <v>42129</v>
      </c>
      <c r="AC148" s="13" t="s">
        <v>65</v>
      </c>
      <c r="AD148" s="18">
        <v>0</v>
      </c>
      <c r="AE148" s="18">
        <v>0</v>
      </c>
      <c r="AF148" s="18">
        <v>167</v>
      </c>
      <c r="AG148" s="15">
        <v>42129</v>
      </c>
      <c r="AH148" s="13" t="s">
        <v>87</v>
      </c>
      <c r="AI148" s="21">
        <v>67</v>
      </c>
      <c r="AJ148" s="18">
        <v>0</v>
      </c>
      <c r="AK148" s="18">
        <v>0</v>
      </c>
      <c r="AL148" s="15" t="s">
        <v>348</v>
      </c>
      <c r="AM148" s="13" t="s">
        <v>348</v>
      </c>
      <c r="AN148" s="18" t="s">
        <v>348</v>
      </c>
      <c r="AO148" s="13" t="s">
        <v>361</v>
      </c>
    </row>
    <row r="149" spans="1:41" ht="16" x14ac:dyDescent="0.2">
      <c r="A149" s="13">
        <v>2015</v>
      </c>
      <c r="B149" s="13">
        <f t="shared" si="14"/>
        <v>308</v>
      </c>
      <c r="C149" s="13">
        <v>8</v>
      </c>
      <c r="D149" s="14" t="s">
        <v>268</v>
      </c>
      <c r="E149" s="14" t="s">
        <v>337</v>
      </c>
      <c r="F149" s="15">
        <v>41933</v>
      </c>
      <c r="G149" s="70" t="s">
        <v>457</v>
      </c>
      <c r="H149" s="68">
        <v>42129</v>
      </c>
      <c r="I149" s="70" t="s">
        <v>280</v>
      </c>
      <c r="J149" s="15">
        <v>42146</v>
      </c>
      <c r="K149" s="16" t="s">
        <v>285</v>
      </c>
      <c r="L149" s="18">
        <v>2.2400000000000002</v>
      </c>
      <c r="M149" s="16" t="s">
        <v>349</v>
      </c>
      <c r="N149" s="16" t="s">
        <v>284</v>
      </c>
      <c r="O149" s="15">
        <v>42146</v>
      </c>
      <c r="P149" s="16" t="s">
        <v>286</v>
      </c>
      <c r="Q149" s="18">
        <v>0.112</v>
      </c>
      <c r="R149" s="16" t="s">
        <v>349</v>
      </c>
      <c r="S149" s="16" t="s">
        <v>284</v>
      </c>
      <c r="T149" s="15">
        <v>41933</v>
      </c>
      <c r="U149" s="16" t="s">
        <v>362</v>
      </c>
      <c r="V149" s="18">
        <f t="shared" si="12"/>
        <v>5771.418466666667</v>
      </c>
      <c r="W149" s="15">
        <v>42129</v>
      </c>
      <c r="X149" s="13" t="s">
        <v>350</v>
      </c>
      <c r="Y149" s="18">
        <v>10</v>
      </c>
      <c r="Z149" s="18">
        <v>5.4</v>
      </c>
      <c r="AA149" s="18">
        <v>28</v>
      </c>
      <c r="AB149" s="15" t="s">
        <v>348</v>
      </c>
      <c r="AC149" s="13" t="s">
        <v>348</v>
      </c>
      <c r="AD149" s="18" t="s">
        <v>348</v>
      </c>
      <c r="AE149" s="18" t="s">
        <v>348</v>
      </c>
      <c r="AF149" s="18" t="s">
        <v>348</v>
      </c>
      <c r="AG149" s="15" t="s">
        <v>348</v>
      </c>
      <c r="AH149" s="13" t="s">
        <v>348</v>
      </c>
      <c r="AI149" s="18" t="s">
        <v>348</v>
      </c>
      <c r="AJ149" s="18" t="s">
        <v>348</v>
      </c>
      <c r="AK149" s="18" t="s">
        <v>348</v>
      </c>
      <c r="AL149" s="15" t="s">
        <v>348</v>
      </c>
      <c r="AM149" s="13" t="s">
        <v>348</v>
      </c>
      <c r="AN149" s="18" t="s">
        <v>348</v>
      </c>
      <c r="AO149" s="13" t="s">
        <v>361</v>
      </c>
    </row>
    <row r="150" spans="1:41" ht="16" x14ac:dyDescent="0.2">
      <c r="A150" s="13">
        <v>2015</v>
      </c>
      <c r="B150" s="13">
        <f t="shared" si="14"/>
        <v>309</v>
      </c>
      <c r="C150" s="13">
        <v>9</v>
      </c>
      <c r="D150" s="14" t="s">
        <v>276</v>
      </c>
      <c r="E150" s="14" t="s">
        <v>333</v>
      </c>
      <c r="F150" s="71" t="s">
        <v>348</v>
      </c>
      <c r="G150" s="70" t="s">
        <v>348</v>
      </c>
      <c r="H150" s="68">
        <v>42129</v>
      </c>
      <c r="I150" s="70" t="s">
        <v>280</v>
      </c>
      <c r="J150" s="15">
        <v>42146</v>
      </c>
      <c r="K150" s="16" t="s">
        <v>285</v>
      </c>
      <c r="L150" s="18">
        <v>2.2400000000000002</v>
      </c>
      <c r="M150" s="16" t="s">
        <v>349</v>
      </c>
      <c r="N150" s="16" t="s">
        <v>284</v>
      </c>
      <c r="O150" s="15">
        <v>42146</v>
      </c>
      <c r="P150" s="16" t="s">
        <v>286</v>
      </c>
      <c r="Q150" s="18">
        <v>0.112</v>
      </c>
      <c r="R150" s="16" t="s">
        <v>349</v>
      </c>
      <c r="S150" s="16" t="s">
        <v>284</v>
      </c>
      <c r="T150" s="57" t="s">
        <v>348</v>
      </c>
      <c r="U150" s="58" t="s">
        <v>348</v>
      </c>
      <c r="V150" s="56" t="s">
        <v>348</v>
      </c>
      <c r="W150" s="15">
        <v>42129</v>
      </c>
      <c r="X150" s="13" t="s">
        <v>350</v>
      </c>
      <c r="Y150" s="18">
        <v>10</v>
      </c>
      <c r="Z150" s="18">
        <v>5.4</v>
      </c>
      <c r="AA150" s="18">
        <v>28</v>
      </c>
      <c r="AB150" s="15">
        <v>42129</v>
      </c>
      <c r="AC150" s="13" t="s">
        <v>65</v>
      </c>
      <c r="AD150" s="18">
        <v>0</v>
      </c>
      <c r="AE150" s="18">
        <v>0</v>
      </c>
      <c r="AF150" s="18">
        <v>167</v>
      </c>
      <c r="AG150" s="15">
        <v>42129</v>
      </c>
      <c r="AH150" s="13" t="s">
        <v>87</v>
      </c>
      <c r="AI150" s="21">
        <v>134</v>
      </c>
      <c r="AJ150" s="18">
        <v>0</v>
      </c>
      <c r="AK150" s="18">
        <v>0</v>
      </c>
      <c r="AL150" s="15" t="s">
        <v>348</v>
      </c>
      <c r="AM150" s="13" t="s">
        <v>348</v>
      </c>
      <c r="AN150" s="18" t="s">
        <v>348</v>
      </c>
      <c r="AO150" s="13" t="s">
        <v>361</v>
      </c>
    </row>
    <row r="151" spans="1:41" ht="16" x14ac:dyDescent="0.2">
      <c r="A151" s="13">
        <v>2015</v>
      </c>
      <c r="B151" s="13">
        <f t="shared" si="14"/>
        <v>310</v>
      </c>
      <c r="C151" s="13">
        <v>10</v>
      </c>
      <c r="D151" s="14" t="s">
        <v>274</v>
      </c>
      <c r="E151" s="14" t="s">
        <v>341</v>
      </c>
      <c r="F151" s="71" t="s">
        <v>348</v>
      </c>
      <c r="G151" s="70" t="s">
        <v>348</v>
      </c>
      <c r="H151" s="68">
        <v>42129</v>
      </c>
      <c r="I151" s="70" t="s">
        <v>280</v>
      </c>
      <c r="J151" s="15">
        <v>42146</v>
      </c>
      <c r="K151" s="16" t="s">
        <v>285</v>
      </c>
      <c r="L151" s="18">
        <v>2.2400000000000002</v>
      </c>
      <c r="M151" s="16" t="s">
        <v>349</v>
      </c>
      <c r="N151" s="16" t="s">
        <v>284</v>
      </c>
      <c r="O151" s="15">
        <v>42146</v>
      </c>
      <c r="P151" s="16" t="s">
        <v>286</v>
      </c>
      <c r="Q151" s="18">
        <v>0.112</v>
      </c>
      <c r="R151" s="16" t="s">
        <v>349</v>
      </c>
      <c r="S151" s="16" t="s">
        <v>284</v>
      </c>
      <c r="T151" s="15">
        <v>41933</v>
      </c>
      <c r="U151" s="16" t="s">
        <v>362</v>
      </c>
      <c r="V151" s="18">
        <f t="shared" si="12"/>
        <v>5771.418466666667</v>
      </c>
      <c r="W151" s="15">
        <v>42129</v>
      </c>
      <c r="X151" s="13" t="s">
        <v>350</v>
      </c>
      <c r="Y151" s="18">
        <v>10</v>
      </c>
      <c r="Z151" s="18">
        <v>5.4</v>
      </c>
      <c r="AA151" s="18">
        <v>28</v>
      </c>
      <c r="AB151" s="15">
        <v>42129</v>
      </c>
      <c r="AC151" s="13" t="s">
        <v>65</v>
      </c>
      <c r="AD151" s="18">
        <v>0</v>
      </c>
      <c r="AE151" s="18">
        <v>0</v>
      </c>
      <c r="AF151" s="18">
        <v>167</v>
      </c>
      <c r="AG151" s="15" t="s">
        <v>348</v>
      </c>
      <c r="AH151" s="13" t="s">
        <v>348</v>
      </c>
      <c r="AI151" s="18" t="s">
        <v>348</v>
      </c>
      <c r="AJ151" s="18" t="s">
        <v>348</v>
      </c>
      <c r="AK151" s="18" t="s">
        <v>348</v>
      </c>
      <c r="AL151" s="15" t="s">
        <v>348</v>
      </c>
      <c r="AM151" s="13" t="s">
        <v>348</v>
      </c>
      <c r="AN151" s="18" t="s">
        <v>348</v>
      </c>
      <c r="AO151" s="13" t="s">
        <v>361</v>
      </c>
    </row>
    <row r="152" spans="1:41" ht="16" x14ac:dyDescent="0.2">
      <c r="A152" s="13">
        <v>2015</v>
      </c>
      <c r="B152" s="13">
        <f>B132+200</f>
        <v>401</v>
      </c>
      <c r="C152" s="13">
        <v>1</v>
      </c>
      <c r="D152" s="14" t="s">
        <v>275</v>
      </c>
      <c r="E152" s="14" t="s">
        <v>332</v>
      </c>
      <c r="F152" s="71" t="s">
        <v>348</v>
      </c>
      <c r="G152" s="70" t="s">
        <v>348</v>
      </c>
      <c r="H152" s="68">
        <v>42129</v>
      </c>
      <c r="I152" s="70" t="s">
        <v>280</v>
      </c>
      <c r="J152" s="15">
        <v>42146</v>
      </c>
      <c r="K152" s="16" t="s">
        <v>285</v>
      </c>
      <c r="L152" s="18">
        <v>2.2400000000000002</v>
      </c>
      <c r="M152" s="16" t="s">
        <v>349</v>
      </c>
      <c r="N152" s="16" t="s">
        <v>284</v>
      </c>
      <c r="O152" s="15">
        <v>42146</v>
      </c>
      <c r="P152" s="16" t="s">
        <v>286</v>
      </c>
      <c r="Q152" s="18">
        <v>0.112</v>
      </c>
      <c r="R152" s="16" t="s">
        <v>349</v>
      </c>
      <c r="S152" s="16" t="s">
        <v>284</v>
      </c>
      <c r="T152" s="57" t="s">
        <v>348</v>
      </c>
      <c r="U152" s="58" t="s">
        <v>348</v>
      </c>
      <c r="V152" s="56" t="s">
        <v>348</v>
      </c>
      <c r="W152" s="15">
        <v>42129</v>
      </c>
      <c r="X152" s="13" t="s">
        <v>350</v>
      </c>
      <c r="Y152" s="18">
        <v>10</v>
      </c>
      <c r="Z152" s="18">
        <v>5.4</v>
      </c>
      <c r="AA152" s="18">
        <v>28</v>
      </c>
      <c r="AB152" s="15">
        <v>42129</v>
      </c>
      <c r="AC152" s="13" t="s">
        <v>65</v>
      </c>
      <c r="AD152" s="18">
        <v>0</v>
      </c>
      <c r="AE152" s="18">
        <v>0</v>
      </c>
      <c r="AF152" s="18">
        <v>167</v>
      </c>
      <c r="AG152" s="15">
        <v>42129</v>
      </c>
      <c r="AH152" s="13" t="s">
        <v>87</v>
      </c>
      <c r="AI152" s="21">
        <v>67</v>
      </c>
      <c r="AJ152" s="18">
        <v>0</v>
      </c>
      <c r="AK152" s="18">
        <v>0</v>
      </c>
      <c r="AL152" s="15" t="s">
        <v>348</v>
      </c>
      <c r="AM152" s="13" t="s">
        <v>348</v>
      </c>
      <c r="AN152" s="18" t="s">
        <v>348</v>
      </c>
      <c r="AO152" s="13" t="s">
        <v>361</v>
      </c>
    </row>
    <row r="153" spans="1:41" ht="16" x14ac:dyDescent="0.2">
      <c r="A153" s="13">
        <v>2015</v>
      </c>
      <c r="B153" s="13">
        <f t="shared" ref="B153:B161" si="15">B133+200</f>
        <v>402</v>
      </c>
      <c r="C153" s="13">
        <v>2</v>
      </c>
      <c r="D153" s="14" t="s">
        <v>272</v>
      </c>
      <c r="E153" s="14" t="s">
        <v>339</v>
      </c>
      <c r="F153" s="68">
        <v>41933</v>
      </c>
      <c r="G153" s="70" t="s">
        <v>32</v>
      </c>
      <c r="H153" s="68">
        <v>42129</v>
      </c>
      <c r="I153" s="70" t="s">
        <v>280</v>
      </c>
      <c r="J153" s="15">
        <v>42146</v>
      </c>
      <c r="K153" s="16" t="s">
        <v>285</v>
      </c>
      <c r="L153" s="18">
        <v>2.2400000000000002</v>
      </c>
      <c r="M153" s="16" t="s">
        <v>349</v>
      </c>
      <c r="N153" s="16" t="s">
        <v>284</v>
      </c>
      <c r="O153" s="15">
        <v>42146</v>
      </c>
      <c r="P153" s="16" t="s">
        <v>286</v>
      </c>
      <c r="Q153" s="18">
        <v>0.112</v>
      </c>
      <c r="R153" s="16" t="s">
        <v>349</v>
      </c>
      <c r="S153" s="16" t="s">
        <v>284</v>
      </c>
      <c r="T153" s="15">
        <v>41933</v>
      </c>
      <c r="U153" s="16" t="s">
        <v>362</v>
      </c>
      <c r="V153" s="18">
        <f t="shared" si="12"/>
        <v>5771.418466666667</v>
      </c>
      <c r="W153" s="15">
        <v>42129</v>
      </c>
      <c r="X153" s="13" t="s">
        <v>350</v>
      </c>
      <c r="Y153" s="18">
        <v>10</v>
      </c>
      <c r="Z153" s="18">
        <v>5.4</v>
      </c>
      <c r="AA153" s="18">
        <v>28</v>
      </c>
      <c r="AB153" s="15" t="s">
        <v>348</v>
      </c>
      <c r="AC153" s="13" t="s">
        <v>348</v>
      </c>
      <c r="AD153" s="18" t="s">
        <v>348</v>
      </c>
      <c r="AE153" s="18" t="s">
        <v>348</v>
      </c>
      <c r="AF153" s="18" t="s">
        <v>348</v>
      </c>
      <c r="AG153" s="15" t="s">
        <v>348</v>
      </c>
      <c r="AH153" s="13" t="s">
        <v>348</v>
      </c>
      <c r="AI153" s="18" t="s">
        <v>348</v>
      </c>
      <c r="AJ153" s="18" t="s">
        <v>348</v>
      </c>
      <c r="AK153" s="18" t="s">
        <v>348</v>
      </c>
      <c r="AL153" s="15" t="s">
        <v>348</v>
      </c>
      <c r="AM153" s="13" t="s">
        <v>348</v>
      </c>
      <c r="AN153" s="18" t="s">
        <v>348</v>
      </c>
      <c r="AO153" s="13" t="s">
        <v>361</v>
      </c>
    </row>
    <row r="154" spans="1:41" ht="16" x14ac:dyDescent="0.2">
      <c r="A154" s="13">
        <v>2015</v>
      </c>
      <c r="B154" s="13">
        <f t="shared" si="15"/>
        <v>403</v>
      </c>
      <c r="C154" s="13">
        <v>3</v>
      </c>
      <c r="D154" s="14" t="s">
        <v>268</v>
      </c>
      <c r="E154" s="14" t="s">
        <v>337</v>
      </c>
      <c r="F154" s="15">
        <v>41933</v>
      </c>
      <c r="G154" s="70" t="s">
        <v>457</v>
      </c>
      <c r="H154" s="68">
        <v>42129</v>
      </c>
      <c r="I154" s="70" t="s">
        <v>280</v>
      </c>
      <c r="J154" s="15">
        <v>42146</v>
      </c>
      <c r="K154" s="16" t="s">
        <v>285</v>
      </c>
      <c r="L154" s="18">
        <v>2.2400000000000002</v>
      </c>
      <c r="M154" s="16" t="s">
        <v>349</v>
      </c>
      <c r="N154" s="16" t="s">
        <v>284</v>
      </c>
      <c r="O154" s="15">
        <v>42146</v>
      </c>
      <c r="P154" s="16" t="s">
        <v>286</v>
      </c>
      <c r="Q154" s="18">
        <v>0.112</v>
      </c>
      <c r="R154" s="16" t="s">
        <v>349</v>
      </c>
      <c r="S154" s="16" t="s">
        <v>284</v>
      </c>
      <c r="T154" s="15">
        <v>41933</v>
      </c>
      <c r="U154" s="16" t="s">
        <v>362</v>
      </c>
      <c r="V154" s="18">
        <f t="shared" si="12"/>
        <v>5771.418466666667</v>
      </c>
      <c r="W154" s="15">
        <v>42129</v>
      </c>
      <c r="X154" s="13" t="s">
        <v>350</v>
      </c>
      <c r="Y154" s="18">
        <v>10</v>
      </c>
      <c r="Z154" s="18">
        <v>5.4</v>
      </c>
      <c r="AA154" s="18">
        <v>28</v>
      </c>
      <c r="AB154" s="15" t="s">
        <v>348</v>
      </c>
      <c r="AC154" s="13" t="s">
        <v>348</v>
      </c>
      <c r="AD154" s="18" t="s">
        <v>348</v>
      </c>
      <c r="AE154" s="18" t="s">
        <v>348</v>
      </c>
      <c r="AF154" s="18" t="s">
        <v>348</v>
      </c>
      <c r="AG154" s="15" t="s">
        <v>348</v>
      </c>
      <c r="AH154" s="13" t="s">
        <v>348</v>
      </c>
      <c r="AI154" s="18" t="s">
        <v>348</v>
      </c>
      <c r="AJ154" s="18" t="s">
        <v>348</v>
      </c>
      <c r="AK154" s="18" t="s">
        <v>348</v>
      </c>
      <c r="AL154" s="15" t="s">
        <v>348</v>
      </c>
      <c r="AM154" s="13" t="s">
        <v>348</v>
      </c>
      <c r="AN154" s="18" t="s">
        <v>348</v>
      </c>
      <c r="AO154" s="13" t="s">
        <v>361</v>
      </c>
    </row>
    <row r="155" spans="1:41" ht="16" x14ac:dyDescent="0.2">
      <c r="A155" s="13">
        <v>2015</v>
      </c>
      <c r="B155" s="13">
        <f t="shared" si="15"/>
        <v>404</v>
      </c>
      <c r="C155" s="13">
        <v>4</v>
      </c>
      <c r="D155" s="14" t="s">
        <v>273</v>
      </c>
      <c r="E155" s="14" t="s">
        <v>340</v>
      </c>
      <c r="F155" s="71" t="s">
        <v>348</v>
      </c>
      <c r="G155" s="70" t="s">
        <v>348</v>
      </c>
      <c r="H155" s="68">
        <v>42129</v>
      </c>
      <c r="I155" s="70" t="s">
        <v>280</v>
      </c>
      <c r="J155" s="15">
        <v>42146</v>
      </c>
      <c r="K155" s="16" t="s">
        <v>285</v>
      </c>
      <c r="L155" s="18">
        <v>2.2400000000000002</v>
      </c>
      <c r="M155" s="16" t="s">
        <v>349</v>
      </c>
      <c r="N155" s="16" t="s">
        <v>284</v>
      </c>
      <c r="O155" s="15">
        <v>42146</v>
      </c>
      <c r="P155" s="16" t="s">
        <v>286</v>
      </c>
      <c r="Q155" s="18">
        <v>0.112</v>
      </c>
      <c r="R155" s="16" t="s">
        <v>349</v>
      </c>
      <c r="S155" s="16" t="s">
        <v>284</v>
      </c>
      <c r="T155" s="15">
        <v>41933</v>
      </c>
      <c r="U155" s="16" t="s">
        <v>362</v>
      </c>
      <c r="V155" s="18">
        <f t="shared" si="12"/>
        <v>5771.418466666667</v>
      </c>
      <c r="W155" s="15">
        <v>42129</v>
      </c>
      <c r="X155" s="13" t="s">
        <v>350</v>
      </c>
      <c r="Y155" s="18">
        <v>10</v>
      </c>
      <c r="Z155" s="18">
        <v>5.4</v>
      </c>
      <c r="AA155" s="18">
        <v>28</v>
      </c>
      <c r="AB155" s="15" t="s">
        <v>348</v>
      </c>
      <c r="AC155" s="13" t="s">
        <v>348</v>
      </c>
      <c r="AD155" s="18" t="s">
        <v>348</v>
      </c>
      <c r="AE155" s="18" t="s">
        <v>348</v>
      </c>
      <c r="AF155" s="18" t="s">
        <v>348</v>
      </c>
      <c r="AG155" s="15" t="s">
        <v>348</v>
      </c>
      <c r="AH155" s="13" t="s">
        <v>348</v>
      </c>
      <c r="AI155" s="18" t="s">
        <v>348</v>
      </c>
      <c r="AJ155" s="18" t="s">
        <v>348</v>
      </c>
      <c r="AK155" s="18" t="s">
        <v>348</v>
      </c>
      <c r="AL155" s="15" t="s">
        <v>348</v>
      </c>
      <c r="AM155" s="13" t="s">
        <v>348</v>
      </c>
      <c r="AN155" s="18" t="s">
        <v>348</v>
      </c>
      <c r="AO155" s="13" t="s">
        <v>361</v>
      </c>
    </row>
    <row r="156" spans="1:41" ht="16" x14ac:dyDescent="0.2">
      <c r="A156" s="13">
        <v>2015</v>
      </c>
      <c r="B156" s="13">
        <f t="shared" si="15"/>
        <v>405</v>
      </c>
      <c r="C156" s="13">
        <v>5</v>
      </c>
      <c r="D156" s="14" t="s">
        <v>269</v>
      </c>
      <c r="E156" s="14" t="s">
        <v>336</v>
      </c>
      <c r="F156" s="68">
        <v>41933</v>
      </c>
      <c r="G156" s="70" t="s">
        <v>456</v>
      </c>
      <c r="H156" s="71" t="s">
        <v>348</v>
      </c>
      <c r="I156" s="70" t="s">
        <v>348</v>
      </c>
      <c r="J156" s="15">
        <v>42146</v>
      </c>
      <c r="K156" s="16" t="s">
        <v>285</v>
      </c>
      <c r="L156" s="18">
        <v>2.2400000000000002</v>
      </c>
      <c r="M156" s="16" t="s">
        <v>349</v>
      </c>
      <c r="N156" s="16" t="s">
        <v>284</v>
      </c>
      <c r="O156" s="15">
        <v>42146</v>
      </c>
      <c r="P156" s="16" t="s">
        <v>286</v>
      </c>
      <c r="Q156" s="18">
        <v>0.112</v>
      </c>
      <c r="R156" s="16" t="s">
        <v>349</v>
      </c>
      <c r="S156" s="16" t="s">
        <v>284</v>
      </c>
      <c r="T156" s="15">
        <v>41933</v>
      </c>
      <c r="U156" s="16" t="s">
        <v>362</v>
      </c>
      <c r="V156" s="18">
        <f t="shared" si="12"/>
        <v>5771.418466666667</v>
      </c>
      <c r="W156" s="15">
        <v>42129</v>
      </c>
      <c r="X156" s="13" t="s">
        <v>350</v>
      </c>
      <c r="Y156" s="18">
        <v>10</v>
      </c>
      <c r="Z156" s="18">
        <v>5.4</v>
      </c>
      <c r="AA156" s="18">
        <v>28</v>
      </c>
      <c r="AB156" s="15" t="s">
        <v>348</v>
      </c>
      <c r="AC156" s="13" t="s">
        <v>348</v>
      </c>
      <c r="AD156" s="18" t="s">
        <v>348</v>
      </c>
      <c r="AE156" s="18" t="s">
        <v>348</v>
      </c>
      <c r="AF156" s="18" t="s">
        <v>348</v>
      </c>
      <c r="AG156" s="15" t="s">
        <v>348</v>
      </c>
      <c r="AH156" s="13" t="s">
        <v>348</v>
      </c>
      <c r="AI156" s="18" t="s">
        <v>348</v>
      </c>
      <c r="AJ156" s="18" t="s">
        <v>348</v>
      </c>
      <c r="AK156" s="18" t="s">
        <v>348</v>
      </c>
      <c r="AL156" s="15" t="s">
        <v>348</v>
      </c>
      <c r="AM156" s="13" t="s">
        <v>348</v>
      </c>
      <c r="AN156" s="18" t="s">
        <v>348</v>
      </c>
      <c r="AO156" s="13" t="s">
        <v>361</v>
      </c>
    </row>
    <row r="157" spans="1:41" ht="16" x14ac:dyDescent="0.2">
      <c r="A157" s="13">
        <v>2015</v>
      </c>
      <c r="B157" s="13">
        <f t="shared" si="15"/>
        <v>406</v>
      </c>
      <c r="C157" s="13">
        <v>6</v>
      </c>
      <c r="D157" s="14" t="s">
        <v>276</v>
      </c>
      <c r="E157" s="14" t="s">
        <v>333</v>
      </c>
      <c r="F157" s="71" t="s">
        <v>348</v>
      </c>
      <c r="G157" s="70" t="s">
        <v>348</v>
      </c>
      <c r="H157" s="68">
        <v>42129</v>
      </c>
      <c r="I157" s="70" t="s">
        <v>280</v>
      </c>
      <c r="J157" s="15">
        <v>42146</v>
      </c>
      <c r="K157" s="16" t="s">
        <v>285</v>
      </c>
      <c r="L157" s="18">
        <v>2.2400000000000002</v>
      </c>
      <c r="M157" s="16" t="s">
        <v>349</v>
      </c>
      <c r="N157" s="16" t="s">
        <v>284</v>
      </c>
      <c r="O157" s="15">
        <v>42146</v>
      </c>
      <c r="P157" s="16" t="s">
        <v>286</v>
      </c>
      <c r="Q157" s="18">
        <v>0.112</v>
      </c>
      <c r="R157" s="16" t="s">
        <v>349</v>
      </c>
      <c r="S157" s="16" t="s">
        <v>284</v>
      </c>
      <c r="T157" s="15">
        <v>41933</v>
      </c>
      <c r="U157" s="16" t="s">
        <v>362</v>
      </c>
      <c r="V157" s="18">
        <f t="shared" si="12"/>
        <v>5771.418466666667</v>
      </c>
      <c r="W157" s="15">
        <v>42129</v>
      </c>
      <c r="X157" s="13" t="s">
        <v>350</v>
      </c>
      <c r="Y157" s="18">
        <v>10</v>
      </c>
      <c r="Z157" s="18">
        <v>5.4</v>
      </c>
      <c r="AA157" s="18">
        <v>28</v>
      </c>
      <c r="AB157" s="15">
        <v>42129</v>
      </c>
      <c r="AC157" s="13" t="s">
        <v>65</v>
      </c>
      <c r="AD157" s="18">
        <v>0</v>
      </c>
      <c r="AE157" s="18">
        <v>0</v>
      </c>
      <c r="AF157" s="18">
        <v>167</v>
      </c>
      <c r="AG157" s="15">
        <v>42129</v>
      </c>
      <c r="AH157" s="13" t="s">
        <v>87</v>
      </c>
      <c r="AI157" s="21">
        <v>134</v>
      </c>
      <c r="AJ157" s="18">
        <v>0</v>
      </c>
      <c r="AK157" s="18">
        <v>0</v>
      </c>
      <c r="AL157" s="15" t="s">
        <v>348</v>
      </c>
      <c r="AM157" s="13" t="s">
        <v>348</v>
      </c>
      <c r="AN157" s="18" t="s">
        <v>348</v>
      </c>
      <c r="AO157" s="13" t="s">
        <v>361</v>
      </c>
    </row>
    <row r="158" spans="1:41" ht="16" x14ac:dyDescent="0.2">
      <c r="A158" s="13">
        <v>2015</v>
      </c>
      <c r="B158" s="13">
        <f t="shared" si="15"/>
        <v>407</v>
      </c>
      <c r="C158" s="13">
        <v>7</v>
      </c>
      <c r="D158" s="14" t="s">
        <v>274</v>
      </c>
      <c r="E158" s="14" t="s">
        <v>341</v>
      </c>
      <c r="F158" s="71" t="s">
        <v>348</v>
      </c>
      <c r="G158" s="70" t="s">
        <v>348</v>
      </c>
      <c r="H158" s="68">
        <v>42129</v>
      </c>
      <c r="I158" s="70" t="s">
        <v>280</v>
      </c>
      <c r="J158" s="15">
        <v>42146</v>
      </c>
      <c r="K158" s="16" t="s">
        <v>285</v>
      </c>
      <c r="L158" s="18">
        <v>2.2400000000000002</v>
      </c>
      <c r="M158" s="16" t="s">
        <v>349</v>
      </c>
      <c r="N158" s="16" t="s">
        <v>284</v>
      </c>
      <c r="O158" s="15">
        <v>42146</v>
      </c>
      <c r="P158" s="16" t="s">
        <v>286</v>
      </c>
      <c r="Q158" s="18">
        <v>0.112</v>
      </c>
      <c r="R158" s="16" t="s">
        <v>349</v>
      </c>
      <c r="S158" s="16" t="s">
        <v>284</v>
      </c>
      <c r="T158" s="57" t="s">
        <v>348</v>
      </c>
      <c r="U158" s="58" t="s">
        <v>348</v>
      </c>
      <c r="V158" s="56" t="s">
        <v>348</v>
      </c>
      <c r="W158" s="15">
        <v>42129</v>
      </c>
      <c r="X158" s="13" t="s">
        <v>350</v>
      </c>
      <c r="Y158" s="18">
        <v>10</v>
      </c>
      <c r="Z158" s="18">
        <v>5.4</v>
      </c>
      <c r="AA158" s="18">
        <v>28</v>
      </c>
      <c r="AB158" s="15">
        <v>42129</v>
      </c>
      <c r="AC158" s="13" t="s">
        <v>65</v>
      </c>
      <c r="AD158" s="18">
        <v>0</v>
      </c>
      <c r="AE158" s="18">
        <v>0</v>
      </c>
      <c r="AF158" s="18">
        <v>167</v>
      </c>
      <c r="AG158" s="15" t="s">
        <v>348</v>
      </c>
      <c r="AH158" s="13" t="s">
        <v>348</v>
      </c>
      <c r="AI158" s="18" t="s">
        <v>348</v>
      </c>
      <c r="AJ158" s="18" t="s">
        <v>348</v>
      </c>
      <c r="AK158" s="18" t="s">
        <v>348</v>
      </c>
      <c r="AL158" s="15" t="s">
        <v>348</v>
      </c>
      <c r="AM158" s="13" t="s">
        <v>348</v>
      </c>
      <c r="AN158" s="18" t="s">
        <v>348</v>
      </c>
      <c r="AO158" s="13" t="s">
        <v>361</v>
      </c>
    </row>
    <row r="159" spans="1:41" ht="16" x14ac:dyDescent="0.2">
      <c r="A159" s="13">
        <v>2015</v>
      </c>
      <c r="B159" s="13">
        <f t="shared" si="15"/>
        <v>408</v>
      </c>
      <c r="C159" s="13">
        <v>8</v>
      </c>
      <c r="D159" s="14" t="s">
        <v>271</v>
      </c>
      <c r="E159" s="13" t="s">
        <v>335</v>
      </c>
      <c r="F159" s="15">
        <v>41933</v>
      </c>
      <c r="G159" s="70" t="s">
        <v>458</v>
      </c>
      <c r="H159" s="68">
        <v>42129</v>
      </c>
      <c r="I159" s="70" t="s">
        <v>280</v>
      </c>
      <c r="J159" s="15">
        <v>42146</v>
      </c>
      <c r="K159" s="16" t="s">
        <v>285</v>
      </c>
      <c r="L159" s="18">
        <v>2.2400000000000002</v>
      </c>
      <c r="M159" s="16" t="s">
        <v>349</v>
      </c>
      <c r="N159" s="16" t="s">
        <v>284</v>
      </c>
      <c r="O159" s="15">
        <v>42146</v>
      </c>
      <c r="P159" s="16" t="s">
        <v>286</v>
      </c>
      <c r="Q159" s="18">
        <v>0.112</v>
      </c>
      <c r="R159" s="16" t="s">
        <v>349</v>
      </c>
      <c r="S159" s="16" t="s">
        <v>284</v>
      </c>
      <c r="T159" s="15">
        <v>41933</v>
      </c>
      <c r="U159" s="16" t="s">
        <v>362</v>
      </c>
      <c r="V159" s="18">
        <f t="shared" si="12"/>
        <v>5771.418466666667</v>
      </c>
      <c r="W159" s="15">
        <v>42129</v>
      </c>
      <c r="X159" s="13" t="s">
        <v>350</v>
      </c>
      <c r="Y159" s="18">
        <v>10</v>
      </c>
      <c r="Z159" s="18">
        <v>5.4</v>
      </c>
      <c r="AA159" s="18">
        <v>28</v>
      </c>
      <c r="AB159" s="15" t="s">
        <v>348</v>
      </c>
      <c r="AC159" s="13" t="s">
        <v>348</v>
      </c>
      <c r="AD159" s="18" t="s">
        <v>348</v>
      </c>
      <c r="AE159" s="18" t="s">
        <v>348</v>
      </c>
      <c r="AF159" s="18" t="s">
        <v>348</v>
      </c>
      <c r="AG159" s="15" t="s">
        <v>348</v>
      </c>
      <c r="AH159" s="13" t="s">
        <v>348</v>
      </c>
      <c r="AI159" s="18" t="s">
        <v>348</v>
      </c>
      <c r="AJ159" s="18" t="s">
        <v>348</v>
      </c>
      <c r="AK159" s="18" t="s">
        <v>348</v>
      </c>
      <c r="AL159" s="15" t="s">
        <v>348</v>
      </c>
      <c r="AM159" s="13" t="s">
        <v>348</v>
      </c>
      <c r="AN159" s="18" t="s">
        <v>348</v>
      </c>
      <c r="AO159" s="13" t="s">
        <v>361</v>
      </c>
    </row>
    <row r="160" spans="1:41" ht="16" x14ac:dyDescent="0.2">
      <c r="A160" s="13">
        <v>2015</v>
      </c>
      <c r="B160" s="13">
        <f t="shared" si="15"/>
        <v>409</v>
      </c>
      <c r="C160" s="13">
        <v>9</v>
      </c>
      <c r="D160" s="14" t="s">
        <v>270</v>
      </c>
      <c r="E160" s="14" t="s">
        <v>338</v>
      </c>
      <c r="F160" s="15">
        <v>41933</v>
      </c>
      <c r="G160" s="70" t="s">
        <v>457</v>
      </c>
      <c r="H160" s="68">
        <v>42129</v>
      </c>
      <c r="I160" s="70" t="s">
        <v>280</v>
      </c>
      <c r="J160" s="15">
        <v>42146</v>
      </c>
      <c r="K160" s="16" t="s">
        <v>285</v>
      </c>
      <c r="L160" s="18">
        <v>2.2400000000000002</v>
      </c>
      <c r="M160" s="16" t="s">
        <v>349</v>
      </c>
      <c r="N160" s="16" t="s">
        <v>284</v>
      </c>
      <c r="O160" s="15">
        <v>42146</v>
      </c>
      <c r="P160" s="16" t="s">
        <v>286</v>
      </c>
      <c r="Q160" s="18">
        <v>0.112</v>
      </c>
      <c r="R160" s="16" t="s">
        <v>349</v>
      </c>
      <c r="S160" s="16" t="s">
        <v>284</v>
      </c>
      <c r="T160" s="15">
        <v>41933</v>
      </c>
      <c r="U160" s="16" t="s">
        <v>362</v>
      </c>
      <c r="V160" s="18">
        <f t="shared" si="12"/>
        <v>5771.418466666667</v>
      </c>
      <c r="W160" s="15">
        <v>42129</v>
      </c>
      <c r="X160" s="13" t="s">
        <v>350</v>
      </c>
      <c r="Y160" s="18">
        <v>10</v>
      </c>
      <c r="Z160" s="18">
        <v>5.4</v>
      </c>
      <c r="AA160" s="18">
        <v>28</v>
      </c>
      <c r="AB160" s="15" t="s">
        <v>348</v>
      </c>
      <c r="AC160" s="13" t="s">
        <v>348</v>
      </c>
      <c r="AD160" s="18" t="s">
        <v>348</v>
      </c>
      <c r="AE160" s="18" t="s">
        <v>348</v>
      </c>
      <c r="AF160" s="18" t="s">
        <v>348</v>
      </c>
      <c r="AG160" s="15" t="s">
        <v>348</v>
      </c>
      <c r="AH160" s="13" t="s">
        <v>348</v>
      </c>
      <c r="AI160" s="18" t="s">
        <v>348</v>
      </c>
      <c r="AJ160" s="18" t="s">
        <v>348</v>
      </c>
      <c r="AK160" s="18" t="s">
        <v>348</v>
      </c>
      <c r="AL160" s="15" t="s">
        <v>348</v>
      </c>
      <c r="AM160" s="13" t="s">
        <v>348</v>
      </c>
      <c r="AN160" s="18" t="s">
        <v>348</v>
      </c>
      <c r="AO160" s="13" t="s">
        <v>361</v>
      </c>
    </row>
    <row r="161" spans="1:41" ht="16" x14ac:dyDescent="0.2">
      <c r="A161" s="13">
        <v>2015</v>
      </c>
      <c r="B161" s="13">
        <f t="shared" si="15"/>
        <v>410</v>
      </c>
      <c r="C161" s="13">
        <v>10</v>
      </c>
      <c r="D161" s="14" t="s">
        <v>277</v>
      </c>
      <c r="E161" s="19" t="s">
        <v>334</v>
      </c>
      <c r="F161" s="71" t="s">
        <v>348</v>
      </c>
      <c r="G161" s="70" t="s">
        <v>348</v>
      </c>
      <c r="H161" s="68">
        <v>42129</v>
      </c>
      <c r="I161" s="70" t="s">
        <v>280</v>
      </c>
      <c r="J161" s="15">
        <v>42146</v>
      </c>
      <c r="K161" s="16" t="s">
        <v>285</v>
      </c>
      <c r="L161" s="18">
        <v>2.2400000000000002</v>
      </c>
      <c r="M161" s="16" t="s">
        <v>349</v>
      </c>
      <c r="N161" s="16" t="s">
        <v>284</v>
      </c>
      <c r="O161" s="15">
        <v>42146</v>
      </c>
      <c r="P161" s="16" t="s">
        <v>286</v>
      </c>
      <c r="Q161" s="18">
        <v>0.112</v>
      </c>
      <c r="R161" s="16" t="s">
        <v>349</v>
      </c>
      <c r="S161" s="16" t="s">
        <v>284</v>
      </c>
      <c r="T161" s="57" t="s">
        <v>348</v>
      </c>
      <c r="U161" s="58" t="s">
        <v>348</v>
      </c>
      <c r="V161" s="56" t="s">
        <v>348</v>
      </c>
      <c r="W161" s="15">
        <v>42129</v>
      </c>
      <c r="X161" s="13" t="s">
        <v>350</v>
      </c>
      <c r="Y161" s="18">
        <v>10</v>
      </c>
      <c r="Z161" s="18">
        <v>5.4</v>
      </c>
      <c r="AA161" s="18">
        <v>28</v>
      </c>
      <c r="AB161" s="15">
        <v>42129</v>
      </c>
      <c r="AC161" s="13" t="s">
        <v>65</v>
      </c>
      <c r="AD161" s="18">
        <v>0</v>
      </c>
      <c r="AE161" s="18">
        <v>0</v>
      </c>
      <c r="AF161" s="18">
        <v>167</v>
      </c>
      <c r="AG161" s="15">
        <v>42129</v>
      </c>
      <c r="AH161" s="13" t="s">
        <v>87</v>
      </c>
      <c r="AI161" s="21">
        <v>202</v>
      </c>
      <c r="AJ161" s="18">
        <v>0</v>
      </c>
      <c r="AK161" s="18">
        <v>0</v>
      </c>
      <c r="AL161" s="15" t="s">
        <v>348</v>
      </c>
      <c r="AM161" s="13" t="s">
        <v>348</v>
      </c>
      <c r="AN161" s="18" t="s">
        <v>348</v>
      </c>
      <c r="AO161" s="13" t="s">
        <v>361</v>
      </c>
    </row>
  </sheetData>
  <dataValidations count="2">
    <dataValidation type="list" allowBlank="1" showInputMessage="1" showErrorMessage="1" sqref="D2:D161">
      <formula1>TreatmentID</formula1>
    </dataValidation>
    <dataValidation type="list" allowBlank="1" showInputMessage="1" showErrorMessage="1" sqref="K2:K41 P2:P41 S82:S161 P82:P161 K82:K161 N82:N161">
      <formula1>Active_Ingredient_Type</formula1>
    </dataValidation>
  </dataValidations>
  <pageMargins left="0.75" right="0.75" top="1" bottom="1" header="0.5" footer="0.5"/>
  <pageSetup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2"/>
  <sheetViews>
    <sheetView topLeftCell="AE1" zoomScale="125" zoomScaleNormal="125" zoomScalePageLayoutView="125" workbookViewId="0">
      <selection activeCell="AG5" sqref="AG5"/>
    </sheetView>
  </sheetViews>
  <sheetFormatPr baseColWidth="10" defaultRowHeight="15" x14ac:dyDescent="0.2"/>
  <cols>
    <col min="1" max="1" width="10.83203125" style="1"/>
    <col min="2" max="2" width="27.1640625" style="1" customWidth="1"/>
    <col min="3" max="3" width="14.1640625" style="1" customWidth="1"/>
    <col min="4" max="4" width="12.5" style="1" customWidth="1"/>
    <col min="5" max="5" width="13.33203125" style="1" customWidth="1"/>
    <col min="6" max="8" width="13.1640625" style="1" customWidth="1"/>
    <col min="9" max="9" width="15.6640625" style="1" customWidth="1"/>
    <col min="10" max="10" width="18.1640625" style="1" customWidth="1"/>
    <col min="11" max="11" width="16.5" style="1" customWidth="1"/>
    <col min="12" max="12" width="16.83203125" style="1" customWidth="1"/>
    <col min="13" max="13" width="17.1640625" style="1" customWidth="1"/>
    <col min="14" max="15" width="15.1640625" style="1" customWidth="1"/>
    <col min="16" max="17" width="17.5" style="1" customWidth="1"/>
    <col min="18" max="18" width="16.6640625" style="1" customWidth="1"/>
    <col min="19" max="20" width="15.1640625" style="1" customWidth="1"/>
    <col min="21" max="21" width="18" style="1" customWidth="1"/>
    <col min="22" max="22" width="17" style="1" customWidth="1"/>
    <col min="23" max="23" width="18.1640625" style="1" customWidth="1"/>
    <col min="24" max="24" width="15.1640625" style="1" customWidth="1"/>
    <col min="25" max="25" width="31.6640625" style="1" customWidth="1"/>
    <col min="26" max="26" width="15" style="1" customWidth="1"/>
    <col min="27" max="27" width="21" style="1" customWidth="1"/>
    <col min="28" max="28" width="16" style="1" customWidth="1"/>
    <col min="29" max="29" width="40.83203125" style="1" customWidth="1"/>
    <col min="30" max="30" width="15" style="1" customWidth="1"/>
    <col min="31" max="31" width="19.6640625" style="1" customWidth="1"/>
    <col min="32" max="32" width="14.83203125" style="1" customWidth="1"/>
    <col min="33" max="33" width="17.1640625" style="1" customWidth="1"/>
    <col min="34" max="34" width="15.1640625" style="1" customWidth="1"/>
    <col min="35" max="35" width="17.1640625" style="1" customWidth="1"/>
    <col min="36" max="36" width="15.1640625" style="1" customWidth="1"/>
    <col min="37" max="37" width="16.5" style="1" customWidth="1"/>
    <col min="38" max="16384" width="10.83203125" style="1"/>
  </cols>
  <sheetData>
    <row r="1" spans="1:38" ht="16" x14ac:dyDescent="0.2">
      <c r="A1" s="46" t="s">
        <v>304</v>
      </c>
      <c r="B1" s="46" t="s">
        <v>11</v>
      </c>
      <c r="C1" s="46" t="s">
        <v>369</v>
      </c>
      <c r="D1" s="46" t="s">
        <v>388</v>
      </c>
      <c r="E1" s="95" t="s">
        <v>403</v>
      </c>
      <c r="F1" s="95" t="s">
        <v>404</v>
      </c>
      <c r="G1" s="95" t="s">
        <v>405</v>
      </c>
      <c r="H1" s="95" t="s">
        <v>406</v>
      </c>
      <c r="I1" s="95" t="s">
        <v>407</v>
      </c>
      <c r="J1" s="95" t="s">
        <v>322</v>
      </c>
      <c r="K1" s="46" t="s">
        <v>323</v>
      </c>
      <c r="L1" s="23" t="s">
        <v>324</v>
      </c>
      <c r="M1" s="23" t="s">
        <v>325</v>
      </c>
      <c r="N1" s="46" t="s">
        <v>326</v>
      </c>
      <c r="O1" s="46" t="s">
        <v>327</v>
      </c>
      <c r="P1" s="46" t="s">
        <v>328</v>
      </c>
      <c r="Q1" s="23" t="s">
        <v>329</v>
      </c>
      <c r="R1" s="23" t="s">
        <v>330</v>
      </c>
      <c r="S1" s="46" t="s">
        <v>343</v>
      </c>
      <c r="T1" s="46" t="s">
        <v>344</v>
      </c>
      <c r="U1" s="46" t="s">
        <v>345</v>
      </c>
      <c r="V1" s="23" t="s">
        <v>346</v>
      </c>
      <c r="W1" s="23" t="s">
        <v>347</v>
      </c>
      <c r="X1" s="46" t="s">
        <v>308</v>
      </c>
      <c r="Y1" s="46" t="s">
        <v>309</v>
      </c>
      <c r="Z1" s="46" t="s">
        <v>310</v>
      </c>
      <c r="AA1" s="55" t="s">
        <v>311</v>
      </c>
      <c r="AB1" s="46" t="s">
        <v>313</v>
      </c>
      <c r="AC1" s="46" t="s">
        <v>314</v>
      </c>
      <c r="AD1" s="46" t="s">
        <v>315</v>
      </c>
      <c r="AE1" s="55" t="s">
        <v>316</v>
      </c>
      <c r="AF1" s="46" t="s">
        <v>408</v>
      </c>
      <c r="AG1" s="46" t="s">
        <v>413</v>
      </c>
      <c r="AH1" s="46" t="s">
        <v>409</v>
      </c>
      <c r="AI1" s="46" t="s">
        <v>410</v>
      </c>
      <c r="AJ1" s="46" t="s">
        <v>411</v>
      </c>
      <c r="AK1" s="46" t="s">
        <v>412</v>
      </c>
      <c r="AL1" s="46" t="s">
        <v>28</v>
      </c>
    </row>
    <row r="2" spans="1:38" ht="16" x14ac:dyDescent="0.2">
      <c r="A2" s="49">
        <v>2008</v>
      </c>
      <c r="B2" s="53" t="s">
        <v>389</v>
      </c>
      <c r="C2" s="51">
        <v>38838</v>
      </c>
      <c r="D2" s="49" t="s">
        <v>348</v>
      </c>
      <c r="E2" s="50" t="s">
        <v>348</v>
      </c>
      <c r="F2" s="49" t="s">
        <v>348</v>
      </c>
      <c r="G2" s="50" t="s">
        <v>348</v>
      </c>
      <c r="H2" s="49" t="s">
        <v>348</v>
      </c>
      <c r="I2" s="51">
        <v>39619</v>
      </c>
      <c r="J2" s="53" t="s">
        <v>279</v>
      </c>
      <c r="K2" s="54" t="s">
        <v>348</v>
      </c>
      <c r="L2" s="54" t="s">
        <v>348</v>
      </c>
      <c r="M2" s="53" t="s">
        <v>348</v>
      </c>
      <c r="N2" s="51">
        <v>39625</v>
      </c>
      <c r="O2" s="53" t="s">
        <v>65</v>
      </c>
      <c r="P2" s="54" t="s">
        <v>348</v>
      </c>
      <c r="Q2" s="54" t="s">
        <v>348</v>
      </c>
      <c r="R2" s="54">
        <f>200*2.47*0.6*0.83/2.2</f>
        <v>111.82363636363637</v>
      </c>
      <c r="S2" s="51" t="s">
        <v>348</v>
      </c>
      <c r="T2" s="52" t="s">
        <v>348</v>
      </c>
      <c r="U2" s="51" t="s">
        <v>348</v>
      </c>
      <c r="V2" s="52" t="s">
        <v>348</v>
      </c>
      <c r="W2" s="52" t="s">
        <v>348</v>
      </c>
      <c r="X2" s="50" t="s">
        <v>348</v>
      </c>
      <c r="Y2" s="49" t="s">
        <v>348</v>
      </c>
      <c r="Z2" s="49" t="s">
        <v>348</v>
      </c>
      <c r="AA2" s="49" t="s">
        <v>348</v>
      </c>
      <c r="AB2" s="50" t="s">
        <v>348</v>
      </c>
      <c r="AC2" s="49" t="s">
        <v>348</v>
      </c>
      <c r="AD2" s="49" t="s">
        <v>348</v>
      </c>
      <c r="AE2" s="49" t="s">
        <v>348</v>
      </c>
      <c r="AF2" s="51">
        <v>39616</v>
      </c>
      <c r="AG2" s="54">
        <f>2.3*907*2.47</f>
        <v>5152.6670000000004</v>
      </c>
      <c r="AH2" s="51">
        <v>39660</v>
      </c>
      <c r="AI2" s="54">
        <f>2*907*2.47</f>
        <v>4480.58</v>
      </c>
      <c r="AJ2" s="51">
        <v>39696</v>
      </c>
      <c r="AK2" s="54">
        <f>1.1*907*2.47</f>
        <v>2464.3190000000004</v>
      </c>
      <c r="AL2" s="52" t="s">
        <v>348</v>
      </c>
    </row>
    <row r="3" spans="1:38" ht="16" x14ac:dyDescent="0.2">
      <c r="A3" s="52">
        <v>2009</v>
      </c>
      <c r="B3" s="53" t="s">
        <v>389</v>
      </c>
      <c r="C3" s="51">
        <v>38838</v>
      </c>
      <c r="D3" s="52" t="s">
        <v>348</v>
      </c>
      <c r="E3" s="51" t="s">
        <v>348</v>
      </c>
      <c r="F3" s="52" t="s">
        <v>348</v>
      </c>
      <c r="G3" s="51" t="s">
        <v>348</v>
      </c>
      <c r="H3" s="52" t="s">
        <v>348</v>
      </c>
      <c r="I3" s="51">
        <v>40023</v>
      </c>
      <c r="J3" s="53" t="s">
        <v>281</v>
      </c>
      <c r="K3" s="54" t="s">
        <v>348</v>
      </c>
      <c r="L3" s="54" t="s">
        <v>348</v>
      </c>
      <c r="M3" s="53" t="s">
        <v>348</v>
      </c>
      <c r="N3" s="51" t="s">
        <v>348</v>
      </c>
      <c r="O3" s="52" t="s">
        <v>348</v>
      </c>
      <c r="P3" s="51" t="s">
        <v>348</v>
      </c>
      <c r="Q3" s="52" t="s">
        <v>348</v>
      </c>
      <c r="R3" s="54" t="s">
        <v>348</v>
      </c>
      <c r="S3" s="51" t="s">
        <v>348</v>
      </c>
      <c r="T3" s="52" t="s">
        <v>348</v>
      </c>
      <c r="U3" s="51" t="s">
        <v>348</v>
      </c>
      <c r="V3" s="52" t="s">
        <v>348</v>
      </c>
      <c r="W3" s="52" t="s">
        <v>348</v>
      </c>
      <c r="X3" s="51">
        <v>40094</v>
      </c>
      <c r="Y3" s="48" t="s">
        <v>285</v>
      </c>
      <c r="Z3" s="54">
        <f>32*5.5*2.47/(16*8*2.2)</f>
        <v>1.54375</v>
      </c>
      <c r="AA3" s="54" t="s">
        <v>414</v>
      </c>
      <c r="AB3" s="51">
        <v>40094</v>
      </c>
      <c r="AC3" s="53" t="s">
        <v>395</v>
      </c>
      <c r="AD3" s="54">
        <f>0.93*2.47*3.74/(8*2.2)</f>
        <v>0.48813375000000003</v>
      </c>
      <c r="AE3" s="54" t="s">
        <v>349</v>
      </c>
      <c r="AF3" s="51">
        <v>39967</v>
      </c>
      <c r="AG3" s="54">
        <f>1.9*907*2.47</f>
        <v>4256.5510000000004</v>
      </c>
      <c r="AH3" s="51">
        <v>40008</v>
      </c>
      <c r="AI3" s="43">
        <f>1.3*907*2.47</f>
        <v>2912.3770000000004</v>
      </c>
      <c r="AJ3" s="51">
        <v>40056</v>
      </c>
      <c r="AK3" s="56">
        <f>1.2*907*2.47</f>
        <v>2688.348</v>
      </c>
      <c r="AL3" s="52" t="s">
        <v>348</v>
      </c>
    </row>
    <row r="4" spans="1:38" ht="16" x14ac:dyDescent="0.2">
      <c r="A4" s="52">
        <v>2010</v>
      </c>
      <c r="B4" s="53" t="s">
        <v>390</v>
      </c>
      <c r="C4" s="51">
        <v>40294</v>
      </c>
      <c r="D4" s="21">
        <f>35000*2.47</f>
        <v>86450</v>
      </c>
      <c r="E4" s="51">
        <v>40294</v>
      </c>
      <c r="F4" s="53" t="s">
        <v>280</v>
      </c>
      <c r="G4" s="50" t="s">
        <v>348</v>
      </c>
      <c r="H4" s="49" t="s">
        <v>348</v>
      </c>
      <c r="I4" s="51">
        <v>40294</v>
      </c>
      <c r="J4" s="53" t="s">
        <v>282</v>
      </c>
      <c r="K4" s="54">
        <f>150*2.47*0.09/2.2</f>
        <v>15.156818181818183</v>
      </c>
      <c r="L4" s="54">
        <f>150*2.47*0.11/2.2</f>
        <v>18.525000000000002</v>
      </c>
      <c r="M4" s="54">
        <f>150*2.47*0.3*0.83/2.2</f>
        <v>41.93386363636364</v>
      </c>
      <c r="N4" s="51" t="s">
        <v>348</v>
      </c>
      <c r="O4" s="52" t="s">
        <v>348</v>
      </c>
      <c r="P4" s="51" t="s">
        <v>348</v>
      </c>
      <c r="Q4" s="52" t="s">
        <v>348</v>
      </c>
      <c r="R4" s="54" t="s">
        <v>348</v>
      </c>
      <c r="S4" s="51" t="s">
        <v>348</v>
      </c>
      <c r="T4" s="52" t="s">
        <v>348</v>
      </c>
      <c r="U4" s="51" t="s">
        <v>348</v>
      </c>
      <c r="V4" s="52" t="s">
        <v>348</v>
      </c>
      <c r="W4" s="52" t="s">
        <v>348</v>
      </c>
      <c r="X4" s="51">
        <v>40296</v>
      </c>
      <c r="Y4" s="52" t="s">
        <v>396</v>
      </c>
      <c r="Z4" s="54">
        <f>2.33*2.75*2.47/(2.2*8)</f>
        <v>0.89923437500000003</v>
      </c>
      <c r="AA4" s="54" t="s">
        <v>414</v>
      </c>
      <c r="AB4" s="51">
        <v>40296</v>
      </c>
      <c r="AC4" s="52" t="s">
        <v>394</v>
      </c>
      <c r="AD4" s="54">
        <f>2.4*2.47*0.785/16</f>
        <v>0.2908425</v>
      </c>
      <c r="AE4" s="54" t="s">
        <v>349</v>
      </c>
      <c r="AF4" s="51">
        <v>40492</v>
      </c>
      <c r="AG4" s="54">
        <f>132.6*56*2.47/2.2</f>
        <v>8336.9236363636355</v>
      </c>
      <c r="AH4" s="52" t="s">
        <v>348</v>
      </c>
      <c r="AI4" s="52" t="s">
        <v>348</v>
      </c>
      <c r="AJ4" s="52" t="s">
        <v>348</v>
      </c>
      <c r="AK4" s="52" t="s">
        <v>348</v>
      </c>
      <c r="AL4" s="52" t="s">
        <v>400</v>
      </c>
    </row>
    <row r="5" spans="1:38" ht="16" x14ac:dyDescent="0.2">
      <c r="A5" s="52">
        <v>2011</v>
      </c>
      <c r="B5" s="53" t="s">
        <v>391</v>
      </c>
      <c r="C5" s="51">
        <v>40695</v>
      </c>
      <c r="D5" s="21">
        <f>200000*2.47</f>
        <v>494000.00000000006</v>
      </c>
      <c r="E5" s="51">
        <v>40695</v>
      </c>
      <c r="F5" s="53" t="s">
        <v>401</v>
      </c>
      <c r="G5" s="51" t="s">
        <v>348</v>
      </c>
      <c r="H5" s="52" t="s">
        <v>348</v>
      </c>
      <c r="I5" s="51" t="s">
        <v>348</v>
      </c>
      <c r="J5" s="53" t="s">
        <v>348</v>
      </c>
      <c r="K5" s="54" t="s">
        <v>348</v>
      </c>
      <c r="L5" s="54" t="s">
        <v>348</v>
      </c>
      <c r="M5" s="54" t="s">
        <v>348</v>
      </c>
      <c r="N5" s="51" t="s">
        <v>348</v>
      </c>
      <c r="O5" s="52" t="s">
        <v>348</v>
      </c>
      <c r="P5" s="51" t="s">
        <v>348</v>
      </c>
      <c r="Q5" s="52" t="s">
        <v>348</v>
      </c>
      <c r="R5" s="54" t="s">
        <v>348</v>
      </c>
      <c r="S5" s="51" t="s">
        <v>348</v>
      </c>
      <c r="T5" s="52" t="s">
        <v>348</v>
      </c>
      <c r="U5" s="51" t="s">
        <v>348</v>
      </c>
      <c r="V5" s="52" t="s">
        <v>348</v>
      </c>
      <c r="W5" s="52" t="s">
        <v>348</v>
      </c>
      <c r="X5" s="51">
        <v>40729</v>
      </c>
      <c r="Y5" s="48" t="s">
        <v>285</v>
      </c>
      <c r="Z5" s="54">
        <f>32*5.5*2.47/(16*8*2.2)</f>
        <v>1.54375</v>
      </c>
      <c r="AA5" s="54" t="s">
        <v>414</v>
      </c>
      <c r="AB5" s="51">
        <v>40729</v>
      </c>
      <c r="AC5" s="52" t="s">
        <v>397</v>
      </c>
      <c r="AD5" s="21">
        <f>2.25*2.17*2.47/(2.2*8)</f>
        <v>0.68521448863636369</v>
      </c>
      <c r="AE5" s="54" t="s">
        <v>414</v>
      </c>
      <c r="AF5" s="51">
        <v>40826</v>
      </c>
      <c r="AG5" s="54">
        <f>35.2*60*2.47/2.2</f>
        <v>2371.1999999999998</v>
      </c>
      <c r="AH5" s="52" t="s">
        <v>348</v>
      </c>
      <c r="AI5" s="52" t="s">
        <v>348</v>
      </c>
      <c r="AJ5" s="52" t="s">
        <v>348</v>
      </c>
      <c r="AK5" s="52" t="s">
        <v>348</v>
      </c>
      <c r="AL5" s="52" t="s">
        <v>399</v>
      </c>
    </row>
    <row r="6" spans="1:38" ht="16" x14ac:dyDescent="0.2">
      <c r="A6" s="52">
        <v>2012</v>
      </c>
      <c r="B6" s="53" t="s">
        <v>392</v>
      </c>
      <c r="C6" s="51">
        <v>41047</v>
      </c>
      <c r="D6" s="21">
        <f>35000*2.47</f>
        <v>86450</v>
      </c>
      <c r="E6" s="51">
        <v>41043</v>
      </c>
      <c r="F6" s="53" t="s">
        <v>402</v>
      </c>
      <c r="G6" s="51">
        <v>41044</v>
      </c>
      <c r="H6" s="53" t="s">
        <v>280</v>
      </c>
      <c r="I6" s="51">
        <v>41010</v>
      </c>
      <c r="J6" s="53" t="s">
        <v>65</v>
      </c>
      <c r="K6" s="43">
        <v>0</v>
      </c>
      <c r="L6" s="43">
        <v>0</v>
      </c>
      <c r="M6" s="54">
        <f>300*2.47*0.6*0.83/2.2</f>
        <v>167.73545454545456</v>
      </c>
      <c r="N6" s="51">
        <v>41047</v>
      </c>
      <c r="O6" s="53" t="s">
        <v>282</v>
      </c>
      <c r="P6" s="54">
        <f>100*2.47*0.09/2.2</f>
        <v>10.104545454545454</v>
      </c>
      <c r="Q6" s="54">
        <f>100*2.47*0.11/2.2</f>
        <v>12.35</v>
      </c>
      <c r="R6" s="54">
        <f>100*2.47*0.3*0.83/2.2</f>
        <v>27.955909090909092</v>
      </c>
      <c r="S6" s="51">
        <v>41080</v>
      </c>
      <c r="T6" s="53" t="s">
        <v>283</v>
      </c>
      <c r="U6" s="54">
        <f>27*10.6*2.47*0.28/2.2</f>
        <v>89.97087272727272</v>
      </c>
      <c r="V6" s="54">
        <v>0</v>
      </c>
      <c r="W6" s="54">
        <v>0</v>
      </c>
      <c r="X6" s="51">
        <v>41039</v>
      </c>
      <c r="Y6" s="48" t="s">
        <v>285</v>
      </c>
      <c r="Z6" s="54">
        <f>32*5.5*2.47/(16*8*2.2)</f>
        <v>1.54375</v>
      </c>
      <c r="AA6" s="54" t="s">
        <v>414</v>
      </c>
      <c r="AB6" s="51">
        <v>41085</v>
      </c>
      <c r="AC6" s="52" t="s">
        <v>398</v>
      </c>
      <c r="AD6" s="54">
        <f>1.6*2.47/(2.2*8*16)</f>
        <v>1.4034090909090909E-2</v>
      </c>
      <c r="AE6" s="54" t="s">
        <v>415</v>
      </c>
      <c r="AF6" s="51">
        <v>41158</v>
      </c>
      <c r="AG6" s="54">
        <f>5.8*907*2.47</f>
        <v>12993.681999999999</v>
      </c>
      <c r="AH6" s="52" t="s">
        <v>348</v>
      </c>
      <c r="AI6" s="52" t="s">
        <v>348</v>
      </c>
      <c r="AJ6" s="52" t="s">
        <v>348</v>
      </c>
      <c r="AK6" s="52" t="s">
        <v>348</v>
      </c>
      <c r="AL6" s="52" t="s">
        <v>393</v>
      </c>
    </row>
    <row r="7" spans="1:38" x14ac:dyDescent="0.2">
      <c r="B7" s="5"/>
      <c r="C7" s="5"/>
      <c r="D7" s="47"/>
      <c r="E7" s="5"/>
      <c r="F7" s="5"/>
    </row>
    <row r="9" spans="1:38" x14ac:dyDescent="0.2">
      <c r="B9" s="5"/>
      <c r="C9" s="5"/>
    </row>
    <row r="11" spans="1:38" x14ac:dyDescent="0.2">
      <c r="B11" s="5"/>
      <c r="C11" s="5"/>
    </row>
    <row r="12" spans="1:38" ht="16" x14ac:dyDescent="0.2">
      <c r="Y12" s="16"/>
    </row>
  </sheetData>
  <dataValidations count="1">
    <dataValidation type="list" allowBlank="1" showInputMessage="1" showErrorMessage="1" sqref="Y12 Y3 Y5:Y6">
      <formula1>Active_Ingredient_Type</formula1>
    </dataValidation>
  </dataValidations>
  <pageMargins left="0.75" right="0.75" top="1" bottom="1" header="0.5" footer="0.5"/>
  <pageSetup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1"/>
  <sheetViews>
    <sheetView zoomScale="125" zoomScaleNormal="125" zoomScalePageLayoutView="125" workbookViewId="0">
      <pane xSplit="1" ySplit="1" topLeftCell="AP2" activePane="bottomRight" state="frozen"/>
      <selection pane="topRight" activeCell="B1" sqref="B1"/>
      <selection pane="bottomLeft" activeCell="A2" sqref="A2"/>
      <selection pane="bottomRight" activeCell="AO1" sqref="AO1:AZ1"/>
    </sheetView>
  </sheetViews>
  <sheetFormatPr baseColWidth="10" defaultRowHeight="15" x14ac:dyDescent="0.2"/>
  <cols>
    <col min="2" max="2" width="20.83203125" customWidth="1"/>
    <col min="3" max="27" width="20.83203125" style="3" customWidth="1"/>
    <col min="28" max="28" width="12.33203125" customWidth="1"/>
    <col min="29" max="29" width="13.6640625" customWidth="1"/>
    <col min="30" max="31" width="12.1640625" customWidth="1"/>
    <col min="36" max="36" width="11.1640625" customWidth="1"/>
    <col min="37" max="37" width="11.5" customWidth="1"/>
    <col min="38" max="38" width="12.33203125" customWidth="1"/>
    <col min="39" max="39" width="11.83203125" customWidth="1"/>
    <col min="40" max="40" width="11.83203125" style="3" customWidth="1"/>
    <col min="41" max="41" width="13.33203125" customWidth="1"/>
    <col min="42" max="42" width="11.83203125" customWidth="1"/>
    <col min="43" max="43" width="12.1640625" customWidth="1"/>
    <col min="44" max="44" width="12.5" customWidth="1"/>
  </cols>
  <sheetData>
    <row r="1" spans="1:52" s="3" customFormat="1" ht="16" x14ac:dyDescent="0.2">
      <c r="A1" s="73" t="s">
        <v>305</v>
      </c>
      <c r="B1" s="73" t="s">
        <v>306</v>
      </c>
      <c r="C1" s="95" t="s">
        <v>490</v>
      </c>
      <c r="D1" s="95" t="s">
        <v>483</v>
      </c>
      <c r="E1" s="95" t="s">
        <v>491</v>
      </c>
      <c r="F1" s="95" t="s">
        <v>502</v>
      </c>
      <c r="G1" s="95" t="s">
        <v>492</v>
      </c>
      <c r="H1" s="95" t="s">
        <v>503</v>
      </c>
      <c r="I1" s="95" t="s">
        <v>493</v>
      </c>
      <c r="J1" s="95" t="s">
        <v>504</v>
      </c>
      <c r="K1" s="95" t="s">
        <v>494</v>
      </c>
      <c r="L1" s="95" t="s">
        <v>505</v>
      </c>
      <c r="M1" s="95" t="s">
        <v>495</v>
      </c>
      <c r="N1" s="95" t="s">
        <v>506</v>
      </c>
      <c r="O1" s="95" t="s">
        <v>496</v>
      </c>
      <c r="P1" s="95" t="s">
        <v>507</v>
      </c>
      <c r="Q1" s="95" t="s">
        <v>497</v>
      </c>
      <c r="R1" s="95" t="s">
        <v>508</v>
      </c>
      <c r="S1" s="95" t="s">
        <v>498</v>
      </c>
      <c r="T1" s="95" t="s">
        <v>509</v>
      </c>
      <c r="U1" s="95" t="s">
        <v>499</v>
      </c>
      <c r="V1" s="95" t="s">
        <v>510</v>
      </c>
      <c r="W1" s="95" t="s">
        <v>500</v>
      </c>
      <c r="X1" s="95" t="s">
        <v>511</v>
      </c>
      <c r="Y1" s="95" t="s">
        <v>501</v>
      </c>
      <c r="Z1" s="95" t="s">
        <v>512</v>
      </c>
      <c r="AA1" s="95" t="s">
        <v>513</v>
      </c>
      <c r="AB1" s="73" t="s">
        <v>459</v>
      </c>
      <c r="AC1" s="73" t="s">
        <v>460</v>
      </c>
      <c r="AD1" s="73" t="s">
        <v>461</v>
      </c>
      <c r="AE1" s="73" t="s">
        <v>462</v>
      </c>
      <c r="AF1" s="73" t="s">
        <v>463</v>
      </c>
      <c r="AG1" s="73" t="s">
        <v>464</v>
      </c>
      <c r="AH1" s="73" t="s">
        <v>465</v>
      </c>
      <c r="AI1" s="73" t="s">
        <v>466</v>
      </c>
      <c r="AJ1" s="55" t="s">
        <v>467</v>
      </c>
      <c r="AK1" s="55" t="s">
        <v>468</v>
      </c>
      <c r="AL1" s="55" t="s">
        <v>469</v>
      </c>
      <c r="AM1" s="55" t="s">
        <v>470</v>
      </c>
      <c r="AN1" s="55" t="s">
        <v>514</v>
      </c>
      <c r="AO1" s="73" t="s">
        <v>471</v>
      </c>
      <c r="AP1" s="73" t="s">
        <v>472</v>
      </c>
      <c r="AQ1" s="73" t="s">
        <v>473</v>
      </c>
      <c r="AR1" s="73" t="s">
        <v>474</v>
      </c>
      <c r="AS1" s="73" t="s">
        <v>475</v>
      </c>
      <c r="AT1" s="73" t="s">
        <v>476</v>
      </c>
      <c r="AU1" s="73" t="s">
        <v>477</v>
      </c>
      <c r="AV1" s="73" t="s">
        <v>478</v>
      </c>
      <c r="AW1" s="55" t="s">
        <v>479</v>
      </c>
      <c r="AX1" s="55" t="s">
        <v>480</v>
      </c>
      <c r="AY1" s="55" t="s">
        <v>481</v>
      </c>
      <c r="AZ1" s="55" t="s">
        <v>482</v>
      </c>
    </row>
    <row r="2" spans="1:52" ht="16" x14ac:dyDescent="0.2">
      <c r="A2" s="74">
        <v>101</v>
      </c>
      <c r="B2" s="70" t="s">
        <v>275</v>
      </c>
      <c r="C2" s="71">
        <v>41003</v>
      </c>
      <c r="D2" s="76">
        <v>1.4</v>
      </c>
      <c r="E2" s="97">
        <v>41444</v>
      </c>
      <c r="F2" s="72" t="s">
        <v>348</v>
      </c>
      <c r="G2" s="71">
        <v>41477</v>
      </c>
      <c r="H2" s="72" t="s">
        <v>348</v>
      </c>
      <c r="I2" s="71">
        <v>41505</v>
      </c>
      <c r="J2" s="72" t="s">
        <v>348</v>
      </c>
      <c r="K2" s="71">
        <v>41778</v>
      </c>
      <c r="L2" s="72" t="s">
        <v>348</v>
      </c>
      <c r="M2" s="71">
        <v>41794</v>
      </c>
      <c r="N2" s="72" t="s">
        <v>348</v>
      </c>
      <c r="O2" s="71">
        <v>41872</v>
      </c>
      <c r="P2" s="72" t="s">
        <v>348</v>
      </c>
      <c r="Q2" s="71">
        <v>41947</v>
      </c>
      <c r="R2" s="72" t="s">
        <v>348</v>
      </c>
      <c r="S2" s="71">
        <v>42118</v>
      </c>
      <c r="T2" s="72" t="s">
        <v>348</v>
      </c>
      <c r="U2" s="71">
        <v>42158</v>
      </c>
      <c r="V2" s="72" t="s">
        <v>348</v>
      </c>
      <c r="W2" s="71">
        <v>42242</v>
      </c>
      <c r="X2" s="72" t="s">
        <v>348</v>
      </c>
      <c r="Y2" s="71">
        <v>42296</v>
      </c>
      <c r="Z2" s="72" t="s">
        <v>348</v>
      </c>
      <c r="AA2" s="71">
        <v>41213</v>
      </c>
      <c r="AB2" s="75" t="s">
        <v>348</v>
      </c>
      <c r="AC2" s="75" t="s">
        <v>348</v>
      </c>
      <c r="AD2" s="75" t="s">
        <v>348</v>
      </c>
      <c r="AE2" s="75" t="s">
        <v>348</v>
      </c>
      <c r="AF2" s="75" t="s">
        <v>348</v>
      </c>
      <c r="AG2" s="75" t="s">
        <v>348</v>
      </c>
      <c r="AH2" s="75" t="s">
        <v>348</v>
      </c>
      <c r="AI2" s="75" t="s">
        <v>348</v>
      </c>
      <c r="AJ2" s="75" t="s">
        <v>348</v>
      </c>
      <c r="AK2" s="75" t="s">
        <v>348</v>
      </c>
      <c r="AL2" s="75" t="s">
        <v>348</v>
      </c>
      <c r="AM2" s="75" t="s">
        <v>348</v>
      </c>
      <c r="AN2" s="97">
        <v>42304</v>
      </c>
      <c r="AO2" s="75" t="s">
        <v>348</v>
      </c>
      <c r="AP2" s="75" t="s">
        <v>348</v>
      </c>
      <c r="AQ2" s="75" t="s">
        <v>348</v>
      </c>
      <c r="AR2" s="75" t="s">
        <v>348</v>
      </c>
      <c r="AS2" s="75" t="s">
        <v>348</v>
      </c>
      <c r="AT2" s="75" t="s">
        <v>348</v>
      </c>
      <c r="AU2" s="75" t="s">
        <v>348</v>
      </c>
      <c r="AV2" s="75" t="s">
        <v>348</v>
      </c>
      <c r="AW2" s="75" t="s">
        <v>348</v>
      </c>
      <c r="AX2" s="75" t="s">
        <v>348</v>
      </c>
      <c r="AY2" s="75" t="s">
        <v>348</v>
      </c>
      <c r="AZ2" s="75" t="s">
        <v>348</v>
      </c>
    </row>
    <row r="3" spans="1:52" ht="16" x14ac:dyDescent="0.2">
      <c r="A3" s="74">
        <v>102</v>
      </c>
      <c r="B3" s="70" t="s">
        <v>271</v>
      </c>
      <c r="C3" s="71">
        <v>41003</v>
      </c>
      <c r="D3" s="72" t="s">
        <v>348</v>
      </c>
      <c r="E3" s="97">
        <v>41444</v>
      </c>
      <c r="F3" s="76">
        <v>1.23</v>
      </c>
      <c r="G3" s="71">
        <v>41477</v>
      </c>
      <c r="H3" s="76">
        <v>1.27</v>
      </c>
      <c r="I3" s="71">
        <v>41505</v>
      </c>
      <c r="J3" s="76">
        <v>1.31</v>
      </c>
      <c r="K3" s="71">
        <v>41778</v>
      </c>
      <c r="L3" s="76">
        <v>1.23</v>
      </c>
      <c r="M3" s="71">
        <v>41794</v>
      </c>
      <c r="N3" s="76">
        <v>1.45</v>
      </c>
      <c r="O3" s="71">
        <v>41872</v>
      </c>
      <c r="P3" s="76">
        <v>1.3</v>
      </c>
      <c r="Q3" s="71">
        <v>41947</v>
      </c>
      <c r="R3" s="76">
        <v>1.43</v>
      </c>
      <c r="S3" s="71">
        <v>42118</v>
      </c>
      <c r="T3" s="78">
        <v>1.27</v>
      </c>
      <c r="U3" s="71">
        <v>42158</v>
      </c>
      <c r="V3" s="76">
        <v>1.08</v>
      </c>
      <c r="W3" s="71">
        <v>42242</v>
      </c>
      <c r="X3" s="76">
        <v>1.3960676782720858</v>
      </c>
      <c r="Y3" s="71">
        <v>42296</v>
      </c>
      <c r="Z3" s="76">
        <v>1.3977103820758412</v>
      </c>
      <c r="AA3" s="71">
        <v>41213</v>
      </c>
      <c r="AB3" s="75" t="s">
        <v>348</v>
      </c>
      <c r="AC3" s="75" t="s">
        <v>348</v>
      </c>
      <c r="AD3" s="75" t="s">
        <v>348</v>
      </c>
      <c r="AE3" s="75" t="s">
        <v>348</v>
      </c>
      <c r="AF3" s="75" t="s">
        <v>348</v>
      </c>
      <c r="AG3" s="75" t="s">
        <v>348</v>
      </c>
      <c r="AH3" s="75" t="s">
        <v>348</v>
      </c>
      <c r="AI3" s="75" t="s">
        <v>348</v>
      </c>
      <c r="AJ3" s="75" t="s">
        <v>348</v>
      </c>
      <c r="AK3" s="75" t="s">
        <v>348</v>
      </c>
      <c r="AL3" s="75" t="s">
        <v>348</v>
      </c>
      <c r="AM3" s="75" t="s">
        <v>348</v>
      </c>
      <c r="AN3" s="97">
        <v>42304</v>
      </c>
      <c r="AO3" s="75" t="s">
        <v>348</v>
      </c>
      <c r="AP3" s="75" t="s">
        <v>348</v>
      </c>
      <c r="AQ3" s="75" t="s">
        <v>348</v>
      </c>
      <c r="AR3" s="75" t="s">
        <v>348</v>
      </c>
      <c r="AS3" s="75" t="s">
        <v>348</v>
      </c>
      <c r="AT3" s="75" t="s">
        <v>348</v>
      </c>
      <c r="AU3" s="75" t="s">
        <v>348</v>
      </c>
      <c r="AV3" s="75" t="s">
        <v>348</v>
      </c>
      <c r="AW3" s="75" t="s">
        <v>348</v>
      </c>
      <c r="AX3" s="75" t="s">
        <v>348</v>
      </c>
      <c r="AY3" s="75" t="s">
        <v>348</v>
      </c>
      <c r="AZ3" s="75" t="s">
        <v>348</v>
      </c>
    </row>
    <row r="4" spans="1:52" ht="16" x14ac:dyDescent="0.2">
      <c r="A4" s="74">
        <v>103</v>
      </c>
      <c r="B4" s="70" t="s">
        <v>272</v>
      </c>
      <c r="C4" s="71">
        <v>41003</v>
      </c>
      <c r="D4" s="72" t="s">
        <v>348</v>
      </c>
      <c r="E4" s="97">
        <v>41444</v>
      </c>
      <c r="F4" s="76">
        <v>1.27</v>
      </c>
      <c r="G4" s="71">
        <v>41477</v>
      </c>
      <c r="H4" s="76">
        <v>1.22</v>
      </c>
      <c r="I4" s="71">
        <v>41505</v>
      </c>
      <c r="J4" s="76">
        <v>1.22</v>
      </c>
      <c r="K4" s="71">
        <v>41778</v>
      </c>
      <c r="L4" s="76">
        <v>1.31</v>
      </c>
      <c r="M4" s="71">
        <v>41794</v>
      </c>
      <c r="N4" s="76">
        <v>1.29</v>
      </c>
      <c r="O4" s="71">
        <v>41872</v>
      </c>
      <c r="P4" s="76">
        <v>1.32</v>
      </c>
      <c r="Q4" s="71">
        <v>41947</v>
      </c>
      <c r="R4" s="76">
        <v>1.41</v>
      </c>
      <c r="S4" s="71">
        <v>42118</v>
      </c>
      <c r="T4" s="78">
        <v>1.37</v>
      </c>
      <c r="U4" s="71">
        <v>42158</v>
      </c>
      <c r="V4" s="76">
        <v>1.23</v>
      </c>
      <c r="W4" s="71">
        <v>42242</v>
      </c>
      <c r="X4" s="76">
        <v>1.3948572649430031</v>
      </c>
      <c r="Y4" s="71">
        <v>42296</v>
      </c>
      <c r="Z4" s="76">
        <v>1.4064138302992457</v>
      </c>
      <c r="AA4" s="71">
        <v>41213</v>
      </c>
      <c r="AB4" s="75" t="s">
        <v>348</v>
      </c>
      <c r="AC4" s="75" t="s">
        <v>348</v>
      </c>
      <c r="AD4" s="75" t="s">
        <v>348</v>
      </c>
      <c r="AE4" s="75" t="s">
        <v>348</v>
      </c>
      <c r="AF4" s="75" t="s">
        <v>348</v>
      </c>
      <c r="AG4" s="75" t="s">
        <v>348</v>
      </c>
      <c r="AH4" s="75" t="s">
        <v>348</v>
      </c>
      <c r="AI4" s="75" t="s">
        <v>348</v>
      </c>
      <c r="AJ4" s="75" t="s">
        <v>348</v>
      </c>
      <c r="AK4" s="75" t="s">
        <v>348</v>
      </c>
      <c r="AL4" s="75" t="s">
        <v>348</v>
      </c>
      <c r="AM4" s="75" t="s">
        <v>348</v>
      </c>
      <c r="AN4" s="97">
        <v>42304</v>
      </c>
      <c r="AO4" s="75" t="s">
        <v>348</v>
      </c>
      <c r="AP4" s="75" t="s">
        <v>348</v>
      </c>
      <c r="AQ4" s="75" t="s">
        <v>348</v>
      </c>
      <c r="AR4" s="75" t="s">
        <v>348</v>
      </c>
      <c r="AS4" s="75" t="s">
        <v>348</v>
      </c>
      <c r="AT4" s="75" t="s">
        <v>348</v>
      </c>
      <c r="AU4" s="75" t="s">
        <v>348</v>
      </c>
      <c r="AV4" s="75" t="s">
        <v>348</v>
      </c>
      <c r="AW4" s="75" t="s">
        <v>348</v>
      </c>
      <c r="AX4" s="75" t="s">
        <v>348</v>
      </c>
      <c r="AY4" s="75" t="s">
        <v>348</v>
      </c>
      <c r="AZ4" s="75" t="s">
        <v>348</v>
      </c>
    </row>
    <row r="5" spans="1:52" ht="16" x14ac:dyDescent="0.2">
      <c r="A5" s="74">
        <v>104</v>
      </c>
      <c r="B5" s="70" t="s">
        <v>269</v>
      </c>
      <c r="C5" s="71">
        <v>41003</v>
      </c>
      <c r="D5" s="72" t="s">
        <v>348</v>
      </c>
      <c r="E5" s="97">
        <v>41444</v>
      </c>
      <c r="F5" s="76">
        <v>1.37</v>
      </c>
      <c r="G5" s="71">
        <v>41477</v>
      </c>
      <c r="H5" s="76">
        <v>1.28</v>
      </c>
      <c r="I5" s="71">
        <v>41505</v>
      </c>
      <c r="J5" s="76">
        <v>1.35</v>
      </c>
      <c r="K5" s="71">
        <v>41778</v>
      </c>
      <c r="L5" s="76">
        <v>1.32</v>
      </c>
      <c r="M5" s="71">
        <v>41794</v>
      </c>
      <c r="N5" s="76">
        <v>1.44</v>
      </c>
      <c r="O5" s="71">
        <v>41872</v>
      </c>
      <c r="P5" s="76">
        <v>1.33</v>
      </c>
      <c r="Q5" s="71">
        <v>41947</v>
      </c>
      <c r="R5" s="76">
        <v>1.28</v>
      </c>
      <c r="S5" s="71">
        <v>42118</v>
      </c>
      <c r="T5" s="78">
        <v>1.35</v>
      </c>
      <c r="U5" s="71">
        <v>42158</v>
      </c>
      <c r="V5" s="76">
        <v>1.3</v>
      </c>
      <c r="W5" s="71">
        <v>42242</v>
      </c>
      <c r="X5" s="76">
        <v>1.3885746433777637</v>
      </c>
      <c r="Y5" s="71">
        <v>42296</v>
      </c>
      <c r="Z5" s="76">
        <v>1.4165870661365365</v>
      </c>
      <c r="AA5" s="71">
        <v>41213</v>
      </c>
      <c r="AB5" s="75" t="s">
        <v>348</v>
      </c>
      <c r="AC5" s="75" t="s">
        <v>348</v>
      </c>
      <c r="AD5" s="75" t="s">
        <v>348</v>
      </c>
      <c r="AE5" s="75" t="s">
        <v>348</v>
      </c>
      <c r="AF5" s="75" t="s">
        <v>348</v>
      </c>
      <c r="AG5" s="75" t="s">
        <v>348</v>
      </c>
      <c r="AH5" s="75" t="s">
        <v>348</v>
      </c>
      <c r="AI5" s="75" t="s">
        <v>348</v>
      </c>
      <c r="AJ5" s="75" t="s">
        <v>348</v>
      </c>
      <c r="AK5" s="75" t="s">
        <v>348</v>
      </c>
      <c r="AL5" s="75" t="s">
        <v>348</v>
      </c>
      <c r="AM5" s="75" t="s">
        <v>348</v>
      </c>
      <c r="AN5" s="97">
        <v>42304</v>
      </c>
      <c r="AO5" s="75" t="s">
        <v>348</v>
      </c>
      <c r="AP5" s="75" t="s">
        <v>348</v>
      </c>
      <c r="AQ5" s="75" t="s">
        <v>348</v>
      </c>
      <c r="AR5" s="75" t="s">
        <v>348</v>
      </c>
      <c r="AS5" s="75" t="s">
        <v>348</v>
      </c>
      <c r="AT5" s="75" t="s">
        <v>348</v>
      </c>
      <c r="AU5" s="75" t="s">
        <v>348</v>
      </c>
      <c r="AV5" s="75" t="s">
        <v>348</v>
      </c>
      <c r="AW5" s="75" t="s">
        <v>348</v>
      </c>
      <c r="AX5" s="75" t="s">
        <v>348</v>
      </c>
      <c r="AY5" s="75" t="s">
        <v>348</v>
      </c>
      <c r="AZ5" s="75" t="s">
        <v>348</v>
      </c>
    </row>
    <row r="6" spans="1:52" ht="16" x14ac:dyDescent="0.2">
      <c r="A6" s="74">
        <v>105</v>
      </c>
      <c r="B6" s="70" t="s">
        <v>274</v>
      </c>
      <c r="C6" s="71">
        <v>41003</v>
      </c>
      <c r="D6" s="72" t="s">
        <v>348</v>
      </c>
      <c r="E6" s="97">
        <v>41444</v>
      </c>
      <c r="F6" s="76">
        <v>1.3</v>
      </c>
      <c r="G6" s="71">
        <v>41477</v>
      </c>
      <c r="H6" s="76">
        <v>1.24</v>
      </c>
      <c r="I6" s="71">
        <v>41505</v>
      </c>
      <c r="J6" s="76">
        <v>1.3</v>
      </c>
      <c r="K6" s="71">
        <v>41778</v>
      </c>
      <c r="L6" s="76">
        <v>1.32</v>
      </c>
      <c r="M6" s="71">
        <v>41794</v>
      </c>
      <c r="N6" s="76">
        <v>1.32</v>
      </c>
      <c r="O6" s="71">
        <v>41872</v>
      </c>
      <c r="P6" s="76">
        <v>1.21</v>
      </c>
      <c r="Q6" s="71">
        <v>41947</v>
      </c>
      <c r="R6" s="76">
        <v>1.37</v>
      </c>
      <c r="S6" s="71">
        <v>42118</v>
      </c>
      <c r="T6" s="78">
        <v>1.33</v>
      </c>
      <c r="U6" s="71">
        <v>42158</v>
      </c>
      <c r="V6" s="76">
        <v>1.28</v>
      </c>
      <c r="W6" s="71">
        <v>42242</v>
      </c>
      <c r="X6" s="76">
        <v>1.2638444317522821</v>
      </c>
      <c r="Y6" s="71">
        <v>42296</v>
      </c>
      <c r="Z6" s="76">
        <v>1.3601299301443186</v>
      </c>
      <c r="AA6" s="71">
        <v>41213</v>
      </c>
      <c r="AB6" s="75">
        <v>22</v>
      </c>
      <c r="AC6" s="75">
        <v>22</v>
      </c>
      <c r="AD6" s="75">
        <v>16</v>
      </c>
      <c r="AE6" s="75">
        <v>36</v>
      </c>
      <c r="AF6" s="75">
        <v>57</v>
      </c>
      <c r="AG6" s="75">
        <v>59</v>
      </c>
      <c r="AH6" s="75">
        <v>63</v>
      </c>
      <c r="AI6" s="75">
        <v>39</v>
      </c>
      <c r="AJ6" s="75">
        <v>21</v>
      </c>
      <c r="AK6" s="75">
        <v>19</v>
      </c>
      <c r="AL6" s="75">
        <v>21</v>
      </c>
      <c r="AM6" s="75">
        <v>25</v>
      </c>
      <c r="AN6" s="97">
        <v>42304</v>
      </c>
      <c r="AO6" s="75">
        <v>30</v>
      </c>
      <c r="AP6" s="75">
        <v>16</v>
      </c>
      <c r="AQ6" s="75">
        <v>28</v>
      </c>
      <c r="AR6" s="75">
        <v>34</v>
      </c>
      <c r="AS6" s="75">
        <v>54</v>
      </c>
      <c r="AT6" s="75">
        <v>60</v>
      </c>
      <c r="AU6" s="75">
        <v>43</v>
      </c>
      <c r="AV6" s="75">
        <v>31</v>
      </c>
      <c r="AW6" s="75">
        <v>16</v>
      </c>
      <c r="AX6" s="75">
        <v>24</v>
      </c>
      <c r="AY6" s="75">
        <v>29</v>
      </c>
      <c r="AZ6" s="75">
        <v>35</v>
      </c>
    </row>
    <row r="7" spans="1:52" ht="16" x14ac:dyDescent="0.2">
      <c r="A7" s="74">
        <v>106</v>
      </c>
      <c r="B7" s="70" t="s">
        <v>268</v>
      </c>
      <c r="C7" s="71">
        <v>41003</v>
      </c>
      <c r="D7" s="72" t="s">
        <v>348</v>
      </c>
      <c r="E7" s="97">
        <v>41444</v>
      </c>
      <c r="F7" s="76">
        <v>1.28</v>
      </c>
      <c r="G7" s="71">
        <v>41477</v>
      </c>
      <c r="H7" s="76">
        <v>1.3</v>
      </c>
      <c r="I7" s="71">
        <v>41505</v>
      </c>
      <c r="J7" s="76">
        <v>1.29</v>
      </c>
      <c r="K7" s="71">
        <v>41778</v>
      </c>
      <c r="L7" s="76">
        <v>1.24</v>
      </c>
      <c r="M7" s="71">
        <v>41794</v>
      </c>
      <c r="N7" s="76">
        <v>1.39</v>
      </c>
      <c r="O7" s="71">
        <v>41872</v>
      </c>
      <c r="P7" s="76">
        <v>1.24</v>
      </c>
      <c r="Q7" s="71">
        <v>41947</v>
      </c>
      <c r="R7" s="76">
        <v>1.36</v>
      </c>
      <c r="S7" s="71">
        <v>42118</v>
      </c>
      <c r="T7" s="78">
        <v>1.32</v>
      </c>
      <c r="U7" s="71">
        <v>42158</v>
      </c>
      <c r="V7" s="76">
        <v>1.25</v>
      </c>
      <c r="W7" s="71">
        <v>42242</v>
      </c>
      <c r="X7" s="76">
        <v>1.2915398414962951</v>
      </c>
      <c r="Y7" s="71">
        <v>42296</v>
      </c>
      <c r="Z7" s="76">
        <v>1.3575073679313061</v>
      </c>
      <c r="AA7" s="71">
        <v>41213</v>
      </c>
      <c r="AB7" s="75" t="s">
        <v>348</v>
      </c>
      <c r="AC7" s="75" t="s">
        <v>348</v>
      </c>
      <c r="AD7" s="75" t="s">
        <v>348</v>
      </c>
      <c r="AE7" s="75" t="s">
        <v>348</v>
      </c>
      <c r="AF7" s="75" t="s">
        <v>348</v>
      </c>
      <c r="AG7" s="75" t="s">
        <v>348</v>
      </c>
      <c r="AH7" s="75" t="s">
        <v>348</v>
      </c>
      <c r="AI7" s="75" t="s">
        <v>348</v>
      </c>
      <c r="AJ7" s="75" t="s">
        <v>348</v>
      </c>
      <c r="AK7" s="75" t="s">
        <v>348</v>
      </c>
      <c r="AL7" s="75" t="s">
        <v>348</v>
      </c>
      <c r="AM7" s="75" t="s">
        <v>348</v>
      </c>
      <c r="AN7" s="97">
        <v>42304</v>
      </c>
      <c r="AO7" s="75" t="s">
        <v>348</v>
      </c>
      <c r="AP7" s="75" t="s">
        <v>348</v>
      </c>
      <c r="AQ7" s="75" t="s">
        <v>348</v>
      </c>
      <c r="AR7" s="75" t="s">
        <v>348</v>
      </c>
      <c r="AS7" s="75" t="s">
        <v>348</v>
      </c>
      <c r="AT7" s="75" t="s">
        <v>348</v>
      </c>
      <c r="AU7" s="75" t="s">
        <v>348</v>
      </c>
      <c r="AV7" s="75" t="s">
        <v>348</v>
      </c>
      <c r="AW7" s="75" t="s">
        <v>348</v>
      </c>
      <c r="AX7" s="75" t="s">
        <v>348</v>
      </c>
      <c r="AY7" s="75" t="s">
        <v>348</v>
      </c>
      <c r="AZ7" s="75" t="s">
        <v>348</v>
      </c>
    </row>
    <row r="8" spans="1:52" ht="16" x14ac:dyDescent="0.2">
      <c r="A8" s="74">
        <v>107</v>
      </c>
      <c r="B8" s="70" t="s">
        <v>270</v>
      </c>
      <c r="C8" s="71">
        <v>41003</v>
      </c>
      <c r="D8" s="72" t="s">
        <v>348</v>
      </c>
      <c r="E8" s="97">
        <v>41444</v>
      </c>
      <c r="F8" s="76">
        <v>1.25</v>
      </c>
      <c r="G8" s="71">
        <v>41477</v>
      </c>
      <c r="H8" s="76">
        <v>1.1299999999999999</v>
      </c>
      <c r="I8" s="71">
        <v>41505</v>
      </c>
      <c r="J8" s="76">
        <v>1.2</v>
      </c>
      <c r="K8" s="71">
        <v>41778</v>
      </c>
      <c r="L8" s="76">
        <v>1.28</v>
      </c>
      <c r="M8" s="71">
        <v>41794</v>
      </c>
      <c r="N8" s="76">
        <v>1.41</v>
      </c>
      <c r="O8" s="71">
        <v>41872</v>
      </c>
      <c r="P8" s="76">
        <v>1.22</v>
      </c>
      <c r="Q8" s="71">
        <v>41947</v>
      </c>
      <c r="R8" s="76">
        <v>1.32</v>
      </c>
      <c r="S8" s="71">
        <v>42118</v>
      </c>
      <c r="T8" s="78">
        <v>1.33</v>
      </c>
      <c r="U8" s="71">
        <v>42158</v>
      </c>
      <c r="V8" s="76">
        <v>1.1599999999999999</v>
      </c>
      <c r="W8" s="71">
        <v>42242</v>
      </c>
      <c r="X8" s="76">
        <v>1.2957474687831065</v>
      </c>
      <c r="Y8" s="71">
        <v>42296</v>
      </c>
      <c r="Z8" s="76">
        <v>1.3744819739034431</v>
      </c>
      <c r="AA8" s="71">
        <v>41213</v>
      </c>
      <c r="AB8" s="75" t="s">
        <v>348</v>
      </c>
      <c r="AC8" s="75" t="s">
        <v>348</v>
      </c>
      <c r="AD8" s="75" t="s">
        <v>348</v>
      </c>
      <c r="AE8" s="75" t="s">
        <v>348</v>
      </c>
      <c r="AF8" s="75" t="s">
        <v>348</v>
      </c>
      <c r="AG8" s="75" t="s">
        <v>348</v>
      </c>
      <c r="AH8" s="75" t="s">
        <v>348</v>
      </c>
      <c r="AI8" s="75" t="s">
        <v>348</v>
      </c>
      <c r="AJ8" s="75" t="s">
        <v>348</v>
      </c>
      <c r="AK8" s="75" t="s">
        <v>348</v>
      </c>
      <c r="AL8" s="75" t="s">
        <v>348</v>
      </c>
      <c r="AM8" s="75" t="s">
        <v>348</v>
      </c>
      <c r="AN8" s="97">
        <v>42304</v>
      </c>
      <c r="AO8" s="75" t="s">
        <v>348</v>
      </c>
      <c r="AP8" s="75" t="s">
        <v>348</v>
      </c>
      <c r="AQ8" s="75" t="s">
        <v>348</v>
      </c>
      <c r="AR8" s="75" t="s">
        <v>348</v>
      </c>
      <c r="AS8" s="75" t="s">
        <v>348</v>
      </c>
      <c r="AT8" s="75" t="s">
        <v>348</v>
      </c>
      <c r="AU8" s="75" t="s">
        <v>348</v>
      </c>
      <c r="AV8" s="75" t="s">
        <v>348</v>
      </c>
      <c r="AW8" s="75" t="s">
        <v>348</v>
      </c>
      <c r="AX8" s="75" t="s">
        <v>348</v>
      </c>
      <c r="AY8" s="75" t="s">
        <v>348</v>
      </c>
      <c r="AZ8" s="75" t="s">
        <v>348</v>
      </c>
    </row>
    <row r="9" spans="1:52" ht="16" x14ac:dyDescent="0.2">
      <c r="A9" s="74">
        <v>108</v>
      </c>
      <c r="B9" s="70" t="s">
        <v>277</v>
      </c>
      <c r="C9" s="71">
        <v>41003</v>
      </c>
      <c r="D9" s="72" t="s">
        <v>348</v>
      </c>
      <c r="E9" s="97">
        <v>41444</v>
      </c>
      <c r="F9" s="76" t="s">
        <v>348</v>
      </c>
      <c r="G9" s="71">
        <v>41477</v>
      </c>
      <c r="H9" s="76" t="s">
        <v>348</v>
      </c>
      <c r="I9" s="71">
        <v>41505</v>
      </c>
      <c r="J9" s="76" t="s">
        <v>348</v>
      </c>
      <c r="K9" s="71">
        <v>41778</v>
      </c>
      <c r="L9" s="72" t="s">
        <v>348</v>
      </c>
      <c r="M9" s="71">
        <v>41794</v>
      </c>
      <c r="N9" s="72" t="s">
        <v>348</v>
      </c>
      <c r="O9" s="71">
        <v>41872</v>
      </c>
      <c r="P9" s="76" t="s">
        <v>348</v>
      </c>
      <c r="Q9" s="71">
        <v>41947</v>
      </c>
      <c r="R9" s="72" t="s">
        <v>348</v>
      </c>
      <c r="S9" s="71">
        <v>42118</v>
      </c>
      <c r="T9" s="72" t="s">
        <v>348</v>
      </c>
      <c r="U9" s="71">
        <v>42158</v>
      </c>
      <c r="V9" s="72" t="s">
        <v>348</v>
      </c>
      <c r="W9" s="71">
        <v>42242</v>
      </c>
      <c r="X9" s="72" t="s">
        <v>348</v>
      </c>
      <c r="Y9" s="71">
        <v>42296</v>
      </c>
      <c r="Z9" s="76"/>
      <c r="AA9" s="71">
        <v>41213</v>
      </c>
      <c r="AB9" s="75" t="s">
        <v>348</v>
      </c>
      <c r="AC9" s="75" t="s">
        <v>348</v>
      </c>
      <c r="AD9" s="75" t="s">
        <v>348</v>
      </c>
      <c r="AE9" s="75" t="s">
        <v>348</v>
      </c>
      <c r="AF9" s="75" t="s">
        <v>348</v>
      </c>
      <c r="AG9" s="75" t="s">
        <v>348</v>
      </c>
      <c r="AH9" s="75" t="s">
        <v>348</v>
      </c>
      <c r="AI9" s="75" t="s">
        <v>348</v>
      </c>
      <c r="AJ9" s="75" t="s">
        <v>348</v>
      </c>
      <c r="AK9" s="75" t="s">
        <v>348</v>
      </c>
      <c r="AL9" s="75" t="s">
        <v>348</v>
      </c>
      <c r="AM9" s="75" t="s">
        <v>348</v>
      </c>
      <c r="AN9" s="97">
        <v>42304</v>
      </c>
      <c r="AO9" s="75" t="s">
        <v>348</v>
      </c>
      <c r="AP9" s="75" t="s">
        <v>348</v>
      </c>
      <c r="AQ9" s="75" t="s">
        <v>348</v>
      </c>
      <c r="AR9" s="75" t="s">
        <v>348</v>
      </c>
      <c r="AS9" s="75" t="s">
        <v>348</v>
      </c>
      <c r="AT9" s="75" t="s">
        <v>348</v>
      </c>
      <c r="AU9" s="75" t="s">
        <v>348</v>
      </c>
      <c r="AV9" s="75" t="s">
        <v>348</v>
      </c>
      <c r="AW9" s="75" t="s">
        <v>348</v>
      </c>
      <c r="AX9" s="75" t="s">
        <v>348</v>
      </c>
      <c r="AY9" s="75" t="s">
        <v>348</v>
      </c>
      <c r="AZ9" s="75" t="s">
        <v>348</v>
      </c>
    </row>
    <row r="10" spans="1:52" ht="16" x14ac:dyDescent="0.2">
      <c r="A10" s="74">
        <v>109</v>
      </c>
      <c r="B10" s="70" t="s">
        <v>276</v>
      </c>
      <c r="C10" s="71">
        <v>41003</v>
      </c>
      <c r="D10" s="76">
        <v>1.44</v>
      </c>
      <c r="E10" s="97">
        <v>41444</v>
      </c>
      <c r="F10" s="76">
        <v>1.4</v>
      </c>
      <c r="G10" s="71">
        <v>41477</v>
      </c>
      <c r="H10" s="76">
        <v>1.36</v>
      </c>
      <c r="I10" s="71">
        <v>41505</v>
      </c>
      <c r="J10" s="76">
        <v>1.3</v>
      </c>
      <c r="K10" s="71">
        <v>41778</v>
      </c>
      <c r="L10" s="76">
        <v>1.38</v>
      </c>
      <c r="M10" s="71">
        <v>41794</v>
      </c>
      <c r="N10" s="76">
        <v>1.37</v>
      </c>
      <c r="O10" s="71">
        <v>41872</v>
      </c>
      <c r="P10" s="76">
        <v>1.23</v>
      </c>
      <c r="Q10" s="71">
        <v>41947</v>
      </c>
      <c r="R10" s="76">
        <v>1.41</v>
      </c>
      <c r="S10" s="71">
        <v>42118</v>
      </c>
      <c r="T10" s="78">
        <v>1.32</v>
      </c>
      <c r="U10" s="71">
        <v>42158</v>
      </c>
      <c r="V10" s="76">
        <v>1.3</v>
      </c>
      <c r="W10" s="71">
        <v>42242</v>
      </c>
      <c r="X10" s="76">
        <v>1.3717441342305179</v>
      </c>
      <c r="Y10" s="71">
        <v>42296</v>
      </c>
      <c r="Z10" s="76">
        <v>1.3893527662321743</v>
      </c>
      <c r="AA10" s="71">
        <v>41213</v>
      </c>
      <c r="AB10" s="75" t="s">
        <v>348</v>
      </c>
      <c r="AC10" s="75" t="s">
        <v>348</v>
      </c>
      <c r="AD10" s="75" t="s">
        <v>348</v>
      </c>
      <c r="AE10" s="75" t="s">
        <v>348</v>
      </c>
      <c r="AF10" s="75" t="s">
        <v>348</v>
      </c>
      <c r="AG10" s="75" t="s">
        <v>348</v>
      </c>
      <c r="AH10" s="75" t="s">
        <v>348</v>
      </c>
      <c r="AI10" s="75" t="s">
        <v>348</v>
      </c>
      <c r="AJ10" s="75" t="s">
        <v>348</v>
      </c>
      <c r="AK10" s="75" t="s">
        <v>348</v>
      </c>
      <c r="AL10" s="75" t="s">
        <v>348</v>
      </c>
      <c r="AM10" s="75" t="s">
        <v>348</v>
      </c>
      <c r="AN10" s="97">
        <v>42304</v>
      </c>
      <c r="AO10" s="75" t="s">
        <v>348</v>
      </c>
      <c r="AP10" s="75" t="s">
        <v>348</v>
      </c>
      <c r="AQ10" s="75" t="s">
        <v>348</v>
      </c>
      <c r="AR10" s="75" t="s">
        <v>348</v>
      </c>
      <c r="AS10" s="75" t="s">
        <v>348</v>
      </c>
      <c r="AT10" s="75" t="s">
        <v>348</v>
      </c>
      <c r="AU10" s="75" t="s">
        <v>348</v>
      </c>
      <c r="AV10" s="75" t="s">
        <v>348</v>
      </c>
      <c r="AW10" s="75" t="s">
        <v>348</v>
      </c>
      <c r="AX10" s="75" t="s">
        <v>348</v>
      </c>
      <c r="AY10" s="75" t="s">
        <v>348</v>
      </c>
      <c r="AZ10" s="75" t="s">
        <v>348</v>
      </c>
    </row>
    <row r="11" spans="1:52" ht="16" x14ac:dyDescent="0.2">
      <c r="A11" s="74">
        <v>110</v>
      </c>
      <c r="B11" s="70" t="s">
        <v>273</v>
      </c>
      <c r="C11" s="71">
        <v>41003</v>
      </c>
      <c r="D11" s="72" t="s">
        <v>348</v>
      </c>
      <c r="E11" s="97">
        <v>41444</v>
      </c>
      <c r="F11" s="76">
        <v>1.25</v>
      </c>
      <c r="G11" s="71">
        <v>41477</v>
      </c>
      <c r="H11" s="76">
        <v>1.35</v>
      </c>
      <c r="I11" s="71">
        <v>41505</v>
      </c>
      <c r="J11" s="76">
        <v>1.27</v>
      </c>
      <c r="K11" s="71">
        <v>41778</v>
      </c>
      <c r="L11" s="76">
        <v>1.19</v>
      </c>
      <c r="M11" s="71">
        <v>41794</v>
      </c>
      <c r="N11" s="76">
        <v>1.41</v>
      </c>
      <c r="O11" s="71">
        <v>41872</v>
      </c>
      <c r="P11" s="76">
        <v>1.26</v>
      </c>
      <c r="Q11" s="71">
        <v>41947</v>
      </c>
      <c r="R11" s="76">
        <v>1.33</v>
      </c>
      <c r="S11" s="71">
        <v>42118</v>
      </c>
      <c r="T11" s="78">
        <v>1.37</v>
      </c>
      <c r="U11" s="71">
        <v>42158</v>
      </c>
      <c r="V11" s="76">
        <v>1.1599999999999999</v>
      </c>
      <c r="W11" s="71">
        <v>42242</v>
      </c>
      <c r="X11" s="76">
        <v>1.3332702819846727</v>
      </c>
      <c r="Y11" s="71">
        <v>42296</v>
      </c>
      <c r="Z11" s="76">
        <v>1.4262703727691988</v>
      </c>
      <c r="AA11" s="71">
        <v>41213</v>
      </c>
      <c r="AB11" s="75" t="s">
        <v>348</v>
      </c>
      <c r="AC11" s="75" t="s">
        <v>348</v>
      </c>
      <c r="AD11" s="75" t="s">
        <v>348</v>
      </c>
      <c r="AE11" s="75" t="s">
        <v>348</v>
      </c>
      <c r="AF11" s="75" t="s">
        <v>348</v>
      </c>
      <c r="AG11" s="75" t="s">
        <v>348</v>
      </c>
      <c r="AH11" s="75" t="s">
        <v>348</v>
      </c>
      <c r="AI11" s="75" t="s">
        <v>348</v>
      </c>
      <c r="AJ11" s="75" t="s">
        <v>348</v>
      </c>
      <c r="AK11" s="75" t="s">
        <v>348</v>
      </c>
      <c r="AL11" s="75" t="s">
        <v>348</v>
      </c>
      <c r="AM11" s="75" t="s">
        <v>348</v>
      </c>
      <c r="AN11" s="97">
        <v>42304</v>
      </c>
      <c r="AO11" s="75" t="s">
        <v>348</v>
      </c>
      <c r="AP11" s="75" t="s">
        <v>348</v>
      </c>
      <c r="AQ11" s="75" t="s">
        <v>348</v>
      </c>
      <c r="AR11" s="75" t="s">
        <v>348</v>
      </c>
      <c r="AS11" s="75" t="s">
        <v>348</v>
      </c>
      <c r="AT11" s="75" t="s">
        <v>348</v>
      </c>
      <c r="AU11" s="75" t="s">
        <v>348</v>
      </c>
      <c r="AV11" s="75" t="s">
        <v>348</v>
      </c>
      <c r="AW11" s="75" t="s">
        <v>348</v>
      </c>
      <c r="AX11" s="75" t="s">
        <v>348</v>
      </c>
      <c r="AY11" s="75" t="s">
        <v>348</v>
      </c>
      <c r="AZ11" s="75" t="s">
        <v>348</v>
      </c>
    </row>
    <row r="12" spans="1:52" ht="16" x14ac:dyDescent="0.2">
      <c r="A12" s="74">
        <v>201</v>
      </c>
      <c r="B12" s="70" t="s">
        <v>277</v>
      </c>
      <c r="C12" s="71">
        <v>41003</v>
      </c>
      <c r="D12" s="72" t="s">
        <v>348</v>
      </c>
      <c r="E12" s="97">
        <v>41444</v>
      </c>
      <c r="F12" s="72" t="s">
        <v>348</v>
      </c>
      <c r="G12" s="71">
        <v>41477</v>
      </c>
      <c r="H12" s="72" t="s">
        <v>348</v>
      </c>
      <c r="I12" s="71">
        <v>41505</v>
      </c>
      <c r="J12" s="72" t="s">
        <v>348</v>
      </c>
      <c r="K12" s="71">
        <v>41778</v>
      </c>
      <c r="L12" s="72" t="s">
        <v>348</v>
      </c>
      <c r="M12" s="71">
        <v>41794</v>
      </c>
      <c r="N12" s="72" t="s">
        <v>348</v>
      </c>
      <c r="O12" s="71">
        <v>41872</v>
      </c>
      <c r="P12" s="72" t="s">
        <v>348</v>
      </c>
      <c r="Q12" s="71">
        <v>41947</v>
      </c>
      <c r="R12" s="72" t="s">
        <v>348</v>
      </c>
      <c r="S12" s="71">
        <v>42118</v>
      </c>
      <c r="T12" s="72" t="s">
        <v>348</v>
      </c>
      <c r="U12" s="71">
        <v>42158</v>
      </c>
      <c r="V12" s="72" t="s">
        <v>348</v>
      </c>
      <c r="W12" s="71">
        <v>42242</v>
      </c>
      <c r="X12" s="72" t="s">
        <v>348</v>
      </c>
      <c r="Y12" s="71">
        <v>42296</v>
      </c>
      <c r="Z12" s="76"/>
      <c r="AA12" s="71">
        <v>41213</v>
      </c>
      <c r="AB12" s="75" t="s">
        <v>348</v>
      </c>
      <c r="AC12" s="75" t="s">
        <v>348</v>
      </c>
      <c r="AD12" s="75" t="s">
        <v>348</v>
      </c>
      <c r="AE12" s="75" t="s">
        <v>348</v>
      </c>
      <c r="AF12" s="75" t="s">
        <v>348</v>
      </c>
      <c r="AG12" s="75" t="s">
        <v>348</v>
      </c>
      <c r="AH12" s="75" t="s">
        <v>348</v>
      </c>
      <c r="AI12" s="75" t="s">
        <v>348</v>
      </c>
      <c r="AJ12" s="75" t="s">
        <v>348</v>
      </c>
      <c r="AK12" s="75" t="s">
        <v>348</v>
      </c>
      <c r="AL12" s="75" t="s">
        <v>348</v>
      </c>
      <c r="AM12" s="75" t="s">
        <v>348</v>
      </c>
      <c r="AN12" s="97">
        <v>42304</v>
      </c>
      <c r="AO12" s="75" t="s">
        <v>348</v>
      </c>
      <c r="AP12" s="75" t="s">
        <v>348</v>
      </c>
      <c r="AQ12" s="75" t="s">
        <v>348</v>
      </c>
      <c r="AR12" s="75" t="s">
        <v>348</v>
      </c>
      <c r="AS12" s="75" t="s">
        <v>348</v>
      </c>
      <c r="AT12" s="75" t="s">
        <v>348</v>
      </c>
      <c r="AU12" s="75" t="s">
        <v>348</v>
      </c>
      <c r="AV12" s="75" t="s">
        <v>348</v>
      </c>
      <c r="AW12" s="75" t="s">
        <v>348</v>
      </c>
      <c r="AX12" s="75" t="s">
        <v>348</v>
      </c>
      <c r="AY12" s="75" t="s">
        <v>348</v>
      </c>
      <c r="AZ12" s="75" t="s">
        <v>348</v>
      </c>
    </row>
    <row r="13" spans="1:52" ht="16" x14ac:dyDescent="0.2">
      <c r="A13" s="74">
        <f>A12+1</f>
        <v>202</v>
      </c>
      <c r="B13" s="70" t="s">
        <v>273</v>
      </c>
      <c r="C13" s="71">
        <v>41003</v>
      </c>
      <c r="D13" s="72" t="s">
        <v>348</v>
      </c>
      <c r="E13" s="97">
        <v>41444</v>
      </c>
      <c r="F13" s="76">
        <v>1.31</v>
      </c>
      <c r="G13" s="71">
        <v>41477</v>
      </c>
      <c r="H13" s="76">
        <v>1.43</v>
      </c>
      <c r="I13" s="71">
        <v>41505</v>
      </c>
      <c r="J13" s="76">
        <v>1.34</v>
      </c>
      <c r="K13" s="71">
        <v>41778</v>
      </c>
      <c r="L13" s="76">
        <v>1.34</v>
      </c>
      <c r="M13" s="71">
        <v>41794</v>
      </c>
      <c r="N13" s="76">
        <v>1.49</v>
      </c>
      <c r="O13" s="71">
        <v>41872</v>
      </c>
      <c r="P13" s="76">
        <v>1.24</v>
      </c>
      <c r="Q13" s="71">
        <v>41947</v>
      </c>
      <c r="R13" s="76">
        <v>1.38</v>
      </c>
      <c r="S13" s="71">
        <v>42118</v>
      </c>
      <c r="T13" s="78">
        <v>1.37</v>
      </c>
      <c r="U13" s="71">
        <v>42158</v>
      </c>
      <c r="V13" s="76">
        <v>1.26</v>
      </c>
      <c r="W13" s="71">
        <v>42242</v>
      </c>
      <c r="X13" s="76">
        <v>1.3796118208695558</v>
      </c>
      <c r="Y13" s="71">
        <v>42296</v>
      </c>
      <c r="Z13" s="76">
        <v>1.4296710578366216</v>
      </c>
      <c r="AA13" s="71">
        <v>41213</v>
      </c>
      <c r="AB13" s="75" t="s">
        <v>348</v>
      </c>
      <c r="AC13" s="75" t="s">
        <v>348</v>
      </c>
      <c r="AD13" s="75" t="s">
        <v>348</v>
      </c>
      <c r="AE13" s="75" t="s">
        <v>348</v>
      </c>
      <c r="AF13" s="75" t="s">
        <v>348</v>
      </c>
      <c r="AG13" s="75" t="s">
        <v>348</v>
      </c>
      <c r="AH13" s="75" t="s">
        <v>348</v>
      </c>
      <c r="AI13" s="75" t="s">
        <v>348</v>
      </c>
      <c r="AJ13" s="75" t="s">
        <v>348</v>
      </c>
      <c r="AK13" s="75" t="s">
        <v>348</v>
      </c>
      <c r="AL13" s="75" t="s">
        <v>348</v>
      </c>
      <c r="AM13" s="75" t="s">
        <v>348</v>
      </c>
      <c r="AN13" s="97">
        <v>42304</v>
      </c>
      <c r="AO13" s="75" t="s">
        <v>348</v>
      </c>
      <c r="AP13" s="75" t="s">
        <v>348</v>
      </c>
      <c r="AQ13" s="75" t="s">
        <v>348</v>
      </c>
      <c r="AR13" s="75" t="s">
        <v>348</v>
      </c>
      <c r="AS13" s="75" t="s">
        <v>348</v>
      </c>
      <c r="AT13" s="75" t="s">
        <v>348</v>
      </c>
      <c r="AU13" s="75" t="s">
        <v>348</v>
      </c>
      <c r="AV13" s="75" t="s">
        <v>348</v>
      </c>
      <c r="AW13" s="75" t="s">
        <v>348</v>
      </c>
      <c r="AX13" s="75" t="s">
        <v>348</v>
      </c>
      <c r="AY13" s="75" t="s">
        <v>348</v>
      </c>
      <c r="AZ13" s="75" t="s">
        <v>348</v>
      </c>
    </row>
    <row r="14" spans="1:52" ht="16" x14ac:dyDescent="0.2">
      <c r="A14" s="74">
        <f t="shared" ref="A14:A20" si="0">A13+1</f>
        <v>203</v>
      </c>
      <c r="B14" s="70" t="s">
        <v>275</v>
      </c>
      <c r="C14" s="71">
        <v>41003</v>
      </c>
      <c r="D14" s="76">
        <v>1.45</v>
      </c>
      <c r="E14" s="97">
        <v>41444</v>
      </c>
      <c r="F14" s="76" t="s">
        <v>348</v>
      </c>
      <c r="G14" s="71">
        <v>41477</v>
      </c>
      <c r="H14" s="76" t="s">
        <v>348</v>
      </c>
      <c r="I14" s="71">
        <v>41505</v>
      </c>
      <c r="J14" s="76" t="s">
        <v>348</v>
      </c>
      <c r="K14" s="71">
        <v>41778</v>
      </c>
      <c r="L14" s="72" t="s">
        <v>348</v>
      </c>
      <c r="M14" s="71">
        <v>41794</v>
      </c>
      <c r="N14" s="72" t="s">
        <v>348</v>
      </c>
      <c r="O14" s="71">
        <v>41872</v>
      </c>
      <c r="P14" s="76" t="s">
        <v>348</v>
      </c>
      <c r="Q14" s="71">
        <v>41947</v>
      </c>
      <c r="R14" s="72" t="s">
        <v>348</v>
      </c>
      <c r="S14" s="71">
        <v>42118</v>
      </c>
      <c r="T14" s="72" t="s">
        <v>348</v>
      </c>
      <c r="U14" s="71">
        <v>42158</v>
      </c>
      <c r="V14" s="72" t="s">
        <v>348</v>
      </c>
      <c r="W14" s="71">
        <v>42242</v>
      </c>
      <c r="X14" s="72" t="s">
        <v>348</v>
      </c>
      <c r="Y14" s="71">
        <v>42296</v>
      </c>
      <c r="Z14" s="76"/>
      <c r="AA14" s="71">
        <v>41213</v>
      </c>
      <c r="AB14" s="75" t="s">
        <v>348</v>
      </c>
      <c r="AC14" s="75" t="s">
        <v>348</v>
      </c>
      <c r="AD14" s="75" t="s">
        <v>348</v>
      </c>
      <c r="AE14" s="75" t="s">
        <v>348</v>
      </c>
      <c r="AF14" s="75" t="s">
        <v>348</v>
      </c>
      <c r="AG14" s="75" t="s">
        <v>348</v>
      </c>
      <c r="AH14" s="75" t="s">
        <v>348</v>
      </c>
      <c r="AI14" s="75" t="s">
        <v>348</v>
      </c>
      <c r="AJ14" s="75" t="s">
        <v>348</v>
      </c>
      <c r="AK14" s="75" t="s">
        <v>348</v>
      </c>
      <c r="AL14" s="75" t="s">
        <v>348</v>
      </c>
      <c r="AM14" s="75" t="s">
        <v>348</v>
      </c>
      <c r="AN14" s="97">
        <v>42304</v>
      </c>
      <c r="AO14" s="75" t="s">
        <v>348</v>
      </c>
      <c r="AP14" s="75" t="s">
        <v>348</v>
      </c>
      <c r="AQ14" s="75" t="s">
        <v>348</v>
      </c>
      <c r="AR14" s="75" t="s">
        <v>348</v>
      </c>
      <c r="AS14" s="75" t="s">
        <v>348</v>
      </c>
      <c r="AT14" s="75" t="s">
        <v>348</v>
      </c>
      <c r="AU14" s="75" t="s">
        <v>348</v>
      </c>
      <c r="AV14" s="75" t="s">
        <v>348</v>
      </c>
      <c r="AW14" s="75" t="s">
        <v>348</v>
      </c>
      <c r="AX14" s="75" t="s">
        <v>348</v>
      </c>
      <c r="AY14" s="75" t="s">
        <v>348</v>
      </c>
      <c r="AZ14" s="75" t="s">
        <v>348</v>
      </c>
    </row>
    <row r="15" spans="1:52" ht="16" x14ac:dyDescent="0.2">
      <c r="A15" s="74">
        <f t="shared" si="0"/>
        <v>204</v>
      </c>
      <c r="B15" s="70" t="s">
        <v>274</v>
      </c>
      <c r="C15" s="71">
        <v>41003</v>
      </c>
      <c r="D15" s="72" t="s">
        <v>348</v>
      </c>
      <c r="E15" s="97">
        <v>41444</v>
      </c>
      <c r="F15" s="76">
        <v>1.3</v>
      </c>
      <c r="G15" s="71">
        <v>41477</v>
      </c>
      <c r="H15" s="76">
        <v>1.36</v>
      </c>
      <c r="I15" s="71">
        <v>41505</v>
      </c>
      <c r="J15" s="76">
        <v>1.33</v>
      </c>
      <c r="K15" s="71">
        <v>41778</v>
      </c>
      <c r="L15" s="76">
        <v>1.34</v>
      </c>
      <c r="M15" s="71">
        <v>41794</v>
      </c>
      <c r="N15" s="76">
        <v>1.42</v>
      </c>
      <c r="O15" s="71">
        <v>41872</v>
      </c>
      <c r="P15" s="76">
        <v>1.26</v>
      </c>
      <c r="Q15" s="71">
        <v>41947</v>
      </c>
      <c r="R15" s="76">
        <v>1.36</v>
      </c>
      <c r="S15" s="71">
        <v>42118</v>
      </c>
      <c r="T15" s="78">
        <v>1.44</v>
      </c>
      <c r="U15" s="71">
        <v>42158</v>
      </c>
      <c r="V15" s="76">
        <v>1.3</v>
      </c>
      <c r="W15" s="71">
        <v>42242</v>
      </c>
      <c r="X15" s="76">
        <v>1.3892663081372398</v>
      </c>
      <c r="Y15" s="71">
        <v>42296</v>
      </c>
      <c r="Z15" s="76">
        <v>1.4369623571760965</v>
      </c>
      <c r="AA15" s="71">
        <v>41213</v>
      </c>
      <c r="AB15" s="75" t="s">
        <v>348</v>
      </c>
      <c r="AC15" s="75">
        <v>22</v>
      </c>
      <c r="AD15" s="75">
        <v>12</v>
      </c>
      <c r="AE15" s="75">
        <v>32</v>
      </c>
      <c r="AF15" s="75" t="s">
        <v>348</v>
      </c>
      <c r="AG15" s="75">
        <v>57</v>
      </c>
      <c r="AH15" s="75">
        <v>60</v>
      </c>
      <c r="AI15" s="75">
        <v>38</v>
      </c>
      <c r="AJ15" s="75" t="s">
        <v>348</v>
      </c>
      <c r="AK15" s="75">
        <v>21</v>
      </c>
      <c r="AL15" s="75">
        <v>28</v>
      </c>
      <c r="AM15" s="75">
        <v>30</v>
      </c>
      <c r="AN15" s="97">
        <v>42304</v>
      </c>
      <c r="AO15" s="75">
        <v>12</v>
      </c>
      <c r="AP15" s="75">
        <v>10</v>
      </c>
      <c r="AQ15" s="75">
        <v>18</v>
      </c>
      <c r="AR15" s="75">
        <v>36</v>
      </c>
      <c r="AS15" s="75">
        <v>68</v>
      </c>
      <c r="AT15" s="75">
        <v>68</v>
      </c>
      <c r="AU15" s="75">
        <v>55</v>
      </c>
      <c r="AV15" s="75">
        <v>37</v>
      </c>
      <c r="AW15" s="75">
        <v>20</v>
      </c>
      <c r="AX15" s="75">
        <v>22</v>
      </c>
      <c r="AY15" s="75">
        <v>27</v>
      </c>
      <c r="AZ15" s="75">
        <v>27</v>
      </c>
    </row>
    <row r="16" spans="1:52" ht="16" x14ac:dyDescent="0.2">
      <c r="A16" s="74">
        <f t="shared" si="0"/>
        <v>205</v>
      </c>
      <c r="B16" s="70" t="s">
        <v>269</v>
      </c>
      <c r="C16" s="71">
        <v>41003</v>
      </c>
      <c r="D16" s="72" t="s">
        <v>348</v>
      </c>
      <c r="E16" s="97">
        <v>41444</v>
      </c>
      <c r="F16" s="76">
        <v>1.21</v>
      </c>
      <c r="G16" s="71">
        <v>41477</v>
      </c>
      <c r="H16" s="76">
        <v>1.23</v>
      </c>
      <c r="I16" s="71">
        <v>41505</v>
      </c>
      <c r="J16" s="76">
        <v>1.38</v>
      </c>
      <c r="K16" s="71">
        <v>41778</v>
      </c>
      <c r="L16" s="76">
        <v>1.27</v>
      </c>
      <c r="M16" s="71">
        <v>41794</v>
      </c>
      <c r="N16" s="76">
        <v>1.34</v>
      </c>
      <c r="O16" s="71">
        <v>41872</v>
      </c>
      <c r="P16" s="76">
        <v>1.34</v>
      </c>
      <c r="Q16" s="71">
        <v>41947</v>
      </c>
      <c r="R16" s="76">
        <v>1.35</v>
      </c>
      <c r="S16" s="71">
        <v>42118</v>
      </c>
      <c r="T16" s="78">
        <v>1.3</v>
      </c>
      <c r="U16" s="71">
        <v>42158</v>
      </c>
      <c r="V16" s="76">
        <v>1.38</v>
      </c>
      <c r="W16" s="71">
        <v>42242</v>
      </c>
      <c r="X16" s="76">
        <v>1.3809375116585512</v>
      </c>
      <c r="Y16" s="71">
        <v>42296</v>
      </c>
      <c r="Z16" s="76">
        <v>1.3701590691567187</v>
      </c>
      <c r="AA16" s="71">
        <v>41213</v>
      </c>
      <c r="AB16" s="75" t="s">
        <v>348</v>
      </c>
      <c r="AC16" s="75" t="s">
        <v>348</v>
      </c>
      <c r="AD16" s="75" t="s">
        <v>348</v>
      </c>
      <c r="AE16" s="75" t="s">
        <v>348</v>
      </c>
      <c r="AF16" s="75" t="s">
        <v>348</v>
      </c>
      <c r="AG16" s="75" t="s">
        <v>348</v>
      </c>
      <c r="AH16" s="75" t="s">
        <v>348</v>
      </c>
      <c r="AI16" s="75" t="s">
        <v>348</v>
      </c>
      <c r="AJ16" s="75" t="s">
        <v>348</v>
      </c>
      <c r="AK16" s="75" t="s">
        <v>348</v>
      </c>
      <c r="AL16" s="75" t="s">
        <v>348</v>
      </c>
      <c r="AM16" s="75" t="s">
        <v>348</v>
      </c>
      <c r="AN16" s="97">
        <v>42304</v>
      </c>
      <c r="AO16" s="75" t="s">
        <v>348</v>
      </c>
      <c r="AP16" s="75" t="s">
        <v>348</v>
      </c>
      <c r="AQ16" s="75" t="s">
        <v>348</v>
      </c>
      <c r="AR16" s="75" t="s">
        <v>348</v>
      </c>
      <c r="AS16" s="75" t="s">
        <v>348</v>
      </c>
      <c r="AT16" s="75" t="s">
        <v>348</v>
      </c>
      <c r="AU16" s="75" t="s">
        <v>348</v>
      </c>
      <c r="AV16" s="75" t="s">
        <v>348</v>
      </c>
      <c r="AW16" s="75" t="s">
        <v>348</v>
      </c>
      <c r="AX16" s="75" t="s">
        <v>348</v>
      </c>
      <c r="AY16" s="75" t="s">
        <v>348</v>
      </c>
      <c r="AZ16" s="75" t="s">
        <v>348</v>
      </c>
    </row>
    <row r="17" spans="1:52" ht="16" x14ac:dyDescent="0.2">
      <c r="A17" s="74">
        <f t="shared" si="0"/>
        <v>206</v>
      </c>
      <c r="B17" s="70" t="s">
        <v>271</v>
      </c>
      <c r="C17" s="71">
        <v>41003</v>
      </c>
      <c r="D17" s="72" t="s">
        <v>348</v>
      </c>
      <c r="E17" s="97">
        <v>41444</v>
      </c>
      <c r="F17" s="76">
        <v>1.33</v>
      </c>
      <c r="G17" s="71">
        <v>41477</v>
      </c>
      <c r="H17" s="76">
        <v>1.3</v>
      </c>
      <c r="I17" s="71">
        <v>41505</v>
      </c>
      <c r="J17" s="76">
        <v>1.35</v>
      </c>
      <c r="K17" s="71">
        <v>41778</v>
      </c>
      <c r="L17" s="76">
        <v>1.27</v>
      </c>
      <c r="M17" s="71">
        <v>41794</v>
      </c>
      <c r="N17" s="76">
        <v>1.35</v>
      </c>
      <c r="O17" s="71">
        <v>41872</v>
      </c>
      <c r="P17" s="76">
        <v>1.27</v>
      </c>
      <c r="Q17" s="71">
        <v>41947</v>
      </c>
      <c r="R17" s="76">
        <v>1.37</v>
      </c>
      <c r="S17" s="71">
        <v>42118</v>
      </c>
      <c r="T17" s="78">
        <v>1.39</v>
      </c>
      <c r="U17" s="71">
        <v>42158</v>
      </c>
      <c r="V17" s="76">
        <v>1.33</v>
      </c>
      <c r="W17" s="71">
        <v>42242</v>
      </c>
      <c r="X17" s="76">
        <v>1.4090940312422147</v>
      </c>
      <c r="Y17" s="71">
        <v>42296</v>
      </c>
      <c r="Z17" s="76">
        <v>1.3659226225049292</v>
      </c>
      <c r="AA17" s="71">
        <v>41213</v>
      </c>
      <c r="AB17" s="75" t="s">
        <v>348</v>
      </c>
      <c r="AC17" s="75" t="s">
        <v>348</v>
      </c>
      <c r="AD17" s="75" t="s">
        <v>348</v>
      </c>
      <c r="AE17" s="75" t="s">
        <v>348</v>
      </c>
      <c r="AF17" s="75" t="s">
        <v>348</v>
      </c>
      <c r="AG17" s="75" t="s">
        <v>348</v>
      </c>
      <c r="AH17" s="75" t="s">
        <v>348</v>
      </c>
      <c r="AI17" s="75" t="s">
        <v>348</v>
      </c>
      <c r="AJ17" s="75" t="s">
        <v>348</v>
      </c>
      <c r="AK17" s="75" t="s">
        <v>348</v>
      </c>
      <c r="AL17" s="75" t="s">
        <v>348</v>
      </c>
      <c r="AM17" s="75" t="s">
        <v>348</v>
      </c>
      <c r="AN17" s="97">
        <v>42304</v>
      </c>
      <c r="AO17" s="75" t="s">
        <v>348</v>
      </c>
      <c r="AP17" s="75" t="s">
        <v>348</v>
      </c>
      <c r="AQ17" s="75" t="s">
        <v>348</v>
      </c>
      <c r="AR17" s="75" t="s">
        <v>348</v>
      </c>
      <c r="AS17" s="75" t="s">
        <v>348</v>
      </c>
      <c r="AT17" s="75" t="s">
        <v>348</v>
      </c>
      <c r="AU17" s="75" t="s">
        <v>348</v>
      </c>
      <c r="AV17" s="75" t="s">
        <v>348</v>
      </c>
      <c r="AW17" s="75" t="s">
        <v>348</v>
      </c>
      <c r="AX17" s="75" t="s">
        <v>348</v>
      </c>
      <c r="AY17" s="75" t="s">
        <v>348</v>
      </c>
      <c r="AZ17" s="75" t="s">
        <v>348</v>
      </c>
    </row>
    <row r="18" spans="1:52" ht="16" x14ac:dyDescent="0.2">
      <c r="A18" s="74">
        <f t="shared" si="0"/>
        <v>207</v>
      </c>
      <c r="B18" s="70" t="s">
        <v>272</v>
      </c>
      <c r="C18" s="71">
        <v>41003</v>
      </c>
      <c r="D18" s="72" t="s">
        <v>348</v>
      </c>
      <c r="E18" s="97">
        <v>41444</v>
      </c>
      <c r="F18" s="76">
        <v>1.35</v>
      </c>
      <c r="G18" s="71">
        <v>41477</v>
      </c>
      <c r="H18" s="76">
        <v>1.28</v>
      </c>
      <c r="I18" s="71">
        <v>41505</v>
      </c>
      <c r="J18" s="76">
        <v>1.34</v>
      </c>
      <c r="K18" s="71">
        <v>41778</v>
      </c>
      <c r="L18" s="76">
        <v>1.28</v>
      </c>
      <c r="M18" s="71">
        <v>41794</v>
      </c>
      <c r="N18" s="76">
        <v>1.35</v>
      </c>
      <c r="O18" s="71">
        <v>41872</v>
      </c>
      <c r="P18" s="76">
        <v>1.26</v>
      </c>
      <c r="Q18" s="71">
        <v>41947</v>
      </c>
      <c r="R18" s="76">
        <v>1.44</v>
      </c>
      <c r="S18" s="71">
        <v>42118</v>
      </c>
      <c r="T18" s="78">
        <v>1.34</v>
      </c>
      <c r="U18" s="71">
        <v>42158</v>
      </c>
      <c r="V18" s="76">
        <v>1.17</v>
      </c>
      <c r="W18" s="71">
        <v>42242</v>
      </c>
      <c r="X18" s="76">
        <v>1.3544525152436209</v>
      </c>
      <c r="Y18" s="71">
        <v>42296</v>
      </c>
      <c r="Z18" s="76">
        <v>1.4225814940519941</v>
      </c>
      <c r="AA18" s="71">
        <v>41213</v>
      </c>
      <c r="AB18" s="75" t="s">
        <v>348</v>
      </c>
      <c r="AC18" s="75" t="s">
        <v>348</v>
      </c>
      <c r="AD18" s="75" t="s">
        <v>348</v>
      </c>
      <c r="AE18" s="75" t="s">
        <v>348</v>
      </c>
      <c r="AF18" s="75" t="s">
        <v>348</v>
      </c>
      <c r="AG18" s="75" t="s">
        <v>348</v>
      </c>
      <c r="AH18" s="75" t="s">
        <v>348</v>
      </c>
      <c r="AI18" s="75" t="s">
        <v>348</v>
      </c>
      <c r="AJ18" s="75" t="s">
        <v>348</v>
      </c>
      <c r="AK18" s="75" t="s">
        <v>348</v>
      </c>
      <c r="AL18" s="75" t="s">
        <v>348</v>
      </c>
      <c r="AM18" s="75" t="s">
        <v>348</v>
      </c>
      <c r="AN18" s="97">
        <v>42304</v>
      </c>
      <c r="AO18" s="75" t="s">
        <v>348</v>
      </c>
      <c r="AP18" s="75" t="s">
        <v>348</v>
      </c>
      <c r="AQ18" s="75" t="s">
        <v>348</v>
      </c>
      <c r="AR18" s="75" t="s">
        <v>348</v>
      </c>
      <c r="AS18" s="75" t="s">
        <v>348</v>
      </c>
      <c r="AT18" s="75" t="s">
        <v>348</v>
      </c>
      <c r="AU18" s="75" t="s">
        <v>348</v>
      </c>
      <c r="AV18" s="75" t="s">
        <v>348</v>
      </c>
      <c r="AW18" s="75" t="s">
        <v>348</v>
      </c>
      <c r="AX18" s="75" t="s">
        <v>348</v>
      </c>
      <c r="AY18" s="75" t="s">
        <v>348</v>
      </c>
      <c r="AZ18" s="75" t="s">
        <v>348</v>
      </c>
    </row>
    <row r="19" spans="1:52" ht="16" x14ac:dyDescent="0.2">
      <c r="A19" s="74">
        <f t="shared" si="0"/>
        <v>208</v>
      </c>
      <c r="B19" s="70" t="s">
        <v>268</v>
      </c>
      <c r="C19" s="71">
        <v>41003</v>
      </c>
      <c r="D19" s="72" t="s">
        <v>348</v>
      </c>
      <c r="E19" s="97">
        <v>41444</v>
      </c>
      <c r="F19" s="76">
        <v>1.39</v>
      </c>
      <c r="G19" s="71">
        <v>41477</v>
      </c>
      <c r="H19" s="76">
        <v>1.3</v>
      </c>
      <c r="I19" s="71">
        <v>41505</v>
      </c>
      <c r="J19" s="76">
        <v>1.33</v>
      </c>
      <c r="K19" s="71">
        <v>41778</v>
      </c>
      <c r="L19" s="76">
        <v>1.42</v>
      </c>
      <c r="M19" s="71">
        <v>41794</v>
      </c>
      <c r="N19" s="76">
        <v>1.35</v>
      </c>
      <c r="O19" s="71">
        <v>41872</v>
      </c>
      <c r="P19" s="76">
        <v>1.26</v>
      </c>
      <c r="Q19" s="71">
        <v>41947</v>
      </c>
      <c r="R19" s="76">
        <v>1.29</v>
      </c>
      <c r="S19" s="71">
        <v>42118</v>
      </c>
      <c r="T19" s="78">
        <v>1.44</v>
      </c>
      <c r="U19" s="71">
        <v>42158</v>
      </c>
      <c r="V19" s="76">
        <v>1.18</v>
      </c>
      <c r="W19" s="71">
        <v>42242</v>
      </c>
      <c r="X19" s="76">
        <v>1.3466424673345392</v>
      </c>
      <c r="Y19" s="71">
        <v>42296</v>
      </c>
      <c r="Z19" s="76">
        <v>1.2788593209059043</v>
      </c>
      <c r="AA19" s="71">
        <v>41213</v>
      </c>
      <c r="AB19" s="75" t="s">
        <v>348</v>
      </c>
      <c r="AC19" s="75" t="s">
        <v>348</v>
      </c>
      <c r="AD19" s="75" t="s">
        <v>348</v>
      </c>
      <c r="AE19" s="75" t="s">
        <v>348</v>
      </c>
      <c r="AF19" s="75" t="s">
        <v>348</v>
      </c>
      <c r="AG19" s="75" t="s">
        <v>348</v>
      </c>
      <c r="AH19" s="75" t="s">
        <v>348</v>
      </c>
      <c r="AI19" s="75" t="s">
        <v>348</v>
      </c>
      <c r="AJ19" s="75" t="s">
        <v>348</v>
      </c>
      <c r="AK19" s="75" t="s">
        <v>348</v>
      </c>
      <c r="AL19" s="75" t="s">
        <v>348</v>
      </c>
      <c r="AM19" s="75" t="s">
        <v>348</v>
      </c>
      <c r="AN19" s="97">
        <v>42304</v>
      </c>
      <c r="AO19" s="75" t="s">
        <v>348</v>
      </c>
      <c r="AP19" s="75" t="s">
        <v>348</v>
      </c>
      <c r="AQ19" s="75" t="s">
        <v>348</v>
      </c>
      <c r="AR19" s="75" t="s">
        <v>348</v>
      </c>
      <c r="AS19" s="75" t="s">
        <v>348</v>
      </c>
      <c r="AT19" s="75" t="s">
        <v>348</v>
      </c>
      <c r="AU19" s="75" t="s">
        <v>348</v>
      </c>
      <c r="AV19" s="75" t="s">
        <v>348</v>
      </c>
      <c r="AW19" s="75" t="s">
        <v>348</v>
      </c>
      <c r="AX19" s="75" t="s">
        <v>348</v>
      </c>
      <c r="AY19" s="75" t="s">
        <v>348</v>
      </c>
      <c r="AZ19" s="75" t="s">
        <v>348</v>
      </c>
    </row>
    <row r="20" spans="1:52" ht="16" x14ac:dyDescent="0.2">
      <c r="A20" s="74">
        <f t="shared" si="0"/>
        <v>209</v>
      </c>
      <c r="B20" s="70" t="s">
        <v>270</v>
      </c>
      <c r="C20" s="71">
        <v>41003</v>
      </c>
      <c r="D20" s="72" t="s">
        <v>348</v>
      </c>
      <c r="E20" s="97">
        <v>41444</v>
      </c>
      <c r="F20" s="76">
        <v>1.35</v>
      </c>
      <c r="G20" s="71">
        <v>41477</v>
      </c>
      <c r="H20" s="76">
        <v>1.37</v>
      </c>
      <c r="I20" s="71">
        <v>41505</v>
      </c>
      <c r="J20" s="76">
        <v>1.35</v>
      </c>
      <c r="K20" s="71">
        <v>41778</v>
      </c>
      <c r="L20" s="76">
        <v>1.34</v>
      </c>
      <c r="M20" s="71">
        <v>41794</v>
      </c>
      <c r="N20" s="76">
        <v>1.28</v>
      </c>
      <c r="O20" s="71">
        <v>41872</v>
      </c>
      <c r="P20" s="76">
        <v>1.32</v>
      </c>
      <c r="Q20" s="71">
        <v>41947</v>
      </c>
      <c r="R20" s="76">
        <v>1.32</v>
      </c>
      <c r="S20" s="71">
        <v>42118</v>
      </c>
      <c r="T20" s="78">
        <v>1.4</v>
      </c>
      <c r="U20" s="71">
        <v>42158</v>
      </c>
      <c r="V20" s="76">
        <v>1.3</v>
      </c>
      <c r="W20" s="71">
        <v>42242</v>
      </c>
      <c r="X20" s="76">
        <v>1.3912836636857109</v>
      </c>
      <c r="Y20" s="71">
        <v>42296</v>
      </c>
      <c r="Z20" s="76">
        <v>1.3972492722361904</v>
      </c>
      <c r="AA20" s="71">
        <v>41213</v>
      </c>
      <c r="AB20" s="75" t="s">
        <v>348</v>
      </c>
      <c r="AC20" s="75" t="s">
        <v>348</v>
      </c>
      <c r="AD20" s="75" t="s">
        <v>348</v>
      </c>
      <c r="AE20" s="75" t="s">
        <v>348</v>
      </c>
      <c r="AF20" s="75" t="s">
        <v>348</v>
      </c>
      <c r="AG20" s="75" t="s">
        <v>348</v>
      </c>
      <c r="AH20" s="75" t="s">
        <v>348</v>
      </c>
      <c r="AI20" s="75" t="s">
        <v>348</v>
      </c>
      <c r="AJ20" s="75" t="s">
        <v>348</v>
      </c>
      <c r="AK20" s="75" t="s">
        <v>348</v>
      </c>
      <c r="AL20" s="75" t="s">
        <v>348</v>
      </c>
      <c r="AM20" s="75" t="s">
        <v>348</v>
      </c>
      <c r="AN20" s="97">
        <v>42304</v>
      </c>
      <c r="AO20" s="75" t="s">
        <v>348</v>
      </c>
      <c r="AP20" s="75" t="s">
        <v>348</v>
      </c>
      <c r="AQ20" s="75" t="s">
        <v>348</v>
      </c>
      <c r="AR20" s="75" t="s">
        <v>348</v>
      </c>
      <c r="AS20" s="75" t="s">
        <v>348</v>
      </c>
      <c r="AT20" s="75" t="s">
        <v>348</v>
      </c>
      <c r="AU20" s="75" t="s">
        <v>348</v>
      </c>
      <c r="AV20" s="75" t="s">
        <v>348</v>
      </c>
      <c r="AW20" s="75" t="s">
        <v>348</v>
      </c>
      <c r="AX20" s="75" t="s">
        <v>348</v>
      </c>
      <c r="AY20" s="75" t="s">
        <v>348</v>
      </c>
      <c r="AZ20" s="75" t="s">
        <v>348</v>
      </c>
    </row>
    <row r="21" spans="1:52" ht="16" x14ac:dyDescent="0.2">
      <c r="A21" s="74">
        <f>A20+1</f>
        <v>210</v>
      </c>
      <c r="B21" s="70" t="s">
        <v>276</v>
      </c>
      <c r="C21" s="71">
        <v>41003</v>
      </c>
      <c r="D21" s="76">
        <v>1.5</v>
      </c>
      <c r="E21" s="97">
        <v>41444</v>
      </c>
      <c r="F21" s="76">
        <v>1.4</v>
      </c>
      <c r="G21" s="71">
        <v>41477</v>
      </c>
      <c r="H21" s="76">
        <v>1.31</v>
      </c>
      <c r="I21" s="71">
        <v>41505</v>
      </c>
      <c r="J21" s="76">
        <v>1.36</v>
      </c>
      <c r="K21" s="71">
        <v>41778</v>
      </c>
      <c r="L21" s="76">
        <v>1.4</v>
      </c>
      <c r="M21" s="71">
        <v>41794</v>
      </c>
      <c r="N21" s="76">
        <v>1.4</v>
      </c>
      <c r="O21" s="71">
        <v>41872</v>
      </c>
      <c r="P21" s="76">
        <v>1.3</v>
      </c>
      <c r="Q21" s="71">
        <v>41947</v>
      </c>
      <c r="R21" s="76">
        <v>1.42</v>
      </c>
      <c r="S21" s="71">
        <v>42118</v>
      </c>
      <c r="T21" s="78">
        <v>1.37</v>
      </c>
      <c r="U21" s="71">
        <v>42158</v>
      </c>
      <c r="V21" s="72">
        <v>1.35</v>
      </c>
      <c r="W21" s="71">
        <v>42242</v>
      </c>
      <c r="X21" s="76">
        <v>1.4218033711975837</v>
      </c>
      <c r="Y21" s="71">
        <v>42296</v>
      </c>
      <c r="Z21" s="76">
        <v>1.3097248607975147</v>
      </c>
      <c r="AA21" s="71">
        <v>41213</v>
      </c>
      <c r="AB21" s="75" t="s">
        <v>348</v>
      </c>
      <c r="AC21" s="75" t="s">
        <v>348</v>
      </c>
      <c r="AD21" s="75" t="s">
        <v>348</v>
      </c>
      <c r="AE21" s="75" t="s">
        <v>348</v>
      </c>
      <c r="AF21" s="75" t="s">
        <v>348</v>
      </c>
      <c r="AG21" s="75" t="s">
        <v>348</v>
      </c>
      <c r="AH21" s="75" t="s">
        <v>348</v>
      </c>
      <c r="AI21" s="75" t="s">
        <v>348</v>
      </c>
      <c r="AJ21" s="75" t="s">
        <v>348</v>
      </c>
      <c r="AK21" s="75" t="s">
        <v>348</v>
      </c>
      <c r="AL21" s="75" t="s">
        <v>348</v>
      </c>
      <c r="AM21" s="75" t="s">
        <v>348</v>
      </c>
      <c r="AN21" s="97">
        <v>42304</v>
      </c>
      <c r="AO21" s="75" t="s">
        <v>348</v>
      </c>
      <c r="AP21" s="75" t="s">
        <v>348</v>
      </c>
      <c r="AQ21" s="75" t="s">
        <v>348</v>
      </c>
      <c r="AR21" s="75" t="s">
        <v>348</v>
      </c>
      <c r="AS21" s="75" t="s">
        <v>348</v>
      </c>
      <c r="AT21" s="75" t="s">
        <v>348</v>
      </c>
      <c r="AU21" s="75" t="s">
        <v>348</v>
      </c>
      <c r="AV21" s="75" t="s">
        <v>348</v>
      </c>
      <c r="AW21" s="75" t="s">
        <v>348</v>
      </c>
      <c r="AX21" s="75" t="s">
        <v>348</v>
      </c>
      <c r="AY21" s="75" t="s">
        <v>348</v>
      </c>
      <c r="AZ21" s="75" t="s">
        <v>348</v>
      </c>
    </row>
    <row r="22" spans="1:52" ht="16" x14ac:dyDescent="0.2">
      <c r="A22" s="74">
        <f>A12+100</f>
        <v>301</v>
      </c>
      <c r="B22" s="70" t="s">
        <v>269</v>
      </c>
      <c r="C22" s="71">
        <v>41003</v>
      </c>
      <c r="D22" s="72" t="s">
        <v>348</v>
      </c>
      <c r="E22" s="97">
        <v>41444</v>
      </c>
      <c r="F22" s="72" t="s">
        <v>348</v>
      </c>
      <c r="G22" s="71">
        <v>41477</v>
      </c>
      <c r="H22" s="72" t="s">
        <v>348</v>
      </c>
      <c r="I22" s="71">
        <v>41505</v>
      </c>
      <c r="J22" s="72" t="s">
        <v>348</v>
      </c>
      <c r="K22" s="71">
        <v>41778</v>
      </c>
      <c r="L22" s="72" t="s">
        <v>348</v>
      </c>
      <c r="M22" s="71">
        <v>41794</v>
      </c>
      <c r="N22" s="72" t="s">
        <v>348</v>
      </c>
      <c r="O22" s="71">
        <v>41872</v>
      </c>
      <c r="P22" s="72" t="s">
        <v>348</v>
      </c>
      <c r="Q22" s="71">
        <v>41947</v>
      </c>
      <c r="R22" s="72" t="s">
        <v>348</v>
      </c>
      <c r="S22" s="71">
        <v>42118</v>
      </c>
      <c r="T22" s="72" t="s">
        <v>348</v>
      </c>
      <c r="U22" s="71">
        <v>42158</v>
      </c>
      <c r="V22" s="72" t="s">
        <v>348</v>
      </c>
      <c r="W22" s="71">
        <v>42242</v>
      </c>
      <c r="X22" s="72" t="s">
        <v>348</v>
      </c>
      <c r="Y22" s="71">
        <v>42296</v>
      </c>
      <c r="Z22" s="72" t="s">
        <v>348</v>
      </c>
      <c r="AA22" s="71">
        <v>41213</v>
      </c>
      <c r="AB22" s="75" t="s">
        <v>348</v>
      </c>
      <c r="AC22" s="75" t="s">
        <v>348</v>
      </c>
      <c r="AD22" s="75" t="s">
        <v>348</v>
      </c>
      <c r="AE22" s="75" t="s">
        <v>348</v>
      </c>
      <c r="AF22" s="75" t="s">
        <v>348</v>
      </c>
      <c r="AG22" s="75" t="s">
        <v>348</v>
      </c>
      <c r="AH22" s="75" t="s">
        <v>348</v>
      </c>
      <c r="AI22" s="75" t="s">
        <v>348</v>
      </c>
      <c r="AJ22" s="75" t="s">
        <v>348</v>
      </c>
      <c r="AK22" s="75" t="s">
        <v>348</v>
      </c>
      <c r="AL22" s="75" t="s">
        <v>348</v>
      </c>
      <c r="AM22" s="75" t="s">
        <v>348</v>
      </c>
      <c r="AN22" s="97">
        <v>42304</v>
      </c>
      <c r="AO22" s="75" t="s">
        <v>348</v>
      </c>
      <c r="AP22" s="75" t="s">
        <v>348</v>
      </c>
      <c r="AQ22" s="75" t="s">
        <v>348</v>
      </c>
      <c r="AR22" s="75" t="s">
        <v>348</v>
      </c>
      <c r="AS22" s="75" t="s">
        <v>348</v>
      </c>
      <c r="AT22" s="75" t="s">
        <v>348</v>
      </c>
      <c r="AU22" s="75" t="s">
        <v>348</v>
      </c>
      <c r="AV22" s="75" t="s">
        <v>348</v>
      </c>
      <c r="AW22" s="75" t="s">
        <v>348</v>
      </c>
      <c r="AX22" s="75" t="s">
        <v>348</v>
      </c>
      <c r="AY22" s="75" t="s">
        <v>348</v>
      </c>
      <c r="AZ22" s="75" t="s">
        <v>348</v>
      </c>
    </row>
    <row r="23" spans="1:52" ht="16" x14ac:dyDescent="0.2">
      <c r="A23" s="74">
        <f t="shared" ref="A23:A31" si="1">A13+100</f>
        <v>302</v>
      </c>
      <c r="B23" s="70" t="s">
        <v>271</v>
      </c>
      <c r="C23" s="71">
        <v>41003</v>
      </c>
      <c r="D23" s="72" t="s">
        <v>348</v>
      </c>
      <c r="E23" s="97">
        <v>41444</v>
      </c>
      <c r="F23" s="72" t="s">
        <v>348</v>
      </c>
      <c r="G23" s="71">
        <v>41477</v>
      </c>
      <c r="H23" s="72" t="s">
        <v>348</v>
      </c>
      <c r="I23" s="71">
        <v>41505</v>
      </c>
      <c r="J23" s="72" t="s">
        <v>348</v>
      </c>
      <c r="K23" s="71">
        <v>41778</v>
      </c>
      <c r="L23" s="72" t="s">
        <v>348</v>
      </c>
      <c r="M23" s="71">
        <v>41794</v>
      </c>
      <c r="N23" s="72" t="s">
        <v>348</v>
      </c>
      <c r="O23" s="71">
        <v>41872</v>
      </c>
      <c r="P23" s="72" t="s">
        <v>348</v>
      </c>
      <c r="Q23" s="71">
        <v>41947</v>
      </c>
      <c r="R23" s="72" t="s">
        <v>348</v>
      </c>
      <c r="S23" s="71">
        <v>42118</v>
      </c>
      <c r="T23" s="72" t="s">
        <v>348</v>
      </c>
      <c r="U23" s="71">
        <v>42158</v>
      </c>
      <c r="V23" s="72" t="s">
        <v>348</v>
      </c>
      <c r="W23" s="71">
        <v>42242</v>
      </c>
      <c r="X23" s="72" t="s">
        <v>348</v>
      </c>
      <c r="Y23" s="71">
        <v>42296</v>
      </c>
      <c r="Z23" s="72" t="s">
        <v>348</v>
      </c>
      <c r="AA23" s="71">
        <v>41213</v>
      </c>
      <c r="AB23" s="75" t="s">
        <v>348</v>
      </c>
      <c r="AC23" s="75" t="s">
        <v>348</v>
      </c>
      <c r="AD23" s="75" t="s">
        <v>348</v>
      </c>
      <c r="AE23" s="75" t="s">
        <v>348</v>
      </c>
      <c r="AF23" s="75" t="s">
        <v>348</v>
      </c>
      <c r="AG23" s="75" t="s">
        <v>348</v>
      </c>
      <c r="AH23" s="75" t="s">
        <v>348</v>
      </c>
      <c r="AI23" s="75" t="s">
        <v>348</v>
      </c>
      <c r="AJ23" s="75" t="s">
        <v>348</v>
      </c>
      <c r="AK23" s="75" t="s">
        <v>348</v>
      </c>
      <c r="AL23" s="75" t="s">
        <v>348</v>
      </c>
      <c r="AM23" s="75" t="s">
        <v>348</v>
      </c>
      <c r="AN23" s="97">
        <v>42304</v>
      </c>
      <c r="AO23" s="75" t="s">
        <v>348</v>
      </c>
      <c r="AP23" s="75" t="s">
        <v>348</v>
      </c>
      <c r="AQ23" s="75" t="s">
        <v>348</v>
      </c>
      <c r="AR23" s="75" t="s">
        <v>348</v>
      </c>
      <c r="AS23" s="75" t="s">
        <v>348</v>
      </c>
      <c r="AT23" s="75" t="s">
        <v>348</v>
      </c>
      <c r="AU23" s="75" t="s">
        <v>348</v>
      </c>
      <c r="AV23" s="75" t="s">
        <v>348</v>
      </c>
      <c r="AW23" s="75" t="s">
        <v>348</v>
      </c>
      <c r="AX23" s="75" t="s">
        <v>348</v>
      </c>
      <c r="AY23" s="75" t="s">
        <v>348</v>
      </c>
      <c r="AZ23" s="75" t="s">
        <v>348</v>
      </c>
    </row>
    <row r="24" spans="1:52" ht="16" x14ac:dyDescent="0.2">
      <c r="A24" s="74">
        <f t="shared" si="1"/>
        <v>303</v>
      </c>
      <c r="B24" s="70" t="s">
        <v>270</v>
      </c>
      <c r="C24" s="71">
        <v>41003</v>
      </c>
      <c r="D24" s="72" t="s">
        <v>348</v>
      </c>
      <c r="E24" s="97">
        <v>41444</v>
      </c>
      <c r="F24" s="72" t="s">
        <v>348</v>
      </c>
      <c r="G24" s="71">
        <v>41477</v>
      </c>
      <c r="H24" s="72" t="s">
        <v>348</v>
      </c>
      <c r="I24" s="71">
        <v>41505</v>
      </c>
      <c r="J24" s="72" t="s">
        <v>348</v>
      </c>
      <c r="K24" s="71">
        <v>41778</v>
      </c>
      <c r="L24" s="72" t="s">
        <v>348</v>
      </c>
      <c r="M24" s="71">
        <v>41794</v>
      </c>
      <c r="N24" s="72" t="s">
        <v>348</v>
      </c>
      <c r="O24" s="71">
        <v>41872</v>
      </c>
      <c r="P24" s="72" t="s">
        <v>348</v>
      </c>
      <c r="Q24" s="71">
        <v>41947</v>
      </c>
      <c r="R24" s="72" t="s">
        <v>348</v>
      </c>
      <c r="S24" s="71">
        <v>42118</v>
      </c>
      <c r="T24" s="72" t="s">
        <v>348</v>
      </c>
      <c r="U24" s="71">
        <v>42158</v>
      </c>
      <c r="V24" s="72" t="s">
        <v>348</v>
      </c>
      <c r="W24" s="71">
        <v>42242</v>
      </c>
      <c r="X24" s="72" t="s">
        <v>348</v>
      </c>
      <c r="Y24" s="71">
        <v>42296</v>
      </c>
      <c r="Z24" s="72" t="s">
        <v>348</v>
      </c>
      <c r="AA24" s="71">
        <v>41213</v>
      </c>
      <c r="AB24" s="75" t="s">
        <v>348</v>
      </c>
      <c r="AC24" s="75" t="s">
        <v>348</v>
      </c>
      <c r="AD24" s="75" t="s">
        <v>348</v>
      </c>
      <c r="AE24" s="75" t="s">
        <v>348</v>
      </c>
      <c r="AF24" s="75" t="s">
        <v>348</v>
      </c>
      <c r="AG24" s="75" t="s">
        <v>348</v>
      </c>
      <c r="AH24" s="75" t="s">
        <v>348</v>
      </c>
      <c r="AI24" s="75" t="s">
        <v>348</v>
      </c>
      <c r="AJ24" s="75" t="s">
        <v>348</v>
      </c>
      <c r="AK24" s="75" t="s">
        <v>348</v>
      </c>
      <c r="AL24" s="75" t="s">
        <v>348</v>
      </c>
      <c r="AM24" s="75" t="s">
        <v>348</v>
      </c>
      <c r="AN24" s="97">
        <v>42304</v>
      </c>
      <c r="AO24" s="75" t="s">
        <v>348</v>
      </c>
      <c r="AP24" s="75" t="s">
        <v>348</v>
      </c>
      <c r="AQ24" s="75" t="s">
        <v>348</v>
      </c>
      <c r="AR24" s="75" t="s">
        <v>348</v>
      </c>
      <c r="AS24" s="75" t="s">
        <v>348</v>
      </c>
      <c r="AT24" s="75" t="s">
        <v>348</v>
      </c>
      <c r="AU24" s="75" t="s">
        <v>348</v>
      </c>
      <c r="AV24" s="75" t="s">
        <v>348</v>
      </c>
      <c r="AW24" s="75" t="s">
        <v>348</v>
      </c>
      <c r="AX24" s="75" t="s">
        <v>348</v>
      </c>
      <c r="AY24" s="75" t="s">
        <v>348</v>
      </c>
      <c r="AZ24" s="75" t="s">
        <v>348</v>
      </c>
    </row>
    <row r="25" spans="1:52" ht="16" x14ac:dyDescent="0.2">
      <c r="A25" s="74">
        <f t="shared" si="1"/>
        <v>304</v>
      </c>
      <c r="B25" s="70" t="s">
        <v>273</v>
      </c>
      <c r="C25" s="71">
        <v>41003</v>
      </c>
      <c r="D25" s="72" t="s">
        <v>348</v>
      </c>
      <c r="E25" s="97">
        <v>41444</v>
      </c>
      <c r="F25" s="72" t="s">
        <v>348</v>
      </c>
      <c r="G25" s="71">
        <v>41477</v>
      </c>
      <c r="H25" s="72" t="s">
        <v>348</v>
      </c>
      <c r="I25" s="71">
        <v>41505</v>
      </c>
      <c r="J25" s="72" t="s">
        <v>348</v>
      </c>
      <c r="K25" s="71">
        <v>41778</v>
      </c>
      <c r="L25" s="72" t="s">
        <v>348</v>
      </c>
      <c r="M25" s="71">
        <v>41794</v>
      </c>
      <c r="N25" s="72" t="s">
        <v>348</v>
      </c>
      <c r="O25" s="71">
        <v>41872</v>
      </c>
      <c r="P25" s="72" t="s">
        <v>348</v>
      </c>
      <c r="Q25" s="71">
        <v>41947</v>
      </c>
      <c r="R25" s="72" t="s">
        <v>348</v>
      </c>
      <c r="S25" s="71">
        <v>42118</v>
      </c>
      <c r="T25" s="72" t="s">
        <v>348</v>
      </c>
      <c r="U25" s="71">
        <v>42158</v>
      </c>
      <c r="V25" s="72" t="s">
        <v>348</v>
      </c>
      <c r="W25" s="71">
        <v>42242</v>
      </c>
      <c r="X25" s="72" t="s">
        <v>348</v>
      </c>
      <c r="Y25" s="71">
        <v>42296</v>
      </c>
      <c r="Z25" s="72" t="s">
        <v>348</v>
      </c>
      <c r="AA25" s="71">
        <v>41213</v>
      </c>
      <c r="AB25" s="75" t="s">
        <v>348</v>
      </c>
      <c r="AC25" s="75" t="s">
        <v>348</v>
      </c>
      <c r="AD25" s="75" t="s">
        <v>348</v>
      </c>
      <c r="AE25" s="75" t="s">
        <v>348</v>
      </c>
      <c r="AF25" s="75" t="s">
        <v>348</v>
      </c>
      <c r="AG25" s="75" t="s">
        <v>348</v>
      </c>
      <c r="AH25" s="75" t="s">
        <v>348</v>
      </c>
      <c r="AI25" s="75" t="s">
        <v>348</v>
      </c>
      <c r="AJ25" s="75" t="s">
        <v>348</v>
      </c>
      <c r="AK25" s="75" t="s">
        <v>348</v>
      </c>
      <c r="AL25" s="75" t="s">
        <v>348</v>
      </c>
      <c r="AM25" s="75" t="s">
        <v>348</v>
      </c>
      <c r="AN25" s="97">
        <v>42304</v>
      </c>
      <c r="AO25" s="75" t="s">
        <v>348</v>
      </c>
      <c r="AP25" s="75" t="s">
        <v>348</v>
      </c>
      <c r="AQ25" s="75" t="s">
        <v>348</v>
      </c>
      <c r="AR25" s="75" t="s">
        <v>348</v>
      </c>
      <c r="AS25" s="75" t="s">
        <v>348</v>
      </c>
      <c r="AT25" s="75" t="s">
        <v>348</v>
      </c>
      <c r="AU25" s="75" t="s">
        <v>348</v>
      </c>
      <c r="AV25" s="75" t="s">
        <v>348</v>
      </c>
      <c r="AW25" s="75" t="s">
        <v>348</v>
      </c>
      <c r="AX25" s="75" t="s">
        <v>348</v>
      </c>
      <c r="AY25" s="75" t="s">
        <v>348</v>
      </c>
      <c r="AZ25" s="75" t="s">
        <v>348</v>
      </c>
    </row>
    <row r="26" spans="1:52" ht="16" x14ac:dyDescent="0.2">
      <c r="A26" s="74">
        <f t="shared" si="1"/>
        <v>305</v>
      </c>
      <c r="B26" s="70" t="s">
        <v>272</v>
      </c>
      <c r="C26" s="71">
        <v>41003</v>
      </c>
      <c r="D26" s="72" t="s">
        <v>348</v>
      </c>
      <c r="E26" s="97">
        <v>41444</v>
      </c>
      <c r="F26" s="72" t="s">
        <v>348</v>
      </c>
      <c r="G26" s="71">
        <v>41477</v>
      </c>
      <c r="H26" s="72" t="s">
        <v>348</v>
      </c>
      <c r="I26" s="71">
        <v>41505</v>
      </c>
      <c r="J26" s="72" t="s">
        <v>348</v>
      </c>
      <c r="K26" s="71">
        <v>41778</v>
      </c>
      <c r="L26" s="72" t="s">
        <v>348</v>
      </c>
      <c r="M26" s="71">
        <v>41794</v>
      </c>
      <c r="N26" s="72" t="s">
        <v>348</v>
      </c>
      <c r="O26" s="71">
        <v>41872</v>
      </c>
      <c r="P26" s="72" t="s">
        <v>348</v>
      </c>
      <c r="Q26" s="71">
        <v>41947</v>
      </c>
      <c r="R26" s="72" t="s">
        <v>348</v>
      </c>
      <c r="S26" s="71">
        <v>42118</v>
      </c>
      <c r="T26" s="72" t="s">
        <v>348</v>
      </c>
      <c r="U26" s="71">
        <v>42158</v>
      </c>
      <c r="V26" s="72" t="s">
        <v>348</v>
      </c>
      <c r="W26" s="71">
        <v>42242</v>
      </c>
      <c r="X26" s="72" t="s">
        <v>348</v>
      </c>
      <c r="Y26" s="71">
        <v>42296</v>
      </c>
      <c r="Z26" s="72" t="s">
        <v>348</v>
      </c>
      <c r="AA26" s="71">
        <v>41213</v>
      </c>
      <c r="AB26" s="75" t="s">
        <v>348</v>
      </c>
      <c r="AC26" s="75" t="s">
        <v>348</v>
      </c>
      <c r="AD26" s="75" t="s">
        <v>348</v>
      </c>
      <c r="AE26" s="75" t="s">
        <v>348</v>
      </c>
      <c r="AF26" s="75" t="s">
        <v>348</v>
      </c>
      <c r="AG26" s="75" t="s">
        <v>348</v>
      </c>
      <c r="AH26" s="75" t="s">
        <v>348</v>
      </c>
      <c r="AI26" s="75" t="s">
        <v>348</v>
      </c>
      <c r="AJ26" s="75" t="s">
        <v>348</v>
      </c>
      <c r="AK26" s="75" t="s">
        <v>348</v>
      </c>
      <c r="AL26" s="75" t="s">
        <v>348</v>
      </c>
      <c r="AM26" s="75" t="s">
        <v>348</v>
      </c>
      <c r="AN26" s="97">
        <v>42304</v>
      </c>
      <c r="AO26" s="75" t="s">
        <v>348</v>
      </c>
      <c r="AP26" s="75" t="s">
        <v>348</v>
      </c>
      <c r="AQ26" s="75" t="s">
        <v>348</v>
      </c>
      <c r="AR26" s="75" t="s">
        <v>348</v>
      </c>
      <c r="AS26" s="75" t="s">
        <v>348</v>
      </c>
      <c r="AT26" s="75" t="s">
        <v>348</v>
      </c>
      <c r="AU26" s="75" t="s">
        <v>348</v>
      </c>
      <c r="AV26" s="75" t="s">
        <v>348</v>
      </c>
      <c r="AW26" s="75" t="s">
        <v>348</v>
      </c>
      <c r="AX26" s="75" t="s">
        <v>348</v>
      </c>
      <c r="AY26" s="75" t="s">
        <v>348</v>
      </c>
      <c r="AZ26" s="75" t="s">
        <v>348</v>
      </c>
    </row>
    <row r="27" spans="1:52" ht="16" x14ac:dyDescent="0.2">
      <c r="A27" s="74">
        <f t="shared" si="1"/>
        <v>306</v>
      </c>
      <c r="B27" s="70" t="s">
        <v>277</v>
      </c>
      <c r="C27" s="71">
        <v>41003</v>
      </c>
      <c r="D27" s="72" t="s">
        <v>348</v>
      </c>
      <c r="E27" s="97">
        <v>41444</v>
      </c>
      <c r="F27" s="72" t="s">
        <v>348</v>
      </c>
      <c r="G27" s="71">
        <v>41477</v>
      </c>
      <c r="H27" s="72" t="s">
        <v>348</v>
      </c>
      <c r="I27" s="71">
        <v>41505</v>
      </c>
      <c r="J27" s="72" t="s">
        <v>348</v>
      </c>
      <c r="K27" s="71">
        <v>41778</v>
      </c>
      <c r="L27" s="72" t="s">
        <v>348</v>
      </c>
      <c r="M27" s="71">
        <v>41794</v>
      </c>
      <c r="N27" s="72" t="s">
        <v>348</v>
      </c>
      <c r="O27" s="71">
        <v>41872</v>
      </c>
      <c r="P27" s="72" t="s">
        <v>348</v>
      </c>
      <c r="Q27" s="71">
        <v>41947</v>
      </c>
      <c r="R27" s="72" t="s">
        <v>348</v>
      </c>
      <c r="S27" s="71">
        <v>42118</v>
      </c>
      <c r="T27" s="72" t="s">
        <v>348</v>
      </c>
      <c r="U27" s="71">
        <v>42158</v>
      </c>
      <c r="V27" s="72" t="s">
        <v>348</v>
      </c>
      <c r="W27" s="71">
        <v>42242</v>
      </c>
      <c r="X27" s="72" t="s">
        <v>348</v>
      </c>
      <c r="Y27" s="71">
        <v>42296</v>
      </c>
      <c r="Z27" s="72" t="s">
        <v>348</v>
      </c>
      <c r="AA27" s="71">
        <v>41213</v>
      </c>
      <c r="AB27" s="75" t="s">
        <v>348</v>
      </c>
      <c r="AC27" s="75" t="s">
        <v>348</v>
      </c>
      <c r="AD27" s="75" t="s">
        <v>348</v>
      </c>
      <c r="AE27" s="75" t="s">
        <v>348</v>
      </c>
      <c r="AF27" s="75" t="s">
        <v>348</v>
      </c>
      <c r="AG27" s="75" t="s">
        <v>348</v>
      </c>
      <c r="AH27" s="75" t="s">
        <v>348</v>
      </c>
      <c r="AI27" s="75" t="s">
        <v>348</v>
      </c>
      <c r="AJ27" s="75" t="s">
        <v>348</v>
      </c>
      <c r="AK27" s="75" t="s">
        <v>348</v>
      </c>
      <c r="AL27" s="75" t="s">
        <v>348</v>
      </c>
      <c r="AM27" s="75" t="s">
        <v>348</v>
      </c>
      <c r="AN27" s="97">
        <v>42304</v>
      </c>
      <c r="AO27" s="75" t="s">
        <v>348</v>
      </c>
      <c r="AP27" s="75" t="s">
        <v>348</v>
      </c>
      <c r="AQ27" s="75" t="s">
        <v>348</v>
      </c>
      <c r="AR27" s="75" t="s">
        <v>348</v>
      </c>
      <c r="AS27" s="75" t="s">
        <v>348</v>
      </c>
      <c r="AT27" s="75" t="s">
        <v>348</v>
      </c>
      <c r="AU27" s="75" t="s">
        <v>348</v>
      </c>
      <c r="AV27" s="75" t="s">
        <v>348</v>
      </c>
      <c r="AW27" s="75" t="s">
        <v>348</v>
      </c>
      <c r="AX27" s="75" t="s">
        <v>348</v>
      </c>
      <c r="AY27" s="75" t="s">
        <v>348</v>
      </c>
      <c r="AZ27" s="75" t="s">
        <v>348</v>
      </c>
    </row>
    <row r="28" spans="1:52" ht="16" x14ac:dyDescent="0.2">
      <c r="A28" s="74">
        <f t="shared" si="1"/>
        <v>307</v>
      </c>
      <c r="B28" s="70" t="s">
        <v>275</v>
      </c>
      <c r="C28" s="71">
        <v>41003</v>
      </c>
      <c r="D28" s="76">
        <v>1.32</v>
      </c>
      <c r="E28" s="97">
        <v>41444</v>
      </c>
      <c r="F28" s="72" t="s">
        <v>348</v>
      </c>
      <c r="G28" s="71">
        <v>41477</v>
      </c>
      <c r="H28" s="72" t="s">
        <v>348</v>
      </c>
      <c r="I28" s="71">
        <v>41505</v>
      </c>
      <c r="J28" s="72" t="s">
        <v>348</v>
      </c>
      <c r="K28" s="71">
        <v>41778</v>
      </c>
      <c r="L28" s="72" t="s">
        <v>348</v>
      </c>
      <c r="M28" s="71">
        <v>41794</v>
      </c>
      <c r="N28" s="72" t="s">
        <v>348</v>
      </c>
      <c r="O28" s="71">
        <v>41872</v>
      </c>
      <c r="P28" s="72" t="s">
        <v>348</v>
      </c>
      <c r="Q28" s="71">
        <v>41947</v>
      </c>
      <c r="R28" s="72" t="s">
        <v>348</v>
      </c>
      <c r="S28" s="71">
        <v>42118</v>
      </c>
      <c r="T28" s="72" t="s">
        <v>348</v>
      </c>
      <c r="U28" s="71">
        <v>42158</v>
      </c>
      <c r="V28" s="72" t="s">
        <v>348</v>
      </c>
      <c r="W28" s="71">
        <v>42242</v>
      </c>
      <c r="X28" s="72" t="s">
        <v>348</v>
      </c>
      <c r="Y28" s="71">
        <v>42296</v>
      </c>
      <c r="Z28" s="72" t="s">
        <v>348</v>
      </c>
      <c r="AA28" s="71">
        <v>41213</v>
      </c>
      <c r="AB28" s="75" t="s">
        <v>348</v>
      </c>
      <c r="AC28" s="75" t="s">
        <v>348</v>
      </c>
      <c r="AD28" s="75" t="s">
        <v>348</v>
      </c>
      <c r="AE28" s="75" t="s">
        <v>348</v>
      </c>
      <c r="AF28" s="75" t="s">
        <v>348</v>
      </c>
      <c r="AG28" s="75" t="s">
        <v>348</v>
      </c>
      <c r="AH28" s="75" t="s">
        <v>348</v>
      </c>
      <c r="AI28" s="75" t="s">
        <v>348</v>
      </c>
      <c r="AJ28" s="75" t="s">
        <v>348</v>
      </c>
      <c r="AK28" s="75" t="s">
        <v>348</v>
      </c>
      <c r="AL28" s="75" t="s">
        <v>348</v>
      </c>
      <c r="AM28" s="75" t="s">
        <v>348</v>
      </c>
      <c r="AN28" s="97">
        <v>42304</v>
      </c>
      <c r="AO28" s="75" t="s">
        <v>348</v>
      </c>
      <c r="AP28" s="75" t="s">
        <v>348</v>
      </c>
      <c r="AQ28" s="75" t="s">
        <v>348</v>
      </c>
      <c r="AR28" s="75" t="s">
        <v>348</v>
      </c>
      <c r="AS28" s="75" t="s">
        <v>348</v>
      </c>
      <c r="AT28" s="75" t="s">
        <v>348</v>
      </c>
      <c r="AU28" s="75" t="s">
        <v>348</v>
      </c>
      <c r="AV28" s="75" t="s">
        <v>348</v>
      </c>
      <c r="AW28" s="75" t="s">
        <v>348</v>
      </c>
      <c r="AX28" s="75" t="s">
        <v>348</v>
      </c>
      <c r="AY28" s="75" t="s">
        <v>348</v>
      </c>
      <c r="AZ28" s="75" t="s">
        <v>348</v>
      </c>
    </row>
    <row r="29" spans="1:52" ht="16" x14ac:dyDescent="0.2">
      <c r="A29" s="74">
        <f t="shared" si="1"/>
        <v>308</v>
      </c>
      <c r="B29" s="70" t="s">
        <v>268</v>
      </c>
      <c r="C29" s="71">
        <v>41003</v>
      </c>
      <c r="D29" s="72" t="s">
        <v>348</v>
      </c>
      <c r="E29" s="97">
        <v>41444</v>
      </c>
      <c r="F29" s="72" t="s">
        <v>348</v>
      </c>
      <c r="G29" s="71">
        <v>41477</v>
      </c>
      <c r="H29" s="72" t="s">
        <v>348</v>
      </c>
      <c r="I29" s="71">
        <v>41505</v>
      </c>
      <c r="J29" s="72" t="s">
        <v>348</v>
      </c>
      <c r="K29" s="71">
        <v>41778</v>
      </c>
      <c r="L29" s="72" t="s">
        <v>348</v>
      </c>
      <c r="M29" s="71">
        <v>41794</v>
      </c>
      <c r="N29" s="72" t="s">
        <v>348</v>
      </c>
      <c r="O29" s="71">
        <v>41872</v>
      </c>
      <c r="P29" s="72" t="s">
        <v>348</v>
      </c>
      <c r="Q29" s="71">
        <v>41947</v>
      </c>
      <c r="R29" s="72" t="s">
        <v>348</v>
      </c>
      <c r="S29" s="71">
        <v>42118</v>
      </c>
      <c r="T29" s="72" t="s">
        <v>348</v>
      </c>
      <c r="U29" s="71">
        <v>42158</v>
      </c>
      <c r="V29" s="72" t="s">
        <v>348</v>
      </c>
      <c r="W29" s="71">
        <v>42242</v>
      </c>
      <c r="X29" s="72" t="s">
        <v>348</v>
      </c>
      <c r="Y29" s="71">
        <v>42296</v>
      </c>
      <c r="Z29" s="72" t="s">
        <v>348</v>
      </c>
      <c r="AA29" s="71">
        <v>41213</v>
      </c>
      <c r="AB29" s="75" t="s">
        <v>348</v>
      </c>
      <c r="AC29" s="75" t="s">
        <v>348</v>
      </c>
      <c r="AD29" s="75" t="s">
        <v>348</v>
      </c>
      <c r="AE29" s="75" t="s">
        <v>348</v>
      </c>
      <c r="AF29" s="75" t="s">
        <v>348</v>
      </c>
      <c r="AG29" s="75" t="s">
        <v>348</v>
      </c>
      <c r="AH29" s="75" t="s">
        <v>348</v>
      </c>
      <c r="AI29" s="75" t="s">
        <v>348</v>
      </c>
      <c r="AJ29" s="75" t="s">
        <v>348</v>
      </c>
      <c r="AK29" s="75" t="s">
        <v>348</v>
      </c>
      <c r="AL29" s="75" t="s">
        <v>348</v>
      </c>
      <c r="AM29" s="75" t="s">
        <v>348</v>
      </c>
      <c r="AN29" s="97">
        <v>42304</v>
      </c>
      <c r="AO29" s="75" t="s">
        <v>348</v>
      </c>
      <c r="AP29" s="75" t="s">
        <v>348</v>
      </c>
      <c r="AQ29" s="75" t="s">
        <v>348</v>
      </c>
      <c r="AR29" s="75" t="s">
        <v>348</v>
      </c>
      <c r="AS29" s="75" t="s">
        <v>348</v>
      </c>
      <c r="AT29" s="75" t="s">
        <v>348</v>
      </c>
      <c r="AU29" s="75" t="s">
        <v>348</v>
      </c>
      <c r="AV29" s="75" t="s">
        <v>348</v>
      </c>
      <c r="AW29" s="75" t="s">
        <v>348</v>
      </c>
      <c r="AX29" s="75" t="s">
        <v>348</v>
      </c>
      <c r="AY29" s="75" t="s">
        <v>348</v>
      </c>
      <c r="AZ29" s="75" t="s">
        <v>348</v>
      </c>
    </row>
    <row r="30" spans="1:52" ht="16" x14ac:dyDescent="0.2">
      <c r="A30" s="74">
        <f t="shared" si="1"/>
        <v>309</v>
      </c>
      <c r="B30" s="70" t="s">
        <v>276</v>
      </c>
      <c r="C30" s="71">
        <v>41003</v>
      </c>
      <c r="D30" s="76">
        <v>1.42</v>
      </c>
      <c r="E30" s="97">
        <v>41444</v>
      </c>
      <c r="F30" s="72" t="s">
        <v>348</v>
      </c>
      <c r="G30" s="71">
        <v>41477</v>
      </c>
      <c r="H30" s="72" t="s">
        <v>348</v>
      </c>
      <c r="I30" s="71">
        <v>41505</v>
      </c>
      <c r="J30" s="72" t="s">
        <v>348</v>
      </c>
      <c r="K30" s="71">
        <v>41778</v>
      </c>
      <c r="L30" s="72" t="s">
        <v>348</v>
      </c>
      <c r="M30" s="71">
        <v>41794</v>
      </c>
      <c r="N30" s="72" t="s">
        <v>348</v>
      </c>
      <c r="O30" s="71">
        <v>41872</v>
      </c>
      <c r="P30" s="72" t="s">
        <v>348</v>
      </c>
      <c r="Q30" s="71">
        <v>41947</v>
      </c>
      <c r="R30" s="72" t="s">
        <v>348</v>
      </c>
      <c r="S30" s="71">
        <v>42118</v>
      </c>
      <c r="T30" s="72" t="s">
        <v>348</v>
      </c>
      <c r="U30" s="71">
        <v>42158</v>
      </c>
      <c r="V30" s="72" t="s">
        <v>348</v>
      </c>
      <c r="W30" s="71">
        <v>42242</v>
      </c>
      <c r="X30" s="72" t="s">
        <v>348</v>
      </c>
      <c r="Y30" s="71">
        <v>42296</v>
      </c>
      <c r="Z30" s="72" t="s">
        <v>348</v>
      </c>
      <c r="AA30" s="71">
        <v>41213</v>
      </c>
      <c r="AB30" s="75" t="s">
        <v>348</v>
      </c>
      <c r="AC30" s="75" t="s">
        <v>348</v>
      </c>
      <c r="AD30" s="75" t="s">
        <v>348</v>
      </c>
      <c r="AE30" s="75" t="s">
        <v>348</v>
      </c>
      <c r="AF30" s="75" t="s">
        <v>348</v>
      </c>
      <c r="AG30" s="75" t="s">
        <v>348</v>
      </c>
      <c r="AH30" s="75" t="s">
        <v>348</v>
      </c>
      <c r="AI30" s="75" t="s">
        <v>348</v>
      </c>
      <c r="AJ30" s="75" t="s">
        <v>348</v>
      </c>
      <c r="AK30" s="75" t="s">
        <v>348</v>
      </c>
      <c r="AL30" s="75" t="s">
        <v>348</v>
      </c>
      <c r="AM30" s="75" t="s">
        <v>348</v>
      </c>
      <c r="AN30" s="97">
        <v>42304</v>
      </c>
      <c r="AO30" s="75" t="s">
        <v>348</v>
      </c>
      <c r="AP30" s="75" t="s">
        <v>348</v>
      </c>
      <c r="AQ30" s="75" t="s">
        <v>348</v>
      </c>
      <c r="AR30" s="75" t="s">
        <v>348</v>
      </c>
      <c r="AS30" s="75" t="s">
        <v>348</v>
      </c>
      <c r="AT30" s="75" t="s">
        <v>348</v>
      </c>
      <c r="AU30" s="75" t="s">
        <v>348</v>
      </c>
      <c r="AV30" s="75" t="s">
        <v>348</v>
      </c>
      <c r="AW30" s="75" t="s">
        <v>348</v>
      </c>
      <c r="AX30" s="75" t="s">
        <v>348</v>
      </c>
      <c r="AY30" s="75" t="s">
        <v>348</v>
      </c>
      <c r="AZ30" s="75" t="s">
        <v>348</v>
      </c>
    </row>
    <row r="31" spans="1:52" ht="16" x14ac:dyDescent="0.2">
      <c r="A31" s="74">
        <f t="shared" si="1"/>
        <v>310</v>
      </c>
      <c r="B31" s="70" t="s">
        <v>274</v>
      </c>
      <c r="C31" s="71">
        <v>41003</v>
      </c>
      <c r="D31" s="72" t="s">
        <v>348</v>
      </c>
      <c r="E31" s="97">
        <v>41444</v>
      </c>
      <c r="F31" s="72" t="s">
        <v>348</v>
      </c>
      <c r="G31" s="71">
        <v>41477</v>
      </c>
      <c r="H31" s="72" t="s">
        <v>348</v>
      </c>
      <c r="I31" s="71">
        <v>41505</v>
      </c>
      <c r="J31" s="72" t="s">
        <v>348</v>
      </c>
      <c r="K31" s="71">
        <v>41778</v>
      </c>
      <c r="L31" s="72" t="s">
        <v>348</v>
      </c>
      <c r="M31" s="71">
        <v>41794</v>
      </c>
      <c r="N31" s="72" t="s">
        <v>348</v>
      </c>
      <c r="O31" s="71">
        <v>41872</v>
      </c>
      <c r="P31" s="72" t="s">
        <v>348</v>
      </c>
      <c r="Q31" s="71">
        <v>41947</v>
      </c>
      <c r="R31" s="72" t="s">
        <v>348</v>
      </c>
      <c r="S31" s="71">
        <v>42118</v>
      </c>
      <c r="T31" s="72" t="s">
        <v>348</v>
      </c>
      <c r="U31" s="71">
        <v>42158</v>
      </c>
      <c r="V31" s="72" t="s">
        <v>348</v>
      </c>
      <c r="W31" s="71">
        <v>42242</v>
      </c>
      <c r="X31" s="72" t="s">
        <v>348</v>
      </c>
      <c r="Y31" s="71">
        <v>42296</v>
      </c>
      <c r="Z31" s="72" t="s">
        <v>348</v>
      </c>
      <c r="AA31" s="71">
        <v>41213</v>
      </c>
      <c r="AB31" s="75">
        <v>16</v>
      </c>
      <c r="AC31" s="75" t="s">
        <v>348</v>
      </c>
      <c r="AD31" s="75">
        <v>12</v>
      </c>
      <c r="AE31" s="75">
        <v>30</v>
      </c>
      <c r="AF31" s="75">
        <v>63</v>
      </c>
      <c r="AG31" s="75" t="s">
        <v>348</v>
      </c>
      <c r="AH31" s="75">
        <v>60</v>
      </c>
      <c r="AI31" s="75">
        <v>44</v>
      </c>
      <c r="AJ31" s="75">
        <v>21</v>
      </c>
      <c r="AK31" s="75" t="s">
        <v>348</v>
      </c>
      <c r="AL31" s="75">
        <v>28</v>
      </c>
      <c r="AM31" s="75">
        <v>26</v>
      </c>
      <c r="AN31" s="97">
        <v>42304</v>
      </c>
      <c r="AO31" s="75">
        <v>12</v>
      </c>
      <c r="AP31" s="75">
        <v>10</v>
      </c>
      <c r="AQ31" s="75">
        <v>16</v>
      </c>
      <c r="AR31" s="75">
        <v>30</v>
      </c>
      <c r="AS31" s="75">
        <v>66</v>
      </c>
      <c r="AT31" s="75">
        <v>68</v>
      </c>
      <c r="AU31" s="75">
        <v>59</v>
      </c>
      <c r="AV31" s="75">
        <v>43</v>
      </c>
      <c r="AW31" s="75">
        <v>22</v>
      </c>
      <c r="AX31" s="75">
        <v>22</v>
      </c>
      <c r="AY31" s="75">
        <v>25</v>
      </c>
      <c r="AZ31" s="75">
        <v>27</v>
      </c>
    </row>
    <row r="32" spans="1:52" ht="16" x14ac:dyDescent="0.2">
      <c r="A32" s="74">
        <f>A12+200</f>
        <v>401</v>
      </c>
      <c r="B32" s="70" t="s">
        <v>275</v>
      </c>
      <c r="C32" s="71">
        <v>41003</v>
      </c>
      <c r="D32" s="76">
        <v>1.39</v>
      </c>
      <c r="E32" s="97">
        <v>41444</v>
      </c>
      <c r="F32" s="72" t="s">
        <v>348</v>
      </c>
      <c r="G32" s="71">
        <v>41477</v>
      </c>
      <c r="H32" s="72" t="s">
        <v>348</v>
      </c>
      <c r="I32" s="71">
        <v>41505</v>
      </c>
      <c r="J32" s="72" t="s">
        <v>348</v>
      </c>
      <c r="K32" s="71">
        <v>41778</v>
      </c>
      <c r="L32" s="72" t="s">
        <v>348</v>
      </c>
      <c r="M32" s="71">
        <v>41794</v>
      </c>
      <c r="N32" s="72" t="s">
        <v>348</v>
      </c>
      <c r="O32" s="71">
        <v>41872</v>
      </c>
      <c r="P32" s="72" t="s">
        <v>348</v>
      </c>
      <c r="Q32" s="71">
        <v>41947</v>
      </c>
      <c r="R32" s="72" t="s">
        <v>348</v>
      </c>
      <c r="S32" s="71">
        <v>42118</v>
      </c>
      <c r="T32" s="72" t="s">
        <v>348</v>
      </c>
      <c r="U32" s="71">
        <v>42158</v>
      </c>
      <c r="V32" s="72" t="s">
        <v>348</v>
      </c>
      <c r="W32" s="71">
        <v>42242</v>
      </c>
      <c r="X32" s="72" t="s">
        <v>348</v>
      </c>
      <c r="Y32" s="71">
        <v>42296</v>
      </c>
      <c r="Z32" s="72" t="s">
        <v>348</v>
      </c>
      <c r="AA32" s="71">
        <v>41213</v>
      </c>
      <c r="AB32" s="75" t="s">
        <v>348</v>
      </c>
      <c r="AC32" s="75" t="s">
        <v>348</v>
      </c>
      <c r="AD32" s="75" t="s">
        <v>348</v>
      </c>
      <c r="AE32" s="75" t="s">
        <v>348</v>
      </c>
      <c r="AF32" s="75" t="s">
        <v>348</v>
      </c>
      <c r="AG32" s="75" t="s">
        <v>348</v>
      </c>
      <c r="AH32" s="75" t="s">
        <v>348</v>
      </c>
      <c r="AI32" s="75" t="s">
        <v>348</v>
      </c>
      <c r="AJ32" s="75" t="s">
        <v>348</v>
      </c>
      <c r="AK32" s="75" t="s">
        <v>348</v>
      </c>
      <c r="AL32" s="75" t="s">
        <v>348</v>
      </c>
      <c r="AM32" s="75" t="s">
        <v>348</v>
      </c>
      <c r="AN32" s="97">
        <v>42304</v>
      </c>
      <c r="AO32" s="75" t="s">
        <v>348</v>
      </c>
      <c r="AP32" s="75" t="s">
        <v>348</v>
      </c>
      <c r="AQ32" s="75" t="s">
        <v>348</v>
      </c>
      <c r="AR32" s="75" t="s">
        <v>348</v>
      </c>
      <c r="AS32" s="75" t="s">
        <v>348</v>
      </c>
      <c r="AT32" s="75" t="s">
        <v>348</v>
      </c>
      <c r="AU32" s="75" t="s">
        <v>348</v>
      </c>
      <c r="AV32" s="75" t="s">
        <v>348</v>
      </c>
      <c r="AW32" s="75" t="s">
        <v>348</v>
      </c>
      <c r="AX32" s="75" t="s">
        <v>348</v>
      </c>
      <c r="AY32" s="75" t="s">
        <v>348</v>
      </c>
      <c r="AZ32" s="75" t="s">
        <v>348</v>
      </c>
    </row>
    <row r="33" spans="1:52" ht="16" x14ac:dyDescent="0.2">
      <c r="A33" s="74">
        <f t="shared" ref="A33:A41" si="2">A13+200</f>
        <v>402</v>
      </c>
      <c r="B33" s="70" t="s">
        <v>272</v>
      </c>
      <c r="C33" s="71">
        <v>41003</v>
      </c>
      <c r="D33" s="72" t="s">
        <v>348</v>
      </c>
      <c r="E33" s="97">
        <v>41444</v>
      </c>
      <c r="F33" s="72" t="s">
        <v>348</v>
      </c>
      <c r="G33" s="71">
        <v>41477</v>
      </c>
      <c r="H33" s="72" t="s">
        <v>348</v>
      </c>
      <c r="I33" s="71">
        <v>41505</v>
      </c>
      <c r="J33" s="72" t="s">
        <v>348</v>
      </c>
      <c r="K33" s="71">
        <v>41778</v>
      </c>
      <c r="L33" s="76">
        <v>1.31</v>
      </c>
      <c r="M33" s="71">
        <v>41794</v>
      </c>
      <c r="N33" s="76">
        <v>1.35</v>
      </c>
      <c r="O33" s="71">
        <v>41872</v>
      </c>
      <c r="P33" s="76">
        <v>1.3</v>
      </c>
      <c r="Q33" s="71">
        <v>41947</v>
      </c>
      <c r="R33" s="76">
        <v>1.36</v>
      </c>
      <c r="S33" s="71">
        <v>42118</v>
      </c>
      <c r="T33" s="76">
        <v>1.38</v>
      </c>
      <c r="U33" s="71">
        <v>42158</v>
      </c>
      <c r="V33" s="76">
        <v>1.24</v>
      </c>
      <c r="W33" s="71">
        <v>42242</v>
      </c>
      <c r="X33" s="76">
        <v>1.4105638188561009</v>
      </c>
      <c r="Y33" s="71">
        <v>42296</v>
      </c>
      <c r="Z33" s="76">
        <v>1.3352299988031875</v>
      </c>
      <c r="AA33" s="71">
        <v>41213</v>
      </c>
      <c r="AB33" s="75" t="s">
        <v>348</v>
      </c>
      <c r="AC33" s="75" t="s">
        <v>348</v>
      </c>
      <c r="AD33" s="75" t="s">
        <v>348</v>
      </c>
      <c r="AE33" s="75" t="s">
        <v>348</v>
      </c>
      <c r="AF33" s="75" t="s">
        <v>348</v>
      </c>
      <c r="AG33" s="75" t="s">
        <v>348</v>
      </c>
      <c r="AH33" s="75" t="s">
        <v>348</v>
      </c>
      <c r="AI33" s="75" t="s">
        <v>348</v>
      </c>
      <c r="AJ33" s="75" t="s">
        <v>348</v>
      </c>
      <c r="AK33" s="75" t="s">
        <v>348</v>
      </c>
      <c r="AL33" s="75" t="s">
        <v>348</v>
      </c>
      <c r="AM33" s="75" t="s">
        <v>348</v>
      </c>
      <c r="AN33" s="97">
        <v>42304</v>
      </c>
      <c r="AO33" s="75" t="s">
        <v>348</v>
      </c>
      <c r="AP33" s="75" t="s">
        <v>348</v>
      </c>
      <c r="AQ33" s="75" t="s">
        <v>348</v>
      </c>
      <c r="AR33" s="75" t="s">
        <v>348</v>
      </c>
      <c r="AS33" s="75" t="s">
        <v>348</v>
      </c>
      <c r="AT33" s="75" t="s">
        <v>348</v>
      </c>
      <c r="AU33" s="75" t="s">
        <v>348</v>
      </c>
      <c r="AV33" s="75" t="s">
        <v>348</v>
      </c>
      <c r="AW33" s="75" t="s">
        <v>348</v>
      </c>
      <c r="AX33" s="75" t="s">
        <v>348</v>
      </c>
      <c r="AY33" s="75" t="s">
        <v>348</v>
      </c>
      <c r="AZ33" s="75" t="s">
        <v>348</v>
      </c>
    </row>
    <row r="34" spans="1:52" ht="16" x14ac:dyDescent="0.2">
      <c r="A34" s="74">
        <f t="shared" si="2"/>
        <v>403</v>
      </c>
      <c r="B34" s="70" t="s">
        <v>268</v>
      </c>
      <c r="C34" s="71">
        <v>41003</v>
      </c>
      <c r="D34" s="72" t="s">
        <v>348</v>
      </c>
      <c r="E34" s="97">
        <v>41444</v>
      </c>
      <c r="F34" s="72" t="s">
        <v>348</v>
      </c>
      <c r="G34" s="71">
        <v>41477</v>
      </c>
      <c r="H34" s="72" t="s">
        <v>348</v>
      </c>
      <c r="I34" s="71">
        <v>41505</v>
      </c>
      <c r="J34" s="72" t="s">
        <v>348</v>
      </c>
      <c r="K34" s="71">
        <v>41778</v>
      </c>
      <c r="L34" s="76">
        <v>1.43</v>
      </c>
      <c r="M34" s="71">
        <v>41794</v>
      </c>
      <c r="N34" s="76">
        <v>1.23</v>
      </c>
      <c r="O34" s="71">
        <v>41872</v>
      </c>
      <c r="P34" s="76">
        <v>1.17</v>
      </c>
      <c r="Q34" s="71">
        <v>41947</v>
      </c>
      <c r="R34" s="76">
        <v>1.29</v>
      </c>
      <c r="S34" s="71">
        <v>42118</v>
      </c>
      <c r="T34" s="76">
        <v>1.39</v>
      </c>
      <c r="U34" s="71">
        <v>42158</v>
      </c>
      <c r="V34" s="76">
        <v>1.17</v>
      </c>
      <c r="W34" s="71">
        <v>42242</v>
      </c>
      <c r="X34" s="76">
        <v>1.3496108619272897</v>
      </c>
      <c r="Y34" s="71">
        <v>42296</v>
      </c>
      <c r="Z34" s="76">
        <v>1.3519164111255428</v>
      </c>
      <c r="AA34" s="71">
        <v>41213</v>
      </c>
      <c r="AB34" s="75" t="s">
        <v>348</v>
      </c>
      <c r="AC34" s="75" t="s">
        <v>348</v>
      </c>
      <c r="AD34" s="75" t="s">
        <v>348</v>
      </c>
      <c r="AE34" s="75" t="s">
        <v>348</v>
      </c>
      <c r="AF34" s="75" t="s">
        <v>348</v>
      </c>
      <c r="AG34" s="75" t="s">
        <v>348</v>
      </c>
      <c r="AH34" s="75" t="s">
        <v>348</v>
      </c>
      <c r="AI34" s="75" t="s">
        <v>348</v>
      </c>
      <c r="AJ34" s="75" t="s">
        <v>348</v>
      </c>
      <c r="AK34" s="75" t="s">
        <v>348</v>
      </c>
      <c r="AL34" s="75" t="s">
        <v>348</v>
      </c>
      <c r="AM34" s="75" t="s">
        <v>348</v>
      </c>
      <c r="AN34" s="97">
        <v>42304</v>
      </c>
      <c r="AO34" s="75" t="s">
        <v>348</v>
      </c>
      <c r="AP34" s="75" t="s">
        <v>348</v>
      </c>
      <c r="AQ34" s="75" t="s">
        <v>348</v>
      </c>
      <c r="AR34" s="75" t="s">
        <v>348</v>
      </c>
      <c r="AS34" s="75" t="s">
        <v>348</v>
      </c>
      <c r="AT34" s="75" t="s">
        <v>348</v>
      </c>
      <c r="AU34" s="75" t="s">
        <v>348</v>
      </c>
      <c r="AV34" s="75" t="s">
        <v>348</v>
      </c>
      <c r="AW34" s="75" t="s">
        <v>348</v>
      </c>
      <c r="AX34" s="75" t="s">
        <v>348</v>
      </c>
      <c r="AY34" s="75" t="s">
        <v>348</v>
      </c>
      <c r="AZ34" s="75" t="s">
        <v>348</v>
      </c>
    </row>
    <row r="35" spans="1:52" ht="16" x14ac:dyDescent="0.2">
      <c r="A35" s="74">
        <f t="shared" si="2"/>
        <v>404</v>
      </c>
      <c r="B35" s="70" t="s">
        <v>273</v>
      </c>
      <c r="C35" s="71">
        <v>41003</v>
      </c>
      <c r="D35" s="72" t="s">
        <v>348</v>
      </c>
      <c r="E35" s="97">
        <v>41444</v>
      </c>
      <c r="F35" s="72" t="s">
        <v>348</v>
      </c>
      <c r="G35" s="71">
        <v>41477</v>
      </c>
      <c r="H35" s="72" t="s">
        <v>348</v>
      </c>
      <c r="I35" s="71">
        <v>41505</v>
      </c>
      <c r="J35" s="72" t="s">
        <v>348</v>
      </c>
      <c r="K35" s="71">
        <v>41778</v>
      </c>
      <c r="L35" s="76">
        <v>1.28</v>
      </c>
      <c r="M35" s="71">
        <v>41794</v>
      </c>
      <c r="N35" s="76">
        <v>1.33</v>
      </c>
      <c r="O35" s="71">
        <v>41872</v>
      </c>
      <c r="P35" s="76">
        <v>1.33</v>
      </c>
      <c r="Q35" s="71">
        <v>41947</v>
      </c>
      <c r="R35" s="76">
        <v>1.3</v>
      </c>
      <c r="S35" s="71">
        <v>42118</v>
      </c>
      <c r="T35" s="76">
        <v>1.27</v>
      </c>
      <c r="U35" s="71">
        <v>42158</v>
      </c>
      <c r="V35" s="76">
        <v>1.18</v>
      </c>
      <c r="W35" s="71">
        <v>42242</v>
      </c>
      <c r="X35" s="76">
        <v>1.3647410285408246</v>
      </c>
      <c r="Y35" s="71">
        <v>42296</v>
      </c>
      <c r="Z35" s="76">
        <v>1.3067276468397861</v>
      </c>
      <c r="AA35" s="71">
        <v>41213</v>
      </c>
      <c r="AB35" s="75" t="s">
        <v>348</v>
      </c>
      <c r="AC35" s="75" t="s">
        <v>348</v>
      </c>
      <c r="AD35" s="75" t="s">
        <v>348</v>
      </c>
      <c r="AE35" s="75" t="s">
        <v>348</v>
      </c>
      <c r="AF35" s="75" t="s">
        <v>348</v>
      </c>
      <c r="AG35" s="75" t="s">
        <v>348</v>
      </c>
      <c r="AH35" s="75" t="s">
        <v>348</v>
      </c>
      <c r="AI35" s="75" t="s">
        <v>348</v>
      </c>
      <c r="AJ35" s="75" t="s">
        <v>348</v>
      </c>
      <c r="AK35" s="75" t="s">
        <v>348</v>
      </c>
      <c r="AL35" s="75" t="s">
        <v>348</v>
      </c>
      <c r="AM35" s="75" t="s">
        <v>348</v>
      </c>
      <c r="AN35" s="97">
        <v>42304</v>
      </c>
      <c r="AO35" s="75" t="s">
        <v>348</v>
      </c>
      <c r="AP35" s="75" t="s">
        <v>348</v>
      </c>
      <c r="AQ35" s="75" t="s">
        <v>348</v>
      </c>
      <c r="AR35" s="75" t="s">
        <v>348</v>
      </c>
      <c r="AS35" s="75" t="s">
        <v>348</v>
      </c>
      <c r="AT35" s="75" t="s">
        <v>348</v>
      </c>
      <c r="AU35" s="75" t="s">
        <v>348</v>
      </c>
      <c r="AV35" s="75" t="s">
        <v>348</v>
      </c>
      <c r="AW35" s="75" t="s">
        <v>348</v>
      </c>
      <c r="AX35" s="75" t="s">
        <v>348</v>
      </c>
      <c r="AY35" s="75" t="s">
        <v>348</v>
      </c>
      <c r="AZ35" s="75" t="s">
        <v>348</v>
      </c>
    </row>
    <row r="36" spans="1:52" ht="16" x14ac:dyDescent="0.2">
      <c r="A36" s="74">
        <f t="shared" si="2"/>
        <v>405</v>
      </c>
      <c r="B36" s="70" t="s">
        <v>269</v>
      </c>
      <c r="C36" s="71">
        <v>41003</v>
      </c>
      <c r="D36" s="72" t="s">
        <v>348</v>
      </c>
      <c r="E36" s="97">
        <v>41444</v>
      </c>
      <c r="F36" s="72" t="s">
        <v>348</v>
      </c>
      <c r="G36" s="71">
        <v>41477</v>
      </c>
      <c r="H36" s="72" t="s">
        <v>348</v>
      </c>
      <c r="I36" s="71">
        <v>41505</v>
      </c>
      <c r="J36" s="72" t="s">
        <v>348</v>
      </c>
      <c r="K36" s="71">
        <v>41778</v>
      </c>
      <c r="L36" s="76">
        <v>1.27</v>
      </c>
      <c r="M36" s="71">
        <v>41794</v>
      </c>
      <c r="N36" s="76">
        <v>1.35</v>
      </c>
      <c r="O36" s="71">
        <v>41872</v>
      </c>
      <c r="P36" s="76">
        <v>1.28</v>
      </c>
      <c r="Q36" s="71">
        <v>41947</v>
      </c>
      <c r="R36" s="76">
        <v>1.33</v>
      </c>
      <c r="S36" s="71">
        <v>42118</v>
      </c>
      <c r="T36" s="76">
        <v>1.27</v>
      </c>
      <c r="U36" s="71">
        <v>42158</v>
      </c>
      <c r="V36" s="76">
        <v>1.24</v>
      </c>
      <c r="W36" s="71">
        <v>42242</v>
      </c>
      <c r="X36" s="76">
        <v>1.3641358218762831</v>
      </c>
      <c r="Y36" s="71">
        <v>42296</v>
      </c>
      <c r="Z36" s="76">
        <v>1.2437285149975255</v>
      </c>
      <c r="AA36" s="71">
        <v>41213</v>
      </c>
      <c r="AB36" s="75" t="s">
        <v>348</v>
      </c>
      <c r="AC36" s="75" t="s">
        <v>348</v>
      </c>
      <c r="AD36" s="75" t="s">
        <v>348</v>
      </c>
      <c r="AE36" s="75" t="s">
        <v>348</v>
      </c>
      <c r="AF36" s="75" t="s">
        <v>348</v>
      </c>
      <c r="AG36" s="75" t="s">
        <v>348</v>
      </c>
      <c r="AH36" s="75" t="s">
        <v>348</v>
      </c>
      <c r="AI36" s="75" t="s">
        <v>348</v>
      </c>
      <c r="AJ36" s="75" t="s">
        <v>348</v>
      </c>
      <c r="AK36" s="75" t="s">
        <v>348</v>
      </c>
      <c r="AL36" s="75" t="s">
        <v>348</v>
      </c>
      <c r="AM36" s="75" t="s">
        <v>348</v>
      </c>
      <c r="AN36" s="97">
        <v>42304</v>
      </c>
      <c r="AO36" s="75" t="s">
        <v>348</v>
      </c>
      <c r="AP36" s="75" t="s">
        <v>348</v>
      </c>
      <c r="AQ36" s="75" t="s">
        <v>348</v>
      </c>
      <c r="AR36" s="75" t="s">
        <v>348</v>
      </c>
      <c r="AS36" s="75" t="s">
        <v>348</v>
      </c>
      <c r="AT36" s="75" t="s">
        <v>348</v>
      </c>
      <c r="AU36" s="75" t="s">
        <v>348</v>
      </c>
      <c r="AV36" s="75" t="s">
        <v>348</v>
      </c>
      <c r="AW36" s="75" t="s">
        <v>348</v>
      </c>
      <c r="AX36" s="75" t="s">
        <v>348</v>
      </c>
      <c r="AY36" s="75" t="s">
        <v>348</v>
      </c>
      <c r="AZ36" s="75" t="s">
        <v>348</v>
      </c>
    </row>
    <row r="37" spans="1:52" ht="16" x14ac:dyDescent="0.2">
      <c r="A37" s="74">
        <f t="shared" si="2"/>
        <v>406</v>
      </c>
      <c r="B37" s="70" t="s">
        <v>276</v>
      </c>
      <c r="C37" s="71">
        <v>41003</v>
      </c>
      <c r="D37" s="76">
        <v>1.23</v>
      </c>
      <c r="E37" s="97">
        <v>41444</v>
      </c>
      <c r="F37" s="72" t="s">
        <v>348</v>
      </c>
      <c r="G37" s="71">
        <v>41477</v>
      </c>
      <c r="H37" s="72" t="s">
        <v>348</v>
      </c>
      <c r="I37" s="71">
        <v>41505</v>
      </c>
      <c r="J37" s="72" t="s">
        <v>348</v>
      </c>
      <c r="K37" s="71">
        <v>41778</v>
      </c>
      <c r="L37" s="76">
        <v>1.31</v>
      </c>
      <c r="M37" s="71">
        <v>41794</v>
      </c>
      <c r="N37" s="76">
        <v>1.31</v>
      </c>
      <c r="O37" s="71">
        <v>41872</v>
      </c>
      <c r="P37" s="76">
        <v>1.24</v>
      </c>
      <c r="Q37" s="71">
        <v>41947</v>
      </c>
      <c r="R37" s="76">
        <v>1.34</v>
      </c>
      <c r="S37" s="71">
        <v>42118</v>
      </c>
      <c r="T37" s="76">
        <v>1.36</v>
      </c>
      <c r="U37" s="71">
        <v>42158</v>
      </c>
      <c r="V37" s="76">
        <v>1.1200000000000001</v>
      </c>
      <c r="W37" s="71">
        <v>42242</v>
      </c>
      <c r="X37" s="76">
        <v>1.343904627661614</v>
      </c>
      <c r="Y37" s="71">
        <v>42296</v>
      </c>
      <c r="Z37" s="76">
        <v>1.223237946498053</v>
      </c>
      <c r="AA37" s="71">
        <v>41213</v>
      </c>
      <c r="AB37" s="75" t="s">
        <v>348</v>
      </c>
      <c r="AC37" s="75" t="s">
        <v>348</v>
      </c>
      <c r="AD37" s="75" t="s">
        <v>348</v>
      </c>
      <c r="AE37" s="75" t="s">
        <v>348</v>
      </c>
      <c r="AF37" s="75" t="s">
        <v>348</v>
      </c>
      <c r="AG37" s="75" t="s">
        <v>348</v>
      </c>
      <c r="AH37" s="75" t="s">
        <v>348</v>
      </c>
      <c r="AI37" s="75" t="s">
        <v>348</v>
      </c>
      <c r="AJ37" s="75" t="s">
        <v>348</v>
      </c>
      <c r="AK37" s="75" t="s">
        <v>348</v>
      </c>
      <c r="AL37" s="75" t="s">
        <v>348</v>
      </c>
      <c r="AM37" s="75" t="s">
        <v>348</v>
      </c>
      <c r="AN37" s="97">
        <v>42304</v>
      </c>
      <c r="AO37" s="75" t="s">
        <v>348</v>
      </c>
      <c r="AP37" s="75" t="s">
        <v>348</v>
      </c>
      <c r="AQ37" s="75" t="s">
        <v>348</v>
      </c>
      <c r="AR37" s="75" t="s">
        <v>348</v>
      </c>
      <c r="AS37" s="75" t="s">
        <v>348</v>
      </c>
      <c r="AT37" s="75" t="s">
        <v>348</v>
      </c>
      <c r="AU37" s="75" t="s">
        <v>348</v>
      </c>
      <c r="AV37" s="75" t="s">
        <v>348</v>
      </c>
      <c r="AW37" s="75" t="s">
        <v>348</v>
      </c>
      <c r="AX37" s="75" t="s">
        <v>348</v>
      </c>
      <c r="AY37" s="75" t="s">
        <v>348</v>
      </c>
      <c r="AZ37" s="75" t="s">
        <v>348</v>
      </c>
    </row>
    <row r="38" spans="1:52" ht="16" x14ac:dyDescent="0.2">
      <c r="A38" s="74">
        <f t="shared" si="2"/>
        <v>407</v>
      </c>
      <c r="B38" s="70" t="s">
        <v>274</v>
      </c>
      <c r="C38" s="71">
        <v>41003</v>
      </c>
      <c r="D38" s="72" t="s">
        <v>348</v>
      </c>
      <c r="E38" s="97">
        <v>41444</v>
      </c>
      <c r="F38" s="72" t="s">
        <v>348</v>
      </c>
      <c r="G38" s="71">
        <v>41477</v>
      </c>
      <c r="H38" s="72" t="s">
        <v>348</v>
      </c>
      <c r="I38" s="71">
        <v>41505</v>
      </c>
      <c r="J38" s="72" t="s">
        <v>348</v>
      </c>
      <c r="K38" s="71">
        <v>41778</v>
      </c>
      <c r="L38" s="76">
        <v>1.3</v>
      </c>
      <c r="M38" s="71">
        <v>41794</v>
      </c>
      <c r="N38" s="76">
        <v>1.27</v>
      </c>
      <c r="O38" s="71">
        <v>41872</v>
      </c>
      <c r="P38" s="76">
        <v>1.1000000000000001</v>
      </c>
      <c r="Q38" s="71">
        <v>41947</v>
      </c>
      <c r="R38" s="76">
        <v>1.31</v>
      </c>
      <c r="S38" s="71">
        <v>42118</v>
      </c>
      <c r="T38" s="76">
        <v>1.34</v>
      </c>
      <c r="U38" s="71">
        <v>42158</v>
      </c>
      <c r="V38" s="76">
        <v>1.19</v>
      </c>
      <c r="W38" s="71">
        <v>42242</v>
      </c>
      <c r="X38" s="76">
        <v>1.3939350452637018</v>
      </c>
      <c r="Y38" s="71">
        <v>42296</v>
      </c>
      <c r="Z38" s="76">
        <v>1.2757756488532408</v>
      </c>
      <c r="AA38" s="71">
        <v>41213</v>
      </c>
      <c r="AB38" s="75">
        <v>20</v>
      </c>
      <c r="AC38" s="75" t="s">
        <v>348</v>
      </c>
      <c r="AD38" s="75">
        <v>14</v>
      </c>
      <c r="AE38" s="75">
        <v>38</v>
      </c>
      <c r="AF38" s="75">
        <v>59</v>
      </c>
      <c r="AG38" s="75" t="s">
        <v>348</v>
      </c>
      <c r="AH38" s="75">
        <v>58</v>
      </c>
      <c r="AI38" s="75">
        <v>38</v>
      </c>
      <c r="AJ38" s="75">
        <v>21</v>
      </c>
      <c r="AK38" s="75" t="s">
        <v>348</v>
      </c>
      <c r="AL38" s="75">
        <v>28</v>
      </c>
      <c r="AM38" s="75">
        <v>24</v>
      </c>
      <c r="AN38" s="97">
        <v>42304</v>
      </c>
      <c r="AO38" s="75">
        <v>12</v>
      </c>
      <c r="AP38" s="75">
        <v>14</v>
      </c>
      <c r="AQ38" s="75">
        <v>18</v>
      </c>
      <c r="AR38" s="75">
        <v>36</v>
      </c>
      <c r="AS38" s="75">
        <v>65</v>
      </c>
      <c r="AT38" s="75">
        <v>63</v>
      </c>
      <c r="AU38" s="75">
        <v>59</v>
      </c>
      <c r="AV38" s="75">
        <v>41</v>
      </c>
      <c r="AW38" s="75">
        <v>23</v>
      </c>
      <c r="AX38" s="75">
        <v>23</v>
      </c>
      <c r="AY38" s="75">
        <v>23</v>
      </c>
      <c r="AZ38" s="75">
        <v>23</v>
      </c>
    </row>
    <row r="39" spans="1:52" ht="16" x14ac:dyDescent="0.2">
      <c r="A39" s="74">
        <f t="shared" si="2"/>
        <v>408</v>
      </c>
      <c r="B39" s="70" t="s">
        <v>271</v>
      </c>
      <c r="C39" s="71">
        <v>41003</v>
      </c>
      <c r="D39" s="72" t="s">
        <v>348</v>
      </c>
      <c r="E39" s="97">
        <v>41444</v>
      </c>
      <c r="F39" s="72" t="s">
        <v>348</v>
      </c>
      <c r="G39" s="71">
        <v>41477</v>
      </c>
      <c r="H39" s="72" t="s">
        <v>348</v>
      </c>
      <c r="I39" s="71">
        <v>41505</v>
      </c>
      <c r="J39" s="72" t="s">
        <v>348</v>
      </c>
      <c r="K39" s="71">
        <v>41778</v>
      </c>
      <c r="L39" s="76">
        <v>1.34</v>
      </c>
      <c r="M39" s="71">
        <v>41794</v>
      </c>
      <c r="N39" s="76">
        <v>1.29</v>
      </c>
      <c r="O39" s="71">
        <v>41872</v>
      </c>
      <c r="P39" s="76">
        <v>1.25</v>
      </c>
      <c r="Q39" s="71">
        <v>41947</v>
      </c>
      <c r="R39" s="76">
        <v>1.4</v>
      </c>
      <c r="S39" s="71">
        <v>42118</v>
      </c>
      <c r="T39" s="76">
        <v>1.38</v>
      </c>
      <c r="U39" s="71">
        <v>42158</v>
      </c>
      <c r="V39" s="76">
        <v>1.18</v>
      </c>
      <c r="W39" s="71">
        <v>42242</v>
      </c>
      <c r="X39" s="76">
        <v>1.3813409827682452</v>
      </c>
      <c r="Y39" s="71">
        <v>42296</v>
      </c>
      <c r="Z39" s="76">
        <v>1.3428671305224</v>
      </c>
      <c r="AA39" s="71">
        <v>41213</v>
      </c>
      <c r="AB39" s="75" t="s">
        <v>348</v>
      </c>
      <c r="AC39" s="75" t="s">
        <v>348</v>
      </c>
      <c r="AD39" s="75" t="s">
        <v>348</v>
      </c>
      <c r="AE39" s="75" t="s">
        <v>348</v>
      </c>
      <c r="AF39" s="75" t="s">
        <v>348</v>
      </c>
      <c r="AG39" s="75" t="s">
        <v>348</v>
      </c>
      <c r="AH39" s="75" t="s">
        <v>348</v>
      </c>
      <c r="AI39" s="75" t="s">
        <v>348</v>
      </c>
      <c r="AJ39" s="75" t="s">
        <v>348</v>
      </c>
      <c r="AK39" s="75" t="s">
        <v>348</v>
      </c>
      <c r="AL39" s="75" t="s">
        <v>348</v>
      </c>
      <c r="AM39" s="75" t="s">
        <v>348</v>
      </c>
      <c r="AN39" s="97">
        <v>42304</v>
      </c>
      <c r="AO39" s="75" t="s">
        <v>348</v>
      </c>
      <c r="AP39" s="75" t="s">
        <v>348</v>
      </c>
      <c r="AQ39" s="75" t="s">
        <v>348</v>
      </c>
      <c r="AR39" s="75" t="s">
        <v>348</v>
      </c>
      <c r="AS39" s="75" t="s">
        <v>348</v>
      </c>
      <c r="AT39" s="75" t="s">
        <v>348</v>
      </c>
      <c r="AU39" s="75" t="s">
        <v>348</v>
      </c>
      <c r="AV39" s="75" t="s">
        <v>348</v>
      </c>
      <c r="AW39" s="75" t="s">
        <v>348</v>
      </c>
      <c r="AX39" s="75" t="s">
        <v>348</v>
      </c>
      <c r="AY39" s="75" t="s">
        <v>348</v>
      </c>
      <c r="AZ39" s="75" t="s">
        <v>348</v>
      </c>
    </row>
    <row r="40" spans="1:52" ht="16" x14ac:dyDescent="0.2">
      <c r="A40" s="74">
        <f t="shared" si="2"/>
        <v>409</v>
      </c>
      <c r="B40" s="70" t="s">
        <v>270</v>
      </c>
      <c r="C40" s="71">
        <v>41003</v>
      </c>
      <c r="D40" s="72" t="s">
        <v>348</v>
      </c>
      <c r="E40" s="97">
        <v>41444</v>
      </c>
      <c r="F40" s="72" t="s">
        <v>348</v>
      </c>
      <c r="G40" s="71">
        <v>41477</v>
      </c>
      <c r="H40" s="72" t="s">
        <v>348</v>
      </c>
      <c r="I40" s="71">
        <v>41505</v>
      </c>
      <c r="J40" s="72" t="s">
        <v>348</v>
      </c>
      <c r="K40" s="71">
        <v>41778</v>
      </c>
      <c r="L40" s="76">
        <v>1.27</v>
      </c>
      <c r="M40" s="71">
        <v>41794</v>
      </c>
      <c r="N40" s="76">
        <v>1.31</v>
      </c>
      <c r="O40" s="71">
        <v>41872</v>
      </c>
      <c r="P40" s="76">
        <v>1.32</v>
      </c>
      <c r="Q40" s="71">
        <v>41947</v>
      </c>
      <c r="R40" s="76">
        <v>1.22</v>
      </c>
      <c r="S40" s="71">
        <v>42118</v>
      </c>
      <c r="T40" s="76">
        <v>1.34</v>
      </c>
      <c r="U40" s="71">
        <v>42158</v>
      </c>
      <c r="V40" s="76">
        <v>1.21</v>
      </c>
      <c r="W40" s="71">
        <v>42242</v>
      </c>
      <c r="X40" s="76">
        <v>1.3707354564562819</v>
      </c>
      <c r="Y40" s="71">
        <v>42296</v>
      </c>
      <c r="Z40" s="76">
        <v>1.2535847378200566</v>
      </c>
      <c r="AA40" s="71">
        <v>41213</v>
      </c>
      <c r="AB40" s="77" t="s">
        <v>348</v>
      </c>
      <c r="AC40" s="75" t="s">
        <v>348</v>
      </c>
      <c r="AD40" s="75" t="s">
        <v>348</v>
      </c>
      <c r="AE40" s="75" t="s">
        <v>348</v>
      </c>
      <c r="AF40" s="75" t="s">
        <v>348</v>
      </c>
      <c r="AG40" s="75" t="s">
        <v>348</v>
      </c>
      <c r="AH40" s="75" t="s">
        <v>348</v>
      </c>
      <c r="AI40" s="75" t="s">
        <v>348</v>
      </c>
      <c r="AJ40" s="75" t="s">
        <v>348</v>
      </c>
      <c r="AK40" s="75" t="s">
        <v>348</v>
      </c>
      <c r="AL40" s="75" t="s">
        <v>348</v>
      </c>
      <c r="AM40" s="75" t="s">
        <v>348</v>
      </c>
      <c r="AN40" s="97">
        <v>42304</v>
      </c>
      <c r="AO40" s="75" t="s">
        <v>348</v>
      </c>
      <c r="AP40" s="75" t="s">
        <v>348</v>
      </c>
      <c r="AQ40" s="75" t="s">
        <v>348</v>
      </c>
      <c r="AR40" s="75" t="s">
        <v>348</v>
      </c>
      <c r="AS40" s="75" t="s">
        <v>348</v>
      </c>
      <c r="AT40" s="75" t="s">
        <v>348</v>
      </c>
      <c r="AU40" s="75" t="s">
        <v>348</v>
      </c>
      <c r="AV40" s="75" t="s">
        <v>348</v>
      </c>
      <c r="AW40" s="75" t="s">
        <v>348</v>
      </c>
      <c r="AX40" s="75" t="s">
        <v>348</v>
      </c>
      <c r="AY40" s="75" t="s">
        <v>348</v>
      </c>
      <c r="AZ40" s="75" t="s">
        <v>348</v>
      </c>
    </row>
    <row r="41" spans="1:52" ht="16" x14ac:dyDescent="0.2">
      <c r="A41" s="74">
        <f t="shared" si="2"/>
        <v>410</v>
      </c>
      <c r="B41" s="70" t="s">
        <v>277</v>
      </c>
      <c r="C41" s="71">
        <v>41003</v>
      </c>
      <c r="D41" s="72" t="s">
        <v>348</v>
      </c>
      <c r="E41" s="97">
        <v>41444</v>
      </c>
      <c r="F41" s="72" t="s">
        <v>348</v>
      </c>
      <c r="G41" s="71">
        <v>41477</v>
      </c>
      <c r="H41" s="72" t="s">
        <v>348</v>
      </c>
      <c r="I41" s="71">
        <v>41505</v>
      </c>
      <c r="J41" s="72" t="s">
        <v>348</v>
      </c>
      <c r="K41" s="71">
        <v>41778</v>
      </c>
      <c r="L41" s="72" t="s">
        <v>348</v>
      </c>
      <c r="M41" s="71">
        <v>41794</v>
      </c>
      <c r="N41" s="72" t="s">
        <v>348</v>
      </c>
      <c r="O41" s="71">
        <v>41872</v>
      </c>
      <c r="P41" s="72" t="s">
        <v>348</v>
      </c>
      <c r="Q41" s="71">
        <v>41947</v>
      </c>
      <c r="R41" s="72" t="s">
        <v>348</v>
      </c>
      <c r="S41" s="71">
        <v>42118</v>
      </c>
      <c r="T41" s="72" t="s">
        <v>348</v>
      </c>
      <c r="U41" s="71">
        <v>42158</v>
      </c>
      <c r="V41" s="72" t="s">
        <v>348</v>
      </c>
      <c r="W41" s="71">
        <v>42242</v>
      </c>
      <c r="X41" s="72" t="s">
        <v>348</v>
      </c>
      <c r="Y41" s="71">
        <v>42296</v>
      </c>
      <c r="Z41" s="72" t="s">
        <v>348</v>
      </c>
      <c r="AA41" s="71">
        <v>41213</v>
      </c>
      <c r="AB41" s="77" t="s">
        <v>348</v>
      </c>
      <c r="AC41" s="75" t="s">
        <v>348</v>
      </c>
      <c r="AD41" s="75" t="s">
        <v>348</v>
      </c>
      <c r="AE41" s="75" t="s">
        <v>348</v>
      </c>
      <c r="AF41" s="75" t="s">
        <v>348</v>
      </c>
      <c r="AG41" s="75" t="s">
        <v>348</v>
      </c>
      <c r="AH41" s="75" t="s">
        <v>348</v>
      </c>
      <c r="AI41" s="75" t="s">
        <v>348</v>
      </c>
      <c r="AJ41" s="75" t="s">
        <v>348</v>
      </c>
      <c r="AK41" s="75" t="s">
        <v>348</v>
      </c>
      <c r="AL41" s="75" t="s">
        <v>348</v>
      </c>
      <c r="AM41" s="75" t="s">
        <v>348</v>
      </c>
      <c r="AN41" s="97">
        <v>42304</v>
      </c>
      <c r="AO41" s="75" t="s">
        <v>348</v>
      </c>
      <c r="AP41" s="75" t="s">
        <v>348</v>
      </c>
      <c r="AQ41" s="75" t="s">
        <v>348</v>
      </c>
      <c r="AR41" s="75" t="s">
        <v>348</v>
      </c>
      <c r="AS41" s="75" t="s">
        <v>348</v>
      </c>
      <c r="AT41" s="75" t="s">
        <v>348</v>
      </c>
      <c r="AU41" s="75" t="s">
        <v>348</v>
      </c>
      <c r="AV41" s="75" t="s">
        <v>348</v>
      </c>
      <c r="AW41" s="75" t="s">
        <v>348</v>
      </c>
      <c r="AX41" s="75" t="s">
        <v>348</v>
      </c>
      <c r="AY41" s="75" t="s">
        <v>348</v>
      </c>
      <c r="AZ41" s="75" t="s">
        <v>348</v>
      </c>
    </row>
  </sheetData>
  <dataValidations count="1">
    <dataValidation type="list" allowBlank="1" showInputMessage="1" showErrorMessage="1" sqref="C29:D29 D38:D41 D3:D9 G13:G41 D33:D36 C31:D31 D15:D20 C32:C41 K12:O12 D22:D27 Q9:S9 Q12:S12 K15:K40 K41:Z41 B2:B41 C2:C10 C14:C28 C30 C11:D13 F22:F41 F12:G12 G3:G11 H22:H41 I3:I41 J22:J41 K3:K8 K10:K11 K13 F2:Y2 L22:L32 K9:O9 K14:O14 M15:M40 M3:M8 M10:M11 M13 N22:N32 O15:O40 O3:O8 O10:O11 O13 P22:P32 Q15:Q40 Q3:Q8 Q10:Q11 Q13 S15:S40 R22:R32 Q14:S14 S3:S8 S10:S11 S13 U3:U40 T22:T32 W3:W40 V21:V32 Y3:Y40 Z22:Z32">
      <formula1>TreatmentID</formula1>
    </dataValidation>
  </dataValidations>
  <pageMargins left="0.75" right="0.75" top="1" bottom="1" header="0.5" footer="0.5"/>
  <pageSetup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53"/>
  <sheetViews>
    <sheetView zoomScale="125" zoomScaleNormal="125" zoomScalePageLayoutView="125" workbookViewId="0">
      <selection sqref="A1:K1"/>
    </sheetView>
  </sheetViews>
  <sheetFormatPr baseColWidth="10" defaultRowHeight="16" x14ac:dyDescent="0.2"/>
  <cols>
    <col min="1" max="1" width="10.83203125" style="77"/>
    <col min="2" max="2" width="22.5" style="77" customWidth="1"/>
    <col min="3" max="16384" width="10.83203125" style="77"/>
  </cols>
  <sheetData>
    <row r="1" spans="1:11" x14ac:dyDescent="0.2">
      <c r="A1" s="73" t="s">
        <v>305</v>
      </c>
      <c r="B1" s="73" t="s">
        <v>484</v>
      </c>
      <c r="C1" s="73" t="s">
        <v>0</v>
      </c>
      <c r="D1" s="73" t="s">
        <v>37</v>
      </c>
      <c r="E1" s="73" t="s">
        <v>38</v>
      </c>
      <c r="F1" s="73" t="s">
        <v>3</v>
      </c>
      <c r="G1" s="73" t="s">
        <v>26</v>
      </c>
      <c r="H1" s="73" t="s">
        <v>25</v>
      </c>
      <c r="I1" s="73" t="s">
        <v>485</v>
      </c>
      <c r="J1" s="73" t="s">
        <v>486</v>
      </c>
      <c r="K1" s="73" t="s">
        <v>487</v>
      </c>
    </row>
    <row r="2" spans="1:11" x14ac:dyDescent="0.2">
      <c r="A2" s="81">
        <v>105</v>
      </c>
      <c r="B2" s="80" t="s">
        <v>274</v>
      </c>
      <c r="C2" s="89">
        <v>40862</v>
      </c>
      <c r="D2" s="88">
        <v>0</v>
      </c>
      <c r="E2" s="88">
        <v>20</v>
      </c>
      <c r="F2" s="82">
        <v>6.6</v>
      </c>
      <c r="G2" s="84" t="s">
        <v>348</v>
      </c>
      <c r="H2" s="84" t="s">
        <v>348</v>
      </c>
      <c r="I2" s="84" t="s">
        <v>348</v>
      </c>
      <c r="J2" s="85">
        <v>16</v>
      </c>
      <c r="K2" s="85">
        <v>70</v>
      </c>
    </row>
    <row r="3" spans="1:11" x14ac:dyDescent="0.2">
      <c r="A3" s="81">
        <v>205</v>
      </c>
      <c r="B3" s="80" t="s">
        <v>269</v>
      </c>
      <c r="C3" s="89">
        <v>40862</v>
      </c>
      <c r="D3" s="88">
        <v>0</v>
      </c>
      <c r="E3" s="88">
        <v>20</v>
      </c>
      <c r="F3" s="82">
        <v>6.6</v>
      </c>
      <c r="G3" s="84" t="s">
        <v>348</v>
      </c>
      <c r="H3" s="84" t="s">
        <v>348</v>
      </c>
      <c r="I3" s="84" t="s">
        <v>348</v>
      </c>
      <c r="J3" s="85">
        <v>17</v>
      </c>
      <c r="K3" s="85">
        <v>71</v>
      </c>
    </row>
    <row r="4" spans="1:11" x14ac:dyDescent="0.2">
      <c r="A4" s="81">
        <v>305</v>
      </c>
      <c r="B4" s="80" t="s">
        <v>272</v>
      </c>
      <c r="C4" s="89">
        <v>40862</v>
      </c>
      <c r="D4" s="88">
        <v>0</v>
      </c>
      <c r="E4" s="88">
        <v>20</v>
      </c>
      <c r="F4" s="82">
        <v>6.6</v>
      </c>
      <c r="G4" s="84" t="s">
        <v>348</v>
      </c>
      <c r="H4" s="84" t="s">
        <v>348</v>
      </c>
      <c r="I4" s="84" t="s">
        <v>348</v>
      </c>
      <c r="J4" s="85">
        <v>21</v>
      </c>
      <c r="K4" s="85">
        <v>59</v>
      </c>
    </row>
    <row r="5" spans="1:11" x14ac:dyDescent="0.2">
      <c r="A5" s="81">
        <v>405</v>
      </c>
      <c r="B5" s="80" t="s">
        <v>269</v>
      </c>
      <c r="C5" s="89">
        <v>40862</v>
      </c>
      <c r="D5" s="88">
        <v>0</v>
      </c>
      <c r="E5" s="88">
        <v>20</v>
      </c>
      <c r="F5" s="82">
        <v>6.4</v>
      </c>
      <c r="G5" s="84" t="s">
        <v>348</v>
      </c>
      <c r="H5" s="84" t="s">
        <v>348</v>
      </c>
      <c r="I5" s="84" t="s">
        <v>348</v>
      </c>
      <c r="J5" s="85">
        <v>26</v>
      </c>
      <c r="K5" s="85">
        <v>63</v>
      </c>
    </row>
    <row r="6" spans="1:11" x14ac:dyDescent="0.2">
      <c r="A6" s="81">
        <v>102</v>
      </c>
      <c r="B6" s="80" t="s">
        <v>271</v>
      </c>
      <c r="C6" s="89">
        <v>41044</v>
      </c>
      <c r="D6" s="88">
        <v>0</v>
      </c>
      <c r="E6" s="88">
        <v>25</v>
      </c>
      <c r="F6" s="83" t="s">
        <v>348</v>
      </c>
      <c r="G6" s="84" t="s">
        <v>348</v>
      </c>
      <c r="H6" s="84" t="s">
        <v>348</v>
      </c>
      <c r="I6" s="84">
        <v>36.450000000000003</v>
      </c>
      <c r="J6" s="84" t="s">
        <v>348</v>
      </c>
      <c r="K6" s="84" t="s">
        <v>348</v>
      </c>
    </row>
    <row r="7" spans="1:11" x14ac:dyDescent="0.2">
      <c r="A7" s="81">
        <v>103</v>
      </c>
      <c r="B7" s="80" t="s">
        <v>272</v>
      </c>
      <c r="C7" s="89">
        <v>41044</v>
      </c>
      <c r="D7" s="88">
        <v>0</v>
      </c>
      <c r="E7" s="88">
        <v>25</v>
      </c>
      <c r="F7" s="83" t="s">
        <v>348</v>
      </c>
      <c r="G7" s="84" t="s">
        <v>348</v>
      </c>
      <c r="H7" s="84" t="s">
        <v>348</v>
      </c>
      <c r="I7" s="84">
        <v>37.1</v>
      </c>
      <c r="J7" s="84" t="s">
        <v>348</v>
      </c>
      <c r="K7" s="84" t="s">
        <v>348</v>
      </c>
    </row>
    <row r="8" spans="1:11" x14ac:dyDescent="0.2">
      <c r="A8" s="81">
        <v>104</v>
      </c>
      <c r="B8" s="80" t="s">
        <v>269</v>
      </c>
      <c r="C8" s="89">
        <v>41044</v>
      </c>
      <c r="D8" s="88">
        <v>0</v>
      </c>
      <c r="E8" s="88">
        <v>25</v>
      </c>
      <c r="F8" s="83" t="s">
        <v>348</v>
      </c>
      <c r="G8" s="84" t="s">
        <v>348</v>
      </c>
      <c r="H8" s="84" t="s">
        <v>348</v>
      </c>
      <c r="I8" s="84">
        <v>52.85</v>
      </c>
      <c r="J8" s="84" t="s">
        <v>348</v>
      </c>
      <c r="K8" s="84" t="s">
        <v>348</v>
      </c>
    </row>
    <row r="9" spans="1:11" x14ac:dyDescent="0.2">
      <c r="A9" s="81">
        <v>105</v>
      </c>
      <c r="B9" s="80" t="s">
        <v>274</v>
      </c>
      <c r="C9" s="89">
        <v>41044</v>
      </c>
      <c r="D9" s="88">
        <v>0</v>
      </c>
      <c r="E9" s="88">
        <v>25</v>
      </c>
      <c r="F9" s="83" t="s">
        <v>348</v>
      </c>
      <c r="G9" s="84" t="s">
        <v>348</v>
      </c>
      <c r="H9" s="84" t="s">
        <v>348</v>
      </c>
      <c r="I9" s="84">
        <v>9.8000000000000007</v>
      </c>
      <c r="J9" s="84" t="s">
        <v>348</v>
      </c>
      <c r="K9" s="84" t="s">
        <v>348</v>
      </c>
    </row>
    <row r="10" spans="1:11" x14ac:dyDescent="0.2">
      <c r="A10" s="81">
        <v>106</v>
      </c>
      <c r="B10" s="80" t="s">
        <v>268</v>
      </c>
      <c r="C10" s="89">
        <v>41044</v>
      </c>
      <c r="D10" s="88">
        <v>0</v>
      </c>
      <c r="E10" s="88">
        <v>25</v>
      </c>
      <c r="F10" s="83" t="s">
        <v>348</v>
      </c>
      <c r="G10" s="84" t="s">
        <v>348</v>
      </c>
      <c r="H10" s="84" t="s">
        <v>348</v>
      </c>
      <c r="I10" s="84">
        <v>48.900000000000006</v>
      </c>
      <c r="J10" s="84" t="s">
        <v>348</v>
      </c>
      <c r="K10" s="84" t="s">
        <v>348</v>
      </c>
    </row>
    <row r="11" spans="1:11" x14ac:dyDescent="0.2">
      <c r="A11" s="81">
        <v>107</v>
      </c>
      <c r="B11" s="80" t="s">
        <v>270</v>
      </c>
      <c r="C11" s="89">
        <v>41044</v>
      </c>
      <c r="D11" s="88">
        <v>0</v>
      </c>
      <c r="E11" s="88">
        <v>25</v>
      </c>
      <c r="F11" s="83" t="s">
        <v>348</v>
      </c>
      <c r="G11" s="84" t="s">
        <v>348</v>
      </c>
      <c r="H11" s="84" t="s">
        <v>348</v>
      </c>
      <c r="I11" s="84">
        <v>17.95</v>
      </c>
      <c r="J11" s="84" t="s">
        <v>348</v>
      </c>
      <c r="K11" s="84" t="s">
        <v>348</v>
      </c>
    </row>
    <row r="12" spans="1:11" x14ac:dyDescent="0.2">
      <c r="A12" s="81">
        <v>109</v>
      </c>
      <c r="B12" s="80" t="s">
        <v>276</v>
      </c>
      <c r="C12" s="89">
        <v>41044</v>
      </c>
      <c r="D12" s="88">
        <v>0</v>
      </c>
      <c r="E12" s="88">
        <v>25</v>
      </c>
      <c r="F12" s="83" t="s">
        <v>348</v>
      </c>
      <c r="G12" s="84" t="s">
        <v>348</v>
      </c>
      <c r="H12" s="84" t="s">
        <v>348</v>
      </c>
      <c r="I12" s="84">
        <v>4.9000000000000004</v>
      </c>
      <c r="J12" s="84" t="s">
        <v>348</v>
      </c>
      <c r="K12" s="84" t="s">
        <v>348</v>
      </c>
    </row>
    <row r="13" spans="1:11" x14ac:dyDescent="0.2">
      <c r="A13" s="81">
        <v>110</v>
      </c>
      <c r="B13" s="80" t="s">
        <v>273</v>
      </c>
      <c r="C13" s="89">
        <v>41044</v>
      </c>
      <c r="D13" s="88">
        <v>0</v>
      </c>
      <c r="E13" s="88">
        <v>25</v>
      </c>
      <c r="F13" s="83" t="s">
        <v>348</v>
      </c>
      <c r="G13" s="84" t="s">
        <v>348</v>
      </c>
      <c r="H13" s="84" t="s">
        <v>348</v>
      </c>
      <c r="I13" s="84">
        <v>8.5</v>
      </c>
      <c r="J13" s="84" t="s">
        <v>348</v>
      </c>
      <c r="K13" s="84" t="s">
        <v>348</v>
      </c>
    </row>
    <row r="14" spans="1:11" x14ac:dyDescent="0.2">
      <c r="A14" s="81">
        <v>202</v>
      </c>
      <c r="B14" s="80" t="s">
        <v>273</v>
      </c>
      <c r="C14" s="89">
        <v>41044</v>
      </c>
      <c r="D14" s="88">
        <v>0</v>
      </c>
      <c r="E14" s="88">
        <v>25</v>
      </c>
      <c r="F14" s="83" t="s">
        <v>348</v>
      </c>
      <c r="G14" s="84" t="s">
        <v>348</v>
      </c>
      <c r="H14" s="84" t="s">
        <v>348</v>
      </c>
      <c r="I14" s="84">
        <v>3.1</v>
      </c>
      <c r="J14" s="84" t="s">
        <v>348</v>
      </c>
      <c r="K14" s="84" t="s">
        <v>348</v>
      </c>
    </row>
    <row r="15" spans="1:11" x14ac:dyDescent="0.2">
      <c r="A15" s="81">
        <v>204</v>
      </c>
      <c r="B15" s="80" t="s">
        <v>274</v>
      </c>
      <c r="C15" s="89">
        <v>41044</v>
      </c>
      <c r="D15" s="88">
        <v>0</v>
      </c>
      <c r="E15" s="88">
        <v>25</v>
      </c>
      <c r="F15" s="83" t="s">
        <v>348</v>
      </c>
      <c r="G15" s="84" t="s">
        <v>348</v>
      </c>
      <c r="H15" s="84" t="s">
        <v>348</v>
      </c>
      <c r="I15" s="84">
        <v>2.5</v>
      </c>
      <c r="J15" s="84" t="s">
        <v>348</v>
      </c>
      <c r="K15" s="84" t="s">
        <v>348</v>
      </c>
    </row>
    <row r="16" spans="1:11" x14ac:dyDescent="0.2">
      <c r="A16" s="81">
        <v>205</v>
      </c>
      <c r="B16" s="80" t="s">
        <v>269</v>
      </c>
      <c r="C16" s="89">
        <v>41044</v>
      </c>
      <c r="D16" s="88">
        <v>0</v>
      </c>
      <c r="E16" s="88">
        <v>25</v>
      </c>
      <c r="F16" s="83" t="s">
        <v>348</v>
      </c>
      <c r="G16" s="84" t="s">
        <v>348</v>
      </c>
      <c r="H16" s="84" t="s">
        <v>348</v>
      </c>
      <c r="I16" s="84">
        <v>26.9</v>
      </c>
      <c r="J16" s="84" t="s">
        <v>348</v>
      </c>
      <c r="K16" s="84" t="s">
        <v>348</v>
      </c>
    </row>
    <row r="17" spans="1:11" x14ac:dyDescent="0.2">
      <c r="A17" s="81">
        <v>206</v>
      </c>
      <c r="B17" s="80" t="s">
        <v>271</v>
      </c>
      <c r="C17" s="89">
        <v>41044</v>
      </c>
      <c r="D17" s="88">
        <v>0</v>
      </c>
      <c r="E17" s="88">
        <v>25</v>
      </c>
      <c r="F17" s="83" t="s">
        <v>348</v>
      </c>
      <c r="G17" s="84" t="s">
        <v>348</v>
      </c>
      <c r="H17" s="84" t="s">
        <v>348</v>
      </c>
      <c r="I17" s="84">
        <v>11.399999999999999</v>
      </c>
      <c r="J17" s="84" t="s">
        <v>348</v>
      </c>
      <c r="K17" s="84" t="s">
        <v>348</v>
      </c>
    </row>
    <row r="18" spans="1:11" x14ac:dyDescent="0.2">
      <c r="A18" s="81">
        <v>207</v>
      </c>
      <c r="B18" s="80" t="s">
        <v>272</v>
      </c>
      <c r="C18" s="89">
        <v>41044</v>
      </c>
      <c r="D18" s="88">
        <v>0</v>
      </c>
      <c r="E18" s="88">
        <v>25</v>
      </c>
      <c r="F18" s="83" t="s">
        <v>348</v>
      </c>
      <c r="G18" s="84" t="s">
        <v>348</v>
      </c>
      <c r="H18" s="84" t="s">
        <v>348</v>
      </c>
      <c r="I18" s="84">
        <v>20.6</v>
      </c>
      <c r="J18" s="84" t="s">
        <v>348</v>
      </c>
      <c r="K18" s="84" t="s">
        <v>348</v>
      </c>
    </row>
    <row r="19" spans="1:11" x14ac:dyDescent="0.2">
      <c r="A19" s="81">
        <v>208</v>
      </c>
      <c r="B19" s="80" t="s">
        <v>268</v>
      </c>
      <c r="C19" s="89">
        <v>41044</v>
      </c>
      <c r="D19" s="88">
        <v>0</v>
      </c>
      <c r="E19" s="88">
        <v>25</v>
      </c>
      <c r="F19" s="83" t="s">
        <v>348</v>
      </c>
      <c r="G19" s="84" t="s">
        <v>348</v>
      </c>
      <c r="H19" s="84" t="s">
        <v>348</v>
      </c>
      <c r="I19" s="84">
        <v>34.4</v>
      </c>
      <c r="J19" s="84" t="s">
        <v>348</v>
      </c>
      <c r="K19" s="84" t="s">
        <v>348</v>
      </c>
    </row>
    <row r="20" spans="1:11" x14ac:dyDescent="0.2">
      <c r="A20" s="81">
        <v>209</v>
      </c>
      <c r="B20" s="80" t="s">
        <v>271</v>
      </c>
      <c r="C20" s="89">
        <v>41044</v>
      </c>
      <c r="D20" s="88">
        <v>0</v>
      </c>
      <c r="E20" s="88">
        <v>25</v>
      </c>
      <c r="F20" s="83" t="s">
        <v>348</v>
      </c>
      <c r="G20" s="84" t="s">
        <v>348</v>
      </c>
      <c r="H20" s="84" t="s">
        <v>348</v>
      </c>
      <c r="I20" s="84">
        <v>15.950000000000001</v>
      </c>
      <c r="J20" s="84" t="s">
        <v>348</v>
      </c>
      <c r="K20" s="84" t="s">
        <v>348</v>
      </c>
    </row>
    <row r="21" spans="1:11" x14ac:dyDescent="0.2">
      <c r="A21" s="81">
        <v>210</v>
      </c>
      <c r="B21" s="80" t="s">
        <v>274</v>
      </c>
      <c r="C21" s="89">
        <v>41044</v>
      </c>
      <c r="D21" s="88">
        <v>0</v>
      </c>
      <c r="E21" s="88">
        <v>25</v>
      </c>
      <c r="F21" s="83" t="s">
        <v>348</v>
      </c>
      <c r="G21" s="84" t="s">
        <v>348</v>
      </c>
      <c r="H21" s="84" t="s">
        <v>348</v>
      </c>
      <c r="I21" s="84">
        <v>2.2999999999999998</v>
      </c>
      <c r="J21" s="84" t="s">
        <v>348</v>
      </c>
      <c r="K21" s="84" t="s">
        <v>348</v>
      </c>
    </row>
    <row r="22" spans="1:11" x14ac:dyDescent="0.2">
      <c r="A22" s="81">
        <v>301</v>
      </c>
      <c r="B22" s="80" t="s">
        <v>269</v>
      </c>
      <c r="C22" s="89">
        <v>41044</v>
      </c>
      <c r="D22" s="88">
        <v>0</v>
      </c>
      <c r="E22" s="88">
        <v>25</v>
      </c>
      <c r="F22" s="83" t="s">
        <v>348</v>
      </c>
      <c r="G22" s="84" t="s">
        <v>348</v>
      </c>
      <c r="H22" s="84" t="s">
        <v>348</v>
      </c>
      <c r="I22" s="84">
        <v>14.25</v>
      </c>
      <c r="J22" s="84" t="s">
        <v>348</v>
      </c>
      <c r="K22" s="84" t="s">
        <v>348</v>
      </c>
    </row>
    <row r="23" spans="1:11" x14ac:dyDescent="0.2">
      <c r="A23" s="81">
        <v>302</v>
      </c>
      <c r="B23" s="80" t="s">
        <v>271</v>
      </c>
      <c r="C23" s="89">
        <v>41044</v>
      </c>
      <c r="D23" s="88">
        <v>0</v>
      </c>
      <c r="E23" s="88">
        <v>25</v>
      </c>
      <c r="F23" s="83" t="s">
        <v>348</v>
      </c>
      <c r="G23" s="84" t="s">
        <v>348</v>
      </c>
      <c r="H23" s="84" t="s">
        <v>348</v>
      </c>
      <c r="I23" s="84">
        <v>10.15</v>
      </c>
      <c r="J23" s="84" t="s">
        <v>348</v>
      </c>
      <c r="K23" s="84" t="s">
        <v>348</v>
      </c>
    </row>
    <row r="24" spans="1:11" x14ac:dyDescent="0.2">
      <c r="A24" s="81">
        <v>303</v>
      </c>
      <c r="B24" s="80" t="s">
        <v>270</v>
      </c>
      <c r="C24" s="89">
        <v>41044</v>
      </c>
      <c r="D24" s="88">
        <v>0</v>
      </c>
      <c r="E24" s="88">
        <v>25</v>
      </c>
      <c r="F24" s="83" t="s">
        <v>348</v>
      </c>
      <c r="G24" s="84" t="s">
        <v>348</v>
      </c>
      <c r="H24" s="84" t="s">
        <v>348</v>
      </c>
      <c r="I24" s="84">
        <v>9.75</v>
      </c>
      <c r="J24" s="84" t="s">
        <v>348</v>
      </c>
      <c r="K24" s="84" t="s">
        <v>348</v>
      </c>
    </row>
    <row r="25" spans="1:11" x14ac:dyDescent="0.2">
      <c r="A25" s="81">
        <v>304</v>
      </c>
      <c r="B25" s="80" t="s">
        <v>273</v>
      </c>
      <c r="C25" s="89">
        <v>41044</v>
      </c>
      <c r="D25" s="88">
        <v>0</v>
      </c>
      <c r="E25" s="88">
        <v>25</v>
      </c>
      <c r="F25" s="83" t="s">
        <v>348</v>
      </c>
      <c r="G25" s="84" t="s">
        <v>348</v>
      </c>
      <c r="H25" s="84" t="s">
        <v>348</v>
      </c>
      <c r="I25" s="84">
        <v>7.9</v>
      </c>
      <c r="J25" s="84" t="s">
        <v>348</v>
      </c>
      <c r="K25" s="84" t="s">
        <v>348</v>
      </c>
    </row>
    <row r="26" spans="1:11" x14ac:dyDescent="0.2">
      <c r="A26" s="81">
        <v>305</v>
      </c>
      <c r="B26" s="80" t="s">
        <v>272</v>
      </c>
      <c r="C26" s="89">
        <v>41044</v>
      </c>
      <c r="D26" s="88">
        <v>0</v>
      </c>
      <c r="E26" s="88">
        <v>25</v>
      </c>
      <c r="F26" s="83" t="s">
        <v>348</v>
      </c>
      <c r="G26" s="84" t="s">
        <v>348</v>
      </c>
      <c r="H26" s="84" t="s">
        <v>348</v>
      </c>
      <c r="I26" s="84">
        <v>26.8</v>
      </c>
      <c r="J26" s="84" t="s">
        <v>348</v>
      </c>
      <c r="K26" s="84" t="s">
        <v>348</v>
      </c>
    </row>
    <row r="27" spans="1:11" x14ac:dyDescent="0.2">
      <c r="A27" s="81">
        <v>308</v>
      </c>
      <c r="B27" s="80" t="s">
        <v>268</v>
      </c>
      <c r="C27" s="89">
        <v>41044</v>
      </c>
      <c r="D27" s="88">
        <v>0</v>
      </c>
      <c r="E27" s="88">
        <v>25</v>
      </c>
      <c r="F27" s="83" t="s">
        <v>348</v>
      </c>
      <c r="G27" s="84" t="s">
        <v>348</v>
      </c>
      <c r="H27" s="84" t="s">
        <v>348</v>
      </c>
      <c r="I27" s="84">
        <v>22.25</v>
      </c>
      <c r="J27" s="84" t="s">
        <v>348</v>
      </c>
      <c r="K27" s="84" t="s">
        <v>348</v>
      </c>
    </row>
    <row r="28" spans="1:11" x14ac:dyDescent="0.2">
      <c r="A28" s="81">
        <v>309</v>
      </c>
      <c r="B28" s="80" t="s">
        <v>276</v>
      </c>
      <c r="C28" s="89">
        <v>41044</v>
      </c>
      <c r="D28" s="88">
        <v>0</v>
      </c>
      <c r="E28" s="88">
        <v>25</v>
      </c>
      <c r="F28" s="83" t="s">
        <v>348</v>
      </c>
      <c r="G28" s="84" t="s">
        <v>348</v>
      </c>
      <c r="H28" s="84" t="s">
        <v>348</v>
      </c>
      <c r="I28" s="84">
        <v>17.5</v>
      </c>
      <c r="J28" s="84" t="s">
        <v>348</v>
      </c>
      <c r="K28" s="84" t="s">
        <v>348</v>
      </c>
    </row>
    <row r="29" spans="1:11" x14ac:dyDescent="0.2">
      <c r="A29" s="81">
        <v>310</v>
      </c>
      <c r="B29" s="80" t="s">
        <v>274</v>
      </c>
      <c r="C29" s="89">
        <v>41044</v>
      </c>
      <c r="D29" s="88">
        <v>0</v>
      </c>
      <c r="E29" s="88">
        <v>25</v>
      </c>
      <c r="F29" s="83" t="s">
        <v>348</v>
      </c>
      <c r="G29" s="84" t="s">
        <v>348</v>
      </c>
      <c r="H29" s="84" t="s">
        <v>348</v>
      </c>
      <c r="I29" s="84">
        <v>4.3</v>
      </c>
      <c r="J29" s="84" t="s">
        <v>348</v>
      </c>
      <c r="K29" s="84" t="s">
        <v>348</v>
      </c>
    </row>
    <row r="30" spans="1:11" x14ac:dyDescent="0.2">
      <c r="A30" s="81">
        <v>402</v>
      </c>
      <c r="B30" s="80" t="s">
        <v>272</v>
      </c>
      <c r="C30" s="89">
        <v>41044</v>
      </c>
      <c r="D30" s="88">
        <v>0</v>
      </c>
      <c r="E30" s="88">
        <v>25</v>
      </c>
      <c r="F30" s="83" t="s">
        <v>348</v>
      </c>
      <c r="G30" s="84" t="s">
        <v>348</v>
      </c>
      <c r="H30" s="84" t="s">
        <v>348</v>
      </c>
      <c r="I30" s="84">
        <v>15.6</v>
      </c>
      <c r="J30" s="84" t="s">
        <v>348</v>
      </c>
      <c r="K30" s="84" t="s">
        <v>348</v>
      </c>
    </row>
    <row r="31" spans="1:11" x14ac:dyDescent="0.2">
      <c r="A31" s="81">
        <v>403</v>
      </c>
      <c r="B31" s="80" t="s">
        <v>268</v>
      </c>
      <c r="C31" s="89">
        <v>41044</v>
      </c>
      <c r="D31" s="88">
        <v>0</v>
      </c>
      <c r="E31" s="88">
        <v>25</v>
      </c>
      <c r="F31" s="83" t="s">
        <v>348</v>
      </c>
      <c r="G31" s="84" t="s">
        <v>348</v>
      </c>
      <c r="H31" s="84" t="s">
        <v>348</v>
      </c>
      <c r="I31" s="84">
        <v>22.45</v>
      </c>
      <c r="J31" s="84" t="s">
        <v>348</v>
      </c>
      <c r="K31" s="84" t="s">
        <v>348</v>
      </c>
    </row>
    <row r="32" spans="1:11" x14ac:dyDescent="0.2">
      <c r="A32" s="81">
        <v>404</v>
      </c>
      <c r="B32" s="80" t="s">
        <v>273</v>
      </c>
      <c r="C32" s="89">
        <v>41044</v>
      </c>
      <c r="D32" s="88">
        <v>0</v>
      </c>
      <c r="E32" s="88">
        <v>25</v>
      </c>
      <c r="F32" s="83" t="s">
        <v>348</v>
      </c>
      <c r="G32" s="84" t="s">
        <v>348</v>
      </c>
      <c r="H32" s="84" t="s">
        <v>348</v>
      </c>
      <c r="I32" s="84">
        <v>7.5</v>
      </c>
      <c r="J32" s="84" t="s">
        <v>348</v>
      </c>
      <c r="K32" s="84" t="s">
        <v>348</v>
      </c>
    </row>
    <row r="33" spans="1:11" x14ac:dyDescent="0.2">
      <c r="A33" s="81">
        <v>405</v>
      </c>
      <c r="B33" s="80" t="s">
        <v>269</v>
      </c>
      <c r="C33" s="89">
        <v>41044</v>
      </c>
      <c r="D33" s="88">
        <v>0</v>
      </c>
      <c r="E33" s="88">
        <v>25</v>
      </c>
      <c r="F33" s="83" t="s">
        <v>348</v>
      </c>
      <c r="G33" s="84" t="s">
        <v>348</v>
      </c>
      <c r="H33" s="84" t="s">
        <v>348</v>
      </c>
      <c r="I33" s="84">
        <v>31.3</v>
      </c>
      <c r="J33" s="84" t="s">
        <v>348</v>
      </c>
      <c r="K33" s="84" t="s">
        <v>348</v>
      </c>
    </row>
    <row r="34" spans="1:11" x14ac:dyDescent="0.2">
      <c r="A34" s="81">
        <v>406</v>
      </c>
      <c r="B34" s="80" t="s">
        <v>276</v>
      </c>
      <c r="C34" s="89">
        <v>41044</v>
      </c>
      <c r="D34" s="88">
        <v>0</v>
      </c>
      <c r="E34" s="88">
        <v>25</v>
      </c>
      <c r="F34" s="83" t="s">
        <v>348</v>
      </c>
      <c r="G34" s="84" t="s">
        <v>348</v>
      </c>
      <c r="H34" s="84" t="s">
        <v>348</v>
      </c>
      <c r="I34" s="84">
        <v>4.7</v>
      </c>
      <c r="J34" s="84" t="s">
        <v>348</v>
      </c>
      <c r="K34" s="84" t="s">
        <v>348</v>
      </c>
    </row>
    <row r="35" spans="1:11" x14ac:dyDescent="0.2">
      <c r="A35" s="81">
        <v>407</v>
      </c>
      <c r="B35" s="80" t="s">
        <v>274</v>
      </c>
      <c r="C35" s="89">
        <v>41044</v>
      </c>
      <c r="D35" s="88">
        <v>0</v>
      </c>
      <c r="E35" s="88">
        <v>25</v>
      </c>
      <c r="F35" s="83" t="s">
        <v>348</v>
      </c>
      <c r="G35" s="84" t="s">
        <v>348</v>
      </c>
      <c r="H35" s="84" t="s">
        <v>348</v>
      </c>
      <c r="I35" s="84">
        <v>3.8</v>
      </c>
      <c r="J35" s="84" t="s">
        <v>348</v>
      </c>
      <c r="K35" s="84" t="s">
        <v>348</v>
      </c>
    </row>
    <row r="36" spans="1:11" x14ac:dyDescent="0.2">
      <c r="A36" s="81">
        <v>408</v>
      </c>
      <c r="B36" s="80" t="s">
        <v>271</v>
      </c>
      <c r="C36" s="89">
        <v>41044</v>
      </c>
      <c r="D36" s="88">
        <v>0</v>
      </c>
      <c r="E36" s="88">
        <v>25</v>
      </c>
      <c r="F36" s="83" t="s">
        <v>348</v>
      </c>
      <c r="G36" s="84" t="s">
        <v>348</v>
      </c>
      <c r="H36" s="84" t="s">
        <v>348</v>
      </c>
      <c r="I36" s="84">
        <v>11.149999999999999</v>
      </c>
      <c r="J36" s="84" t="s">
        <v>348</v>
      </c>
      <c r="K36" s="84" t="s">
        <v>348</v>
      </c>
    </row>
    <row r="37" spans="1:11" x14ac:dyDescent="0.2">
      <c r="A37" s="81">
        <v>409</v>
      </c>
      <c r="B37" s="80" t="s">
        <v>270</v>
      </c>
      <c r="C37" s="89">
        <v>41044</v>
      </c>
      <c r="D37" s="88">
        <v>0</v>
      </c>
      <c r="E37" s="88">
        <v>25</v>
      </c>
      <c r="F37" s="83" t="s">
        <v>348</v>
      </c>
      <c r="G37" s="84" t="s">
        <v>348</v>
      </c>
      <c r="H37" s="84" t="s">
        <v>348</v>
      </c>
      <c r="I37" s="84">
        <v>12.5</v>
      </c>
      <c r="J37" s="84" t="s">
        <v>348</v>
      </c>
      <c r="K37" s="84" t="s">
        <v>348</v>
      </c>
    </row>
    <row r="38" spans="1:11" x14ac:dyDescent="0.2">
      <c r="A38" s="81">
        <v>102</v>
      </c>
      <c r="B38" s="80" t="s">
        <v>271</v>
      </c>
      <c r="C38" s="89">
        <v>41044</v>
      </c>
      <c r="D38" s="88">
        <v>25</v>
      </c>
      <c r="E38" s="88">
        <v>60</v>
      </c>
      <c r="F38" s="83" t="s">
        <v>348</v>
      </c>
      <c r="G38" s="84" t="s">
        <v>348</v>
      </c>
      <c r="H38" s="84" t="s">
        <v>348</v>
      </c>
      <c r="I38" s="84">
        <v>6.75</v>
      </c>
      <c r="J38" s="84" t="s">
        <v>348</v>
      </c>
      <c r="K38" s="84" t="s">
        <v>348</v>
      </c>
    </row>
    <row r="39" spans="1:11" x14ac:dyDescent="0.2">
      <c r="A39" s="81">
        <v>103</v>
      </c>
      <c r="B39" s="80" t="s">
        <v>272</v>
      </c>
      <c r="C39" s="89">
        <v>41044</v>
      </c>
      <c r="D39" s="88">
        <v>25</v>
      </c>
      <c r="E39" s="88">
        <v>60</v>
      </c>
      <c r="F39" s="83" t="s">
        <v>348</v>
      </c>
      <c r="G39" s="84" t="s">
        <v>348</v>
      </c>
      <c r="H39" s="84" t="s">
        <v>348</v>
      </c>
      <c r="I39" s="84">
        <v>5.5</v>
      </c>
      <c r="J39" s="84" t="s">
        <v>348</v>
      </c>
      <c r="K39" s="84" t="s">
        <v>348</v>
      </c>
    </row>
    <row r="40" spans="1:11" x14ac:dyDescent="0.2">
      <c r="A40" s="81">
        <v>104</v>
      </c>
      <c r="B40" s="80" t="s">
        <v>269</v>
      </c>
      <c r="C40" s="89">
        <v>41044</v>
      </c>
      <c r="D40" s="88">
        <v>25</v>
      </c>
      <c r="E40" s="88">
        <v>60</v>
      </c>
      <c r="F40" s="83" t="s">
        <v>348</v>
      </c>
      <c r="G40" s="84" t="s">
        <v>348</v>
      </c>
      <c r="H40" s="84" t="s">
        <v>348</v>
      </c>
      <c r="I40" s="84">
        <v>11.3</v>
      </c>
      <c r="J40" s="84" t="s">
        <v>348</v>
      </c>
      <c r="K40" s="84" t="s">
        <v>348</v>
      </c>
    </row>
    <row r="41" spans="1:11" x14ac:dyDescent="0.2">
      <c r="A41" s="81">
        <v>105</v>
      </c>
      <c r="B41" s="80" t="s">
        <v>274</v>
      </c>
      <c r="C41" s="89">
        <v>41044</v>
      </c>
      <c r="D41" s="88">
        <v>25</v>
      </c>
      <c r="E41" s="88">
        <v>60</v>
      </c>
      <c r="F41" s="83" t="s">
        <v>348</v>
      </c>
      <c r="G41" s="84" t="s">
        <v>348</v>
      </c>
      <c r="H41" s="84" t="s">
        <v>348</v>
      </c>
      <c r="I41" s="84">
        <v>2.2999999999999998</v>
      </c>
      <c r="J41" s="84" t="s">
        <v>348</v>
      </c>
      <c r="K41" s="84" t="s">
        <v>348</v>
      </c>
    </row>
    <row r="42" spans="1:11" x14ac:dyDescent="0.2">
      <c r="A42" s="81">
        <v>106</v>
      </c>
      <c r="B42" s="80" t="s">
        <v>268</v>
      </c>
      <c r="C42" s="89">
        <v>41044</v>
      </c>
      <c r="D42" s="88">
        <v>25</v>
      </c>
      <c r="E42" s="88">
        <v>60</v>
      </c>
      <c r="F42" s="83" t="s">
        <v>348</v>
      </c>
      <c r="G42" s="84" t="s">
        <v>348</v>
      </c>
      <c r="H42" s="84" t="s">
        <v>348</v>
      </c>
      <c r="I42" s="84">
        <v>8.9499999999999993</v>
      </c>
      <c r="J42" s="84" t="s">
        <v>348</v>
      </c>
      <c r="K42" s="84" t="s">
        <v>348</v>
      </c>
    </row>
    <row r="43" spans="1:11" x14ac:dyDescent="0.2">
      <c r="A43" s="81">
        <v>107</v>
      </c>
      <c r="B43" s="80" t="s">
        <v>270</v>
      </c>
      <c r="C43" s="89">
        <v>41044</v>
      </c>
      <c r="D43" s="88">
        <v>25</v>
      </c>
      <c r="E43" s="88">
        <v>60</v>
      </c>
      <c r="F43" s="83" t="s">
        <v>348</v>
      </c>
      <c r="G43" s="84" t="s">
        <v>348</v>
      </c>
      <c r="H43" s="84" t="s">
        <v>348</v>
      </c>
      <c r="I43" s="84">
        <v>3.6</v>
      </c>
      <c r="J43" s="84" t="s">
        <v>348</v>
      </c>
      <c r="K43" s="84" t="s">
        <v>348</v>
      </c>
    </row>
    <row r="44" spans="1:11" x14ac:dyDescent="0.2">
      <c r="A44" s="81">
        <v>109</v>
      </c>
      <c r="B44" s="80" t="s">
        <v>276</v>
      </c>
      <c r="C44" s="89">
        <v>41044</v>
      </c>
      <c r="D44" s="88">
        <v>25</v>
      </c>
      <c r="E44" s="88">
        <v>60</v>
      </c>
      <c r="F44" s="83" t="s">
        <v>348</v>
      </c>
      <c r="G44" s="84" t="s">
        <v>348</v>
      </c>
      <c r="H44" s="84" t="s">
        <v>348</v>
      </c>
      <c r="I44" s="84">
        <v>0.5</v>
      </c>
      <c r="J44" s="84" t="s">
        <v>348</v>
      </c>
      <c r="K44" s="84" t="s">
        <v>348</v>
      </c>
    </row>
    <row r="45" spans="1:11" x14ac:dyDescent="0.2">
      <c r="A45" s="81">
        <v>110</v>
      </c>
      <c r="B45" s="80" t="s">
        <v>273</v>
      </c>
      <c r="C45" s="89">
        <v>41044</v>
      </c>
      <c r="D45" s="88">
        <v>25</v>
      </c>
      <c r="E45" s="88">
        <v>60</v>
      </c>
      <c r="F45" s="83" t="s">
        <v>348</v>
      </c>
      <c r="G45" s="84" t="s">
        <v>348</v>
      </c>
      <c r="H45" s="84" t="s">
        <v>348</v>
      </c>
      <c r="I45" s="84">
        <v>2.5</v>
      </c>
      <c r="J45" s="84" t="s">
        <v>348</v>
      </c>
      <c r="K45" s="84" t="s">
        <v>348</v>
      </c>
    </row>
    <row r="46" spans="1:11" x14ac:dyDescent="0.2">
      <c r="A46" s="81">
        <v>202</v>
      </c>
      <c r="B46" s="80" t="s">
        <v>273</v>
      </c>
      <c r="C46" s="89">
        <v>41044</v>
      </c>
      <c r="D46" s="88">
        <v>25</v>
      </c>
      <c r="E46" s="88">
        <v>60</v>
      </c>
      <c r="F46" s="83" t="s">
        <v>348</v>
      </c>
      <c r="G46" s="84" t="s">
        <v>348</v>
      </c>
      <c r="H46" s="84" t="s">
        <v>348</v>
      </c>
      <c r="I46" s="84">
        <v>0.05</v>
      </c>
      <c r="J46" s="84" t="s">
        <v>348</v>
      </c>
      <c r="K46" s="84" t="s">
        <v>348</v>
      </c>
    </row>
    <row r="47" spans="1:11" x14ac:dyDescent="0.2">
      <c r="A47" s="81">
        <v>204</v>
      </c>
      <c r="B47" s="80" t="s">
        <v>274</v>
      </c>
      <c r="C47" s="89">
        <v>41044</v>
      </c>
      <c r="D47" s="88">
        <v>25</v>
      </c>
      <c r="E47" s="88">
        <v>60</v>
      </c>
      <c r="F47" s="83" t="s">
        <v>348</v>
      </c>
      <c r="G47" s="84" t="s">
        <v>348</v>
      </c>
      <c r="H47" s="84" t="s">
        <v>348</v>
      </c>
      <c r="I47" s="84">
        <v>0.05</v>
      </c>
      <c r="J47" s="84" t="s">
        <v>348</v>
      </c>
      <c r="K47" s="84" t="s">
        <v>348</v>
      </c>
    </row>
    <row r="48" spans="1:11" x14ac:dyDescent="0.2">
      <c r="A48" s="81">
        <v>205</v>
      </c>
      <c r="B48" s="80" t="s">
        <v>269</v>
      </c>
      <c r="C48" s="89">
        <v>41044</v>
      </c>
      <c r="D48" s="88">
        <v>25</v>
      </c>
      <c r="E48" s="88">
        <v>60</v>
      </c>
      <c r="F48" s="83" t="s">
        <v>348</v>
      </c>
      <c r="G48" s="84" t="s">
        <v>348</v>
      </c>
      <c r="H48" s="84" t="s">
        <v>348</v>
      </c>
      <c r="I48" s="84">
        <v>2.35</v>
      </c>
      <c r="J48" s="84" t="s">
        <v>348</v>
      </c>
      <c r="K48" s="84" t="s">
        <v>348</v>
      </c>
    </row>
    <row r="49" spans="1:11" x14ac:dyDescent="0.2">
      <c r="A49" s="81">
        <v>206</v>
      </c>
      <c r="B49" s="80" t="s">
        <v>271</v>
      </c>
      <c r="C49" s="89">
        <v>41044</v>
      </c>
      <c r="D49" s="88">
        <v>25</v>
      </c>
      <c r="E49" s="88">
        <v>60</v>
      </c>
      <c r="F49" s="83" t="s">
        <v>348</v>
      </c>
      <c r="G49" s="84" t="s">
        <v>348</v>
      </c>
      <c r="H49" s="84" t="s">
        <v>348</v>
      </c>
      <c r="I49" s="84">
        <v>1.7</v>
      </c>
      <c r="J49" s="84" t="s">
        <v>348</v>
      </c>
      <c r="K49" s="84" t="s">
        <v>348</v>
      </c>
    </row>
    <row r="50" spans="1:11" x14ac:dyDescent="0.2">
      <c r="A50" s="81">
        <v>207</v>
      </c>
      <c r="B50" s="80" t="s">
        <v>272</v>
      </c>
      <c r="C50" s="89">
        <v>41044</v>
      </c>
      <c r="D50" s="88">
        <v>25</v>
      </c>
      <c r="E50" s="88">
        <v>60</v>
      </c>
      <c r="F50" s="83" t="s">
        <v>348</v>
      </c>
      <c r="G50" s="84" t="s">
        <v>348</v>
      </c>
      <c r="H50" s="84" t="s">
        <v>348</v>
      </c>
      <c r="I50" s="84">
        <v>4.5999999999999996</v>
      </c>
      <c r="J50" s="84" t="s">
        <v>348</v>
      </c>
      <c r="K50" s="84" t="s">
        <v>348</v>
      </c>
    </row>
    <row r="51" spans="1:11" x14ac:dyDescent="0.2">
      <c r="A51" s="81">
        <v>208</v>
      </c>
      <c r="B51" s="80" t="s">
        <v>268</v>
      </c>
      <c r="C51" s="89">
        <v>41044</v>
      </c>
      <c r="D51" s="88">
        <v>25</v>
      </c>
      <c r="E51" s="88">
        <v>60</v>
      </c>
      <c r="F51" s="83" t="s">
        <v>348</v>
      </c>
      <c r="G51" s="84" t="s">
        <v>348</v>
      </c>
      <c r="H51" s="84" t="s">
        <v>348</v>
      </c>
      <c r="I51" s="84">
        <v>4.45</v>
      </c>
      <c r="J51" s="84" t="s">
        <v>348</v>
      </c>
      <c r="K51" s="84" t="s">
        <v>348</v>
      </c>
    </row>
    <row r="52" spans="1:11" x14ac:dyDescent="0.2">
      <c r="A52" s="81">
        <v>209</v>
      </c>
      <c r="B52" s="80" t="s">
        <v>271</v>
      </c>
      <c r="C52" s="89">
        <v>41044</v>
      </c>
      <c r="D52" s="88">
        <v>25</v>
      </c>
      <c r="E52" s="88">
        <v>60</v>
      </c>
      <c r="F52" s="83" t="s">
        <v>348</v>
      </c>
      <c r="G52" s="84" t="s">
        <v>348</v>
      </c>
      <c r="H52" s="84" t="s">
        <v>348</v>
      </c>
      <c r="I52" s="84">
        <v>3.6</v>
      </c>
      <c r="J52" s="84" t="s">
        <v>348</v>
      </c>
      <c r="K52" s="84" t="s">
        <v>348</v>
      </c>
    </row>
    <row r="53" spans="1:11" x14ac:dyDescent="0.2">
      <c r="A53" s="81">
        <v>210</v>
      </c>
      <c r="B53" s="80" t="s">
        <v>274</v>
      </c>
      <c r="C53" s="89">
        <v>41044</v>
      </c>
      <c r="D53" s="88">
        <v>25</v>
      </c>
      <c r="E53" s="88">
        <v>60</v>
      </c>
      <c r="F53" s="83" t="s">
        <v>348</v>
      </c>
      <c r="G53" s="84" t="s">
        <v>348</v>
      </c>
      <c r="H53" s="84" t="s">
        <v>348</v>
      </c>
      <c r="I53" s="84">
        <v>0.6</v>
      </c>
      <c r="J53" s="84" t="s">
        <v>348</v>
      </c>
      <c r="K53" s="84" t="s">
        <v>348</v>
      </c>
    </row>
    <row r="54" spans="1:11" x14ac:dyDescent="0.2">
      <c r="A54" s="81">
        <v>301</v>
      </c>
      <c r="B54" s="80" t="s">
        <v>269</v>
      </c>
      <c r="C54" s="89">
        <v>41044</v>
      </c>
      <c r="D54" s="88">
        <v>25</v>
      </c>
      <c r="E54" s="88">
        <v>60</v>
      </c>
      <c r="F54" s="83" t="s">
        <v>348</v>
      </c>
      <c r="G54" s="84" t="s">
        <v>348</v>
      </c>
      <c r="H54" s="84" t="s">
        <v>348</v>
      </c>
      <c r="I54" s="84">
        <v>0.9</v>
      </c>
      <c r="J54" s="84" t="s">
        <v>348</v>
      </c>
      <c r="K54" s="84" t="s">
        <v>348</v>
      </c>
    </row>
    <row r="55" spans="1:11" x14ac:dyDescent="0.2">
      <c r="A55" s="81">
        <v>302</v>
      </c>
      <c r="B55" s="80" t="s">
        <v>271</v>
      </c>
      <c r="C55" s="89">
        <v>41044</v>
      </c>
      <c r="D55" s="88">
        <v>25</v>
      </c>
      <c r="E55" s="88">
        <v>60</v>
      </c>
      <c r="F55" s="83" t="s">
        <v>348</v>
      </c>
      <c r="G55" s="84" t="s">
        <v>348</v>
      </c>
      <c r="H55" s="84" t="s">
        <v>348</v>
      </c>
      <c r="I55" s="84">
        <v>1.25</v>
      </c>
      <c r="J55" s="84" t="s">
        <v>348</v>
      </c>
      <c r="K55" s="84" t="s">
        <v>348</v>
      </c>
    </row>
    <row r="56" spans="1:11" x14ac:dyDescent="0.2">
      <c r="A56" s="81">
        <v>303</v>
      </c>
      <c r="B56" s="80" t="s">
        <v>270</v>
      </c>
      <c r="C56" s="89">
        <v>41044</v>
      </c>
      <c r="D56" s="88">
        <v>25</v>
      </c>
      <c r="E56" s="88">
        <v>60</v>
      </c>
      <c r="F56" s="83" t="s">
        <v>348</v>
      </c>
      <c r="G56" s="84" t="s">
        <v>348</v>
      </c>
      <c r="H56" s="84" t="s">
        <v>348</v>
      </c>
      <c r="I56" s="84">
        <v>2.15</v>
      </c>
      <c r="J56" s="84" t="s">
        <v>348</v>
      </c>
      <c r="K56" s="84" t="s">
        <v>348</v>
      </c>
    </row>
    <row r="57" spans="1:11" x14ac:dyDescent="0.2">
      <c r="A57" s="81">
        <v>304</v>
      </c>
      <c r="B57" s="80" t="s">
        <v>273</v>
      </c>
      <c r="C57" s="89">
        <v>41044</v>
      </c>
      <c r="D57" s="88">
        <v>25</v>
      </c>
      <c r="E57" s="88">
        <v>60</v>
      </c>
      <c r="F57" s="83" t="s">
        <v>348</v>
      </c>
      <c r="G57" s="84" t="s">
        <v>348</v>
      </c>
      <c r="H57" s="84" t="s">
        <v>348</v>
      </c>
      <c r="I57" s="84">
        <v>1.8</v>
      </c>
      <c r="J57" s="84" t="s">
        <v>348</v>
      </c>
      <c r="K57" s="84" t="s">
        <v>348</v>
      </c>
    </row>
    <row r="58" spans="1:11" x14ac:dyDescent="0.2">
      <c r="A58" s="81">
        <v>305</v>
      </c>
      <c r="B58" s="80" t="s">
        <v>272</v>
      </c>
      <c r="C58" s="89">
        <v>41044</v>
      </c>
      <c r="D58" s="88">
        <v>25</v>
      </c>
      <c r="E58" s="88">
        <v>60</v>
      </c>
      <c r="F58" s="83" t="s">
        <v>348</v>
      </c>
      <c r="G58" s="84" t="s">
        <v>348</v>
      </c>
      <c r="H58" s="84" t="s">
        <v>348</v>
      </c>
      <c r="I58" s="84">
        <v>2.4</v>
      </c>
      <c r="J58" s="84" t="s">
        <v>348</v>
      </c>
      <c r="K58" s="84" t="s">
        <v>348</v>
      </c>
    </row>
    <row r="59" spans="1:11" x14ac:dyDescent="0.2">
      <c r="A59" s="81">
        <v>308</v>
      </c>
      <c r="B59" s="80" t="s">
        <v>268</v>
      </c>
      <c r="C59" s="89">
        <v>41044</v>
      </c>
      <c r="D59" s="88">
        <v>25</v>
      </c>
      <c r="E59" s="88">
        <v>60</v>
      </c>
      <c r="F59" s="83" t="s">
        <v>348</v>
      </c>
      <c r="G59" s="84" t="s">
        <v>348</v>
      </c>
      <c r="H59" s="84" t="s">
        <v>348</v>
      </c>
      <c r="I59" s="84">
        <v>7.0500000000000007</v>
      </c>
      <c r="J59" s="84" t="s">
        <v>348</v>
      </c>
      <c r="K59" s="84" t="s">
        <v>348</v>
      </c>
    </row>
    <row r="60" spans="1:11" x14ac:dyDescent="0.2">
      <c r="A60" s="81">
        <v>309</v>
      </c>
      <c r="B60" s="80" t="s">
        <v>276</v>
      </c>
      <c r="C60" s="89">
        <v>41044</v>
      </c>
      <c r="D60" s="88">
        <v>25</v>
      </c>
      <c r="E60" s="88">
        <v>60</v>
      </c>
      <c r="F60" s="83" t="s">
        <v>348</v>
      </c>
      <c r="G60" s="84" t="s">
        <v>348</v>
      </c>
      <c r="H60" s="84" t="s">
        <v>348</v>
      </c>
      <c r="I60" s="84">
        <v>1.2</v>
      </c>
      <c r="J60" s="84" t="s">
        <v>348</v>
      </c>
      <c r="K60" s="84" t="s">
        <v>348</v>
      </c>
    </row>
    <row r="61" spans="1:11" x14ac:dyDescent="0.2">
      <c r="A61" s="81">
        <v>310</v>
      </c>
      <c r="B61" s="80" t="s">
        <v>274</v>
      </c>
      <c r="C61" s="89">
        <v>41044</v>
      </c>
      <c r="D61" s="88">
        <v>25</v>
      </c>
      <c r="E61" s="88">
        <v>60</v>
      </c>
      <c r="F61" s="83" t="s">
        <v>348</v>
      </c>
      <c r="G61" s="84" t="s">
        <v>348</v>
      </c>
      <c r="H61" s="84" t="s">
        <v>348</v>
      </c>
      <c r="I61" s="84">
        <v>0.4</v>
      </c>
      <c r="J61" s="84" t="s">
        <v>348</v>
      </c>
      <c r="K61" s="84" t="s">
        <v>348</v>
      </c>
    </row>
    <row r="62" spans="1:11" x14ac:dyDescent="0.2">
      <c r="A62" s="81">
        <v>402</v>
      </c>
      <c r="B62" s="80" t="s">
        <v>272</v>
      </c>
      <c r="C62" s="89">
        <v>41044</v>
      </c>
      <c r="D62" s="88">
        <v>25</v>
      </c>
      <c r="E62" s="88">
        <v>60</v>
      </c>
      <c r="F62" s="83" t="s">
        <v>348</v>
      </c>
      <c r="G62" s="84" t="s">
        <v>348</v>
      </c>
      <c r="H62" s="84" t="s">
        <v>348</v>
      </c>
      <c r="I62" s="84">
        <v>1.9</v>
      </c>
      <c r="J62" s="84" t="s">
        <v>348</v>
      </c>
      <c r="K62" s="84" t="s">
        <v>348</v>
      </c>
    </row>
    <row r="63" spans="1:11" x14ac:dyDescent="0.2">
      <c r="A63" s="81">
        <v>403</v>
      </c>
      <c r="B63" s="80" t="s">
        <v>268</v>
      </c>
      <c r="C63" s="89">
        <v>41044</v>
      </c>
      <c r="D63" s="88">
        <v>25</v>
      </c>
      <c r="E63" s="88">
        <v>60</v>
      </c>
      <c r="F63" s="83" t="s">
        <v>348</v>
      </c>
      <c r="G63" s="84" t="s">
        <v>348</v>
      </c>
      <c r="H63" s="84" t="s">
        <v>348</v>
      </c>
      <c r="I63" s="84">
        <v>4.95</v>
      </c>
      <c r="J63" s="84" t="s">
        <v>348</v>
      </c>
      <c r="K63" s="84" t="s">
        <v>348</v>
      </c>
    </row>
    <row r="64" spans="1:11" x14ac:dyDescent="0.2">
      <c r="A64" s="81">
        <v>404</v>
      </c>
      <c r="B64" s="80" t="s">
        <v>273</v>
      </c>
      <c r="C64" s="89">
        <v>41044</v>
      </c>
      <c r="D64" s="88">
        <v>25</v>
      </c>
      <c r="E64" s="88">
        <v>60</v>
      </c>
      <c r="F64" s="83" t="s">
        <v>348</v>
      </c>
      <c r="G64" s="84" t="s">
        <v>348</v>
      </c>
      <c r="H64" s="84" t="s">
        <v>348</v>
      </c>
      <c r="I64" s="84">
        <v>3.6</v>
      </c>
      <c r="J64" s="84" t="s">
        <v>348</v>
      </c>
      <c r="K64" s="84" t="s">
        <v>348</v>
      </c>
    </row>
    <row r="65" spans="1:11" x14ac:dyDescent="0.2">
      <c r="A65" s="81">
        <v>405</v>
      </c>
      <c r="B65" s="80" t="s">
        <v>269</v>
      </c>
      <c r="C65" s="89">
        <v>41044</v>
      </c>
      <c r="D65" s="88">
        <v>25</v>
      </c>
      <c r="E65" s="88">
        <v>60</v>
      </c>
      <c r="F65" s="83" t="s">
        <v>348</v>
      </c>
      <c r="G65" s="84" t="s">
        <v>348</v>
      </c>
      <c r="H65" s="84" t="s">
        <v>348</v>
      </c>
      <c r="I65" s="84">
        <v>4.8</v>
      </c>
      <c r="J65" s="84" t="s">
        <v>348</v>
      </c>
      <c r="K65" s="84" t="s">
        <v>348</v>
      </c>
    </row>
    <row r="66" spans="1:11" x14ac:dyDescent="0.2">
      <c r="A66" s="81">
        <v>406</v>
      </c>
      <c r="B66" s="80" t="s">
        <v>276</v>
      </c>
      <c r="C66" s="89">
        <v>41044</v>
      </c>
      <c r="D66" s="88">
        <v>25</v>
      </c>
      <c r="E66" s="88">
        <v>60</v>
      </c>
      <c r="F66" s="83" t="s">
        <v>348</v>
      </c>
      <c r="G66" s="84" t="s">
        <v>348</v>
      </c>
      <c r="H66" s="84" t="s">
        <v>348</v>
      </c>
      <c r="I66" s="84">
        <v>0.8</v>
      </c>
      <c r="J66" s="84" t="s">
        <v>348</v>
      </c>
      <c r="K66" s="84" t="s">
        <v>348</v>
      </c>
    </row>
    <row r="67" spans="1:11" x14ac:dyDescent="0.2">
      <c r="A67" s="81">
        <v>407</v>
      </c>
      <c r="B67" s="80" t="s">
        <v>274</v>
      </c>
      <c r="C67" s="89">
        <v>41044</v>
      </c>
      <c r="D67" s="88">
        <v>25</v>
      </c>
      <c r="E67" s="88">
        <v>60</v>
      </c>
      <c r="F67" s="83" t="s">
        <v>348</v>
      </c>
      <c r="G67" s="84" t="s">
        <v>348</v>
      </c>
      <c r="H67" s="84" t="s">
        <v>348</v>
      </c>
      <c r="I67" s="84">
        <v>1.2</v>
      </c>
      <c r="J67" s="84" t="s">
        <v>348</v>
      </c>
      <c r="K67" s="84" t="s">
        <v>348</v>
      </c>
    </row>
    <row r="68" spans="1:11" x14ac:dyDescent="0.2">
      <c r="A68" s="81">
        <v>408</v>
      </c>
      <c r="B68" s="80" t="s">
        <v>271</v>
      </c>
      <c r="C68" s="89">
        <v>41044</v>
      </c>
      <c r="D68" s="88">
        <v>25</v>
      </c>
      <c r="E68" s="88">
        <v>60</v>
      </c>
      <c r="F68" s="83" t="s">
        <v>348</v>
      </c>
      <c r="G68" s="84" t="s">
        <v>348</v>
      </c>
      <c r="H68" s="84" t="s">
        <v>348</v>
      </c>
      <c r="I68" s="84">
        <v>3.05</v>
      </c>
      <c r="J68" s="84" t="s">
        <v>348</v>
      </c>
      <c r="K68" s="84" t="s">
        <v>348</v>
      </c>
    </row>
    <row r="69" spans="1:11" x14ac:dyDescent="0.2">
      <c r="A69" s="81">
        <v>409</v>
      </c>
      <c r="B69" s="80" t="s">
        <v>270</v>
      </c>
      <c r="C69" s="89">
        <v>41044</v>
      </c>
      <c r="D69" s="88">
        <v>25</v>
      </c>
      <c r="E69" s="88">
        <v>60</v>
      </c>
      <c r="F69" s="83" t="s">
        <v>348</v>
      </c>
      <c r="G69" s="84" t="s">
        <v>348</v>
      </c>
      <c r="H69" s="84" t="s">
        <v>348</v>
      </c>
      <c r="I69" s="84">
        <v>2.0499999999999998</v>
      </c>
      <c r="J69" s="84" t="s">
        <v>348</v>
      </c>
      <c r="K69" s="84" t="s">
        <v>348</v>
      </c>
    </row>
    <row r="70" spans="1:11" x14ac:dyDescent="0.2">
      <c r="A70" s="81">
        <v>102</v>
      </c>
      <c r="B70" s="80" t="s">
        <v>271</v>
      </c>
      <c r="C70" s="89">
        <v>41044</v>
      </c>
      <c r="D70" s="88">
        <v>60</v>
      </c>
      <c r="E70" s="88">
        <v>90</v>
      </c>
      <c r="F70" s="83" t="s">
        <v>348</v>
      </c>
      <c r="G70" s="84" t="s">
        <v>348</v>
      </c>
      <c r="H70" s="84" t="s">
        <v>348</v>
      </c>
      <c r="I70" s="84">
        <v>3</v>
      </c>
      <c r="J70" s="84" t="s">
        <v>348</v>
      </c>
      <c r="K70" s="84" t="s">
        <v>348</v>
      </c>
    </row>
    <row r="71" spans="1:11" x14ac:dyDescent="0.2">
      <c r="A71" s="81">
        <v>103</v>
      </c>
      <c r="B71" s="80" t="s">
        <v>272</v>
      </c>
      <c r="C71" s="89">
        <v>41044</v>
      </c>
      <c r="D71" s="88">
        <v>60</v>
      </c>
      <c r="E71" s="88">
        <v>90</v>
      </c>
      <c r="F71" s="83" t="s">
        <v>348</v>
      </c>
      <c r="G71" s="84" t="s">
        <v>348</v>
      </c>
      <c r="H71" s="84" t="s">
        <v>348</v>
      </c>
      <c r="I71" s="84">
        <v>5.2</v>
      </c>
      <c r="J71" s="84" t="s">
        <v>348</v>
      </c>
      <c r="K71" s="84" t="s">
        <v>348</v>
      </c>
    </row>
    <row r="72" spans="1:11" x14ac:dyDescent="0.2">
      <c r="A72" s="81">
        <v>104</v>
      </c>
      <c r="B72" s="80" t="s">
        <v>269</v>
      </c>
      <c r="C72" s="89">
        <v>41044</v>
      </c>
      <c r="D72" s="88">
        <v>60</v>
      </c>
      <c r="E72" s="88">
        <v>90</v>
      </c>
      <c r="F72" s="83" t="s">
        <v>348</v>
      </c>
      <c r="G72" s="84" t="s">
        <v>348</v>
      </c>
      <c r="H72" s="84" t="s">
        <v>348</v>
      </c>
      <c r="I72" s="84">
        <v>5.15</v>
      </c>
      <c r="J72" s="84" t="s">
        <v>348</v>
      </c>
      <c r="K72" s="84" t="s">
        <v>348</v>
      </c>
    </row>
    <row r="73" spans="1:11" x14ac:dyDescent="0.2">
      <c r="A73" s="81">
        <v>105</v>
      </c>
      <c r="B73" s="80" t="s">
        <v>274</v>
      </c>
      <c r="C73" s="89">
        <v>41044</v>
      </c>
      <c r="D73" s="88">
        <v>60</v>
      </c>
      <c r="E73" s="88">
        <v>90</v>
      </c>
      <c r="F73" s="83" t="s">
        <v>348</v>
      </c>
      <c r="G73" s="84" t="s">
        <v>348</v>
      </c>
      <c r="H73" s="84" t="s">
        <v>348</v>
      </c>
      <c r="I73" s="84">
        <v>0.6</v>
      </c>
      <c r="J73" s="84" t="s">
        <v>348</v>
      </c>
      <c r="K73" s="84" t="s">
        <v>348</v>
      </c>
    </row>
    <row r="74" spans="1:11" x14ac:dyDescent="0.2">
      <c r="A74" s="81">
        <v>106</v>
      </c>
      <c r="B74" s="80" t="s">
        <v>268</v>
      </c>
      <c r="C74" s="89">
        <v>41044</v>
      </c>
      <c r="D74" s="88">
        <v>60</v>
      </c>
      <c r="E74" s="88">
        <v>90</v>
      </c>
      <c r="F74" s="83" t="s">
        <v>348</v>
      </c>
      <c r="G74" s="84" t="s">
        <v>348</v>
      </c>
      <c r="H74" s="84" t="s">
        <v>348</v>
      </c>
      <c r="I74" s="84">
        <v>5.25</v>
      </c>
      <c r="J74" s="84" t="s">
        <v>348</v>
      </c>
      <c r="K74" s="84" t="s">
        <v>348</v>
      </c>
    </row>
    <row r="75" spans="1:11" x14ac:dyDescent="0.2">
      <c r="A75" s="81">
        <v>107</v>
      </c>
      <c r="B75" s="80" t="s">
        <v>270</v>
      </c>
      <c r="C75" s="89">
        <v>41044</v>
      </c>
      <c r="D75" s="88">
        <v>60</v>
      </c>
      <c r="E75" s="88">
        <v>90</v>
      </c>
      <c r="F75" s="83" t="s">
        <v>348</v>
      </c>
      <c r="G75" s="84" t="s">
        <v>348</v>
      </c>
      <c r="H75" s="84" t="s">
        <v>348</v>
      </c>
      <c r="I75" s="84">
        <v>2.0999999999999996</v>
      </c>
      <c r="J75" s="84" t="s">
        <v>348</v>
      </c>
      <c r="K75" s="84" t="s">
        <v>348</v>
      </c>
    </row>
    <row r="76" spans="1:11" x14ac:dyDescent="0.2">
      <c r="A76" s="81">
        <v>109</v>
      </c>
      <c r="B76" s="80" t="s">
        <v>276</v>
      </c>
      <c r="C76" s="89">
        <v>41044</v>
      </c>
      <c r="D76" s="88">
        <v>60</v>
      </c>
      <c r="E76" s="88">
        <v>90</v>
      </c>
      <c r="F76" s="83" t="s">
        <v>348</v>
      </c>
      <c r="G76" s="84" t="s">
        <v>348</v>
      </c>
      <c r="H76" s="84" t="s">
        <v>348</v>
      </c>
      <c r="I76" s="84">
        <v>0.8</v>
      </c>
      <c r="J76" s="84" t="s">
        <v>348</v>
      </c>
      <c r="K76" s="84" t="s">
        <v>348</v>
      </c>
    </row>
    <row r="77" spans="1:11" x14ac:dyDescent="0.2">
      <c r="A77" s="81">
        <v>110</v>
      </c>
      <c r="B77" s="80" t="s">
        <v>273</v>
      </c>
      <c r="C77" s="89">
        <v>41044</v>
      </c>
      <c r="D77" s="88">
        <v>60</v>
      </c>
      <c r="E77" s="88">
        <v>90</v>
      </c>
      <c r="F77" s="83" t="s">
        <v>348</v>
      </c>
      <c r="G77" s="84" t="s">
        <v>348</v>
      </c>
      <c r="H77" s="84" t="s">
        <v>348</v>
      </c>
      <c r="I77" s="84">
        <v>1.2</v>
      </c>
      <c r="J77" s="84" t="s">
        <v>348</v>
      </c>
      <c r="K77" s="84" t="s">
        <v>348</v>
      </c>
    </row>
    <row r="78" spans="1:11" x14ac:dyDescent="0.2">
      <c r="A78" s="81">
        <v>202</v>
      </c>
      <c r="B78" s="80" t="s">
        <v>273</v>
      </c>
      <c r="C78" s="89">
        <v>41044</v>
      </c>
      <c r="D78" s="88">
        <v>60</v>
      </c>
      <c r="E78" s="88">
        <v>90</v>
      </c>
      <c r="F78" s="83" t="s">
        <v>348</v>
      </c>
      <c r="G78" s="84" t="s">
        <v>348</v>
      </c>
      <c r="H78" s="84" t="s">
        <v>348</v>
      </c>
      <c r="I78" s="84">
        <v>0.05</v>
      </c>
      <c r="J78" s="84" t="s">
        <v>348</v>
      </c>
      <c r="K78" s="84" t="s">
        <v>348</v>
      </c>
    </row>
    <row r="79" spans="1:11" x14ac:dyDescent="0.2">
      <c r="A79" s="81">
        <v>204</v>
      </c>
      <c r="B79" s="80" t="s">
        <v>274</v>
      </c>
      <c r="C79" s="89">
        <v>41044</v>
      </c>
      <c r="D79" s="88">
        <v>60</v>
      </c>
      <c r="E79" s="88">
        <v>90</v>
      </c>
      <c r="F79" s="83" t="s">
        <v>348</v>
      </c>
      <c r="G79" s="84" t="s">
        <v>348</v>
      </c>
      <c r="H79" s="84" t="s">
        <v>348</v>
      </c>
      <c r="I79" s="84">
        <v>0.05</v>
      </c>
      <c r="J79" s="84" t="s">
        <v>348</v>
      </c>
      <c r="K79" s="84" t="s">
        <v>348</v>
      </c>
    </row>
    <row r="80" spans="1:11" x14ac:dyDescent="0.2">
      <c r="A80" s="81">
        <v>205</v>
      </c>
      <c r="B80" s="80" t="s">
        <v>269</v>
      </c>
      <c r="C80" s="89">
        <v>41044</v>
      </c>
      <c r="D80" s="88">
        <v>60</v>
      </c>
      <c r="E80" s="88">
        <v>90</v>
      </c>
      <c r="F80" s="83" t="s">
        <v>348</v>
      </c>
      <c r="G80" s="84" t="s">
        <v>348</v>
      </c>
      <c r="H80" s="84" t="s">
        <v>348</v>
      </c>
      <c r="I80" s="84">
        <v>1</v>
      </c>
      <c r="J80" s="84" t="s">
        <v>348</v>
      </c>
      <c r="K80" s="84" t="s">
        <v>348</v>
      </c>
    </row>
    <row r="81" spans="1:11" x14ac:dyDescent="0.2">
      <c r="A81" s="81">
        <v>206</v>
      </c>
      <c r="B81" s="80" t="s">
        <v>271</v>
      </c>
      <c r="C81" s="89">
        <v>41044</v>
      </c>
      <c r="D81" s="88">
        <v>60</v>
      </c>
      <c r="E81" s="88">
        <v>90</v>
      </c>
      <c r="F81" s="83" t="s">
        <v>348</v>
      </c>
      <c r="G81" s="84" t="s">
        <v>348</v>
      </c>
      <c r="H81" s="84" t="s">
        <v>348</v>
      </c>
      <c r="I81" s="84">
        <v>0.1</v>
      </c>
      <c r="J81" s="84" t="s">
        <v>348</v>
      </c>
      <c r="K81" s="84" t="s">
        <v>348</v>
      </c>
    </row>
    <row r="82" spans="1:11" x14ac:dyDescent="0.2">
      <c r="A82" s="81">
        <v>207</v>
      </c>
      <c r="B82" s="80" t="s">
        <v>272</v>
      </c>
      <c r="C82" s="89">
        <v>41044</v>
      </c>
      <c r="D82" s="88">
        <v>60</v>
      </c>
      <c r="E82" s="88">
        <v>90</v>
      </c>
      <c r="F82" s="83" t="s">
        <v>348</v>
      </c>
      <c r="G82" s="84" t="s">
        <v>348</v>
      </c>
      <c r="H82" s="84" t="s">
        <v>348</v>
      </c>
      <c r="I82" s="84">
        <v>1.3</v>
      </c>
      <c r="J82" s="84" t="s">
        <v>348</v>
      </c>
      <c r="K82" s="84" t="s">
        <v>348</v>
      </c>
    </row>
    <row r="83" spans="1:11" x14ac:dyDescent="0.2">
      <c r="A83" s="81">
        <v>208</v>
      </c>
      <c r="B83" s="80" t="s">
        <v>268</v>
      </c>
      <c r="C83" s="89">
        <v>41044</v>
      </c>
      <c r="D83" s="88">
        <v>60</v>
      </c>
      <c r="E83" s="88">
        <v>90</v>
      </c>
      <c r="F83" s="83" t="s">
        <v>348</v>
      </c>
      <c r="G83" s="84" t="s">
        <v>348</v>
      </c>
      <c r="H83" s="84" t="s">
        <v>348</v>
      </c>
      <c r="I83" s="84">
        <v>4</v>
      </c>
      <c r="J83" s="84" t="s">
        <v>348</v>
      </c>
      <c r="K83" s="84" t="s">
        <v>348</v>
      </c>
    </row>
    <row r="84" spans="1:11" x14ac:dyDescent="0.2">
      <c r="A84" s="81">
        <v>209</v>
      </c>
      <c r="B84" s="80" t="s">
        <v>271</v>
      </c>
      <c r="C84" s="89">
        <v>41044</v>
      </c>
      <c r="D84" s="88">
        <v>60</v>
      </c>
      <c r="E84" s="88">
        <v>90</v>
      </c>
      <c r="F84" s="83" t="s">
        <v>348</v>
      </c>
      <c r="G84" s="84" t="s">
        <v>348</v>
      </c>
      <c r="H84" s="84" t="s">
        <v>348</v>
      </c>
      <c r="I84" s="84">
        <v>5.7</v>
      </c>
      <c r="J84" s="84" t="s">
        <v>348</v>
      </c>
      <c r="K84" s="84" t="s">
        <v>348</v>
      </c>
    </row>
    <row r="85" spans="1:11" x14ac:dyDescent="0.2">
      <c r="A85" s="81">
        <v>210</v>
      </c>
      <c r="B85" s="80" t="s">
        <v>274</v>
      </c>
      <c r="C85" s="89">
        <v>41044</v>
      </c>
      <c r="D85" s="88">
        <v>60</v>
      </c>
      <c r="E85" s="88">
        <v>90</v>
      </c>
      <c r="F85" s="83" t="s">
        <v>348</v>
      </c>
      <c r="G85" s="84" t="s">
        <v>348</v>
      </c>
      <c r="H85" s="84" t="s">
        <v>348</v>
      </c>
      <c r="I85" s="84">
        <v>0.05</v>
      </c>
      <c r="J85" s="84" t="s">
        <v>348</v>
      </c>
      <c r="K85" s="84" t="s">
        <v>348</v>
      </c>
    </row>
    <row r="86" spans="1:11" x14ac:dyDescent="0.2">
      <c r="A86" s="81">
        <v>301</v>
      </c>
      <c r="B86" s="80" t="s">
        <v>269</v>
      </c>
      <c r="C86" s="89">
        <v>41044</v>
      </c>
      <c r="D86" s="88">
        <v>60</v>
      </c>
      <c r="E86" s="88">
        <v>90</v>
      </c>
      <c r="F86" s="83" t="s">
        <v>348</v>
      </c>
      <c r="G86" s="84" t="s">
        <v>348</v>
      </c>
      <c r="H86" s="84" t="s">
        <v>348</v>
      </c>
      <c r="I86" s="84">
        <v>0.05</v>
      </c>
      <c r="J86" s="84" t="s">
        <v>348</v>
      </c>
      <c r="K86" s="84" t="s">
        <v>348</v>
      </c>
    </row>
    <row r="87" spans="1:11" x14ac:dyDescent="0.2">
      <c r="A87" s="81">
        <v>302</v>
      </c>
      <c r="B87" s="80" t="s">
        <v>271</v>
      </c>
      <c r="C87" s="89">
        <v>41044</v>
      </c>
      <c r="D87" s="88">
        <v>60</v>
      </c>
      <c r="E87" s="88">
        <v>90</v>
      </c>
      <c r="F87" s="83" t="s">
        <v>348</v>
      </c>
      <c r="G87" s="84" t="s">
        <v>348</v>
      </c>
      <c r="H87" s="84" t="s">
        <v>348</v>
      </c>
      <c r="I87" s="84">
        <v>0.05</v>
      </c>
      <c r="J87" s="84" t="s">
        <v>348</v>
      </c>
      <c r="K87" s="84" t="s">
        <v>348</v>
      </c>
    </row>
    <row r="88" spans="1:11" x14ac:dyDescent="0.2">
      <c r="A88" s="81">
        <v>303</v>
      </c>
      <c r="B88" s="80" t="s">
        <v>270</v>
      </c>
      <c r="C88" s="89">
        <v>41044</v>
      </c>
      <c r="D88" s="88">
        <v>60</v>
      </c>
      <c r="E88" s="88">
        <v>90</v>
      </c>
      <c r="F88" s="83" t="s">
        <v>348</v>
      </c>
      <c r="G88" s="84" t="s">
        <v>348</v>
      </c>
      <c r="H88" s="84" t="s">
        <v>348</v>
      </c>
      <c r="I88" s="84">
        <v>0.05</v>
      </c>
      <c r="J88" s="84" t="s">
        <v>348</v>
      </c>
      <c r="K88" s="84" t="s">
        <v>348</v>
      </c>
    </row>
    <row r="89" spans="1:11" x14ac:dyDescent="0.2">
      <c r="A89" s="81">
        <v>304</v>
      </c>
      <c r="B89" s="80" t="s">
        <v>273</v>
      </c>
      <c r="C89" s="89">
        <v>41044</v>
      </c>
      <c r="D89" s="88">
        <v>60</v>
      </c>
      <c r="E89" s="88">
        <v>90</v>
      </c>
      <c r="F89" s="83" t="s">
        <v>348</v>
      </c>
      <c r="G89" s="84" t="s">
        <v>348</v>
      </c>
      <c r="H89" s="84" t="s">
        <v>348</v>
      </c>
      <c r="I89" s="84">
        <v>0.05</v>
      </c>
      <c r="J89" s="84" t="s">
        <v>348</v>
      </c>
      <c r="K89" s="84" t="s">
        <v>348</v>
      </c>
    </row>
    <row r="90" spans="1:11" x14ac:dyDescent="0.2">
      <c r="A90" s="81">
        <v>305</v>
      </c>
      <c r="B90" s="80" t="s">
        <v>272</v>
      </c>
      <c r="C90" s="89">
        <v>41044</v>
      </c>
      <c r="D90" s="88">
        <v>60</v>
      </c>
      <c r="E90" s="88">
        <v>90</v>
      </c>
      <c r="F90" s="83" t="s">
        <v>348</v>
      </c>
      <c r="G90" s="84" t="s">
        <v>348</v>
      </c>
      <c r="H90" s="84" t="s">
        <v>348</v>
      </c>
      <c r="I90" s="84">
        <v>0.05</v>
      </c>
      <c r="J90" s="84" t="s">
        <v>348</v>
      </c>
      <c r="K90" s="84" t="s">
        <v>348</v>
      </c>
    </row>
    <row r="91" spans="1:11" x14ac:dyDescent="0.2">
      <c r="A91" s="81">
        <v>308</v>
      </c>
      <c r="B91" s="80" t="s">
        <v>268</v>
      </c>
      <c r="C91" s="89">
        <v>41044</v>
      </c>
      <c r="D91" s="88">
        <v>60</v>
      </c>
      <c r="E91" s="88">
        <v>90</v>
      </c>
      <c r="F91" s="83" t="s">
        <v>348</v>
      </c>
      <c r="G91" s="84" t="s">
        <v>348</v>
      </c>
      <c r="H91" s="84" t="s">
        <v>348</v>
      </c>
      <c r="I91" s="84">
        <v>1.4</v>
      </c>
      <c r="J91" s="84" t="s">
        <v>348</v>
      </c>
      <c r="K91" s="84" t="s">
        <v>348</v>
      </c>
    </row>
    <row r="92" spans="1:11" x14ac:dyDescent="0.2">
      <c r="A92" s="81">
        <v>309</v>
      </c>
      <c r="B92" s="80" t="s">
        <v>276</v>
      </c>
      <c r="C92" s="89">
        <v>41044</v>
      </c>
      <c r="D92" s="88">
        <v>60</v>
      </c>
      <c r="E92" s="88">
        <v>90</v>
      </c>
      <c r="F92" s="83" t="s">
        <v>348</v>
      </c>
      <c r="G92" s="84" t="s">
        <v>348</v>
      </c>
      <c r="H92" s="84" t="s">
        <v>348</v>
      </c>
      <c r="I92" s="84">
        <v>0.05</v>
      </c>
      <c r="J92" s="84" t="s">
        <v>348</v>
      </c>
      <c r="K92" s="84" t="s">
        <v>348</v>
      </c>
    </row>
    <row r="93" spans="1:11" x14ac:dyDescent="0.2">
      <c r="A93" s="81">
        <v>310</v>
      </c>
      <c r="B93" s="80" t="s">
        <v>274</v>
      </c>
      <c r="C93" s="89">
        <v>41044</v>
      </c>
      <c r="D93" s="88">
        <v>60</v>
      </c>
      <c r="E93" s="88">
        <v>90</v>
      </c>
      <c r="F93" s="83" t="s">
        <v>348</v>
      </c>
      <c r="G93" s="84" t="s">
        <v>348</v>
      </c>
      <c r="H93" s="84" t="s">
        <v>348</v>
      </c>
      <c r="I93" s="84">
        <v>0.5</v>
      </c>
      <c r="J93" s="84" t="s">
        <v>348</v>
      </c>
      <c r="K93" s="84" t="s">
        <v>348</v>
      </c>
    </row>
    <row r="94" spans="1:11" x14ac:dyDescent="0.2">
      <c r="A94" s="81">
        <v>402</v>
      </c>
      <c r="B94" s="80" t="s">
        <v>272</v>
      </c>
      <c r="C94" s="89">
        <v>41044</v>
      </c>
      <c r="D94" s="88">
        <v>60</v>
      </c>
      <c r="E94" s="88">
        <v>90</v>
      </c>
      <c r="F94" s="83" t="s">
        <v>348</v>
      </c>
      <c r="G94" s="84" t="s">
        <v>348</v>
      </c>
      <c r="H94" s="84" t="s">
        <v>348</v>
      </c>
      <c r="I94" s="84">
        <v>0.5</v>
      </c>
      <c r="J94" s="84" t="s">
        <v>348</v>
      </c>
      <c r="K94" s="84" t="s">
        <v>348</v>
      </c>
    </row>
    <row r="95" spans="1:11" x14ac:dyDescent="0.2">
      <c r="A95" s="81">
        <v>403</v>
      </c>
      <c r="B95" s="80" t="s">
        <v>268</v>
      </c>
      <c r="C95" s="89">
        <v>41044</v>
      </c>
      <c r="D95" s="88">
        <v>60</v>
      </c>
      <c r="E95" s="88">
        <v>90</v>
      </c>
      <c r="F95" s="83" t="s">
        <v>348</v>
      </c>
      <c r="G95" s="84" t="s">
        <v>348</v>
      </c>
      <c r="H95" s="84" t="s">
        <v>348</v>
      </c>
      <c r="I95" s="84">
        <v>1.8</v>
      </c>
      <c r="J95" s="84" t="s">
        <v>348</v>
      </c>
      <c r="K95" s="84" t="s">
        <v>348</v>
      </c>
    </row>
    <row r="96" spans="1:11" x14ac:dyDescent="0.2">
      <c r="A96" s="81">
        <v>404</v>
      </c>
      <c r="B96" s="80" t="s">
        <v>273</v>
      </c>
      <c r="C96" s="89">
        <v>41044</v>
      </c>
      <c r="D96" s="88">
        <v>60</v>
      </c>
      <c r="E96" s="88">
        <v>90</v>
      </c>
      <c r="F96" s="83" t="s">
        <v>348</v>
      </c>
      <c r="G96" s="84" t="s">
        <v>348</v>
      </c>
      <c r="H96" s="84" t="s">
        <v>348</v>
      </c>
      <c r="I96" s="84">
        <v>0.8</v>
      </c>
      <c r="J96" s="84" t="s">
        <v>348</v>
      </c>
      <c r="K96" s="84" t="s">
        <v>348</v>
      </c>
    </row>
    <row r="97" spans="1:11" x14ac:dyDescent="0.2">
      <c r="A97" s="81">
        <v>405</v>
      </c>
      <c r="B97" s="80" t="s">
        <v>269</v>
      </c>
      <c r="C97" s="89">
        <v>41044</v>
      </c>
      <c r="D97" s="88">
        <v>60</v>
      </c>
      <c r="E97" s="88">
        <v>90</v>
      </c>
      <c r="F97" s="83" t="s">
        <v>348</v>
      </c>
      <c r="G97" s="84" t="s">
        <v>348</v>
      </c>
      <c r="H97" s="84" t="s">
        <v>348</v>
      </c>
      <c r="I97" s="84">
        <v>3.8</v>
      </c>
      <c r="J97" s="84" t="s">
        <v>348</v>
      </c>
      <c r="K97" s="84" t="s">
        <v>348</v>
      </c>
    </row>
    <row r="98" spans="1:11" x14ac:dyDescent="0.2">
      <c r="A98" s="81">
        <v>406</v>
      </c>
      <c r="B98" s="80" t="s">
        <v>276</v>
      </c>
      <c r="C98" s="89">
        <v>41044</v>
      </c>
      <c r="D98" s="88">
        <v>60</v>
      </c>
      <c r="E98" s="88">
        <v>90</v>
      </c>
      <c r="F98" s="83" t="s">
        <v>348</v>
      </c>
      <c r="G98" s="84" t="s">
        <v>348</v>
      </c>
      <c r="H98" s="84" t="s">
        <v>348</v>
      </c>
      <c r="I98" s="84">
        <v>0.05</v>
      </c>
      <c r="J98" s="84" t="s">
        <v>348</v>
      </c>
      <c r="K98" s="84" t="s">
        <v>348</v>
      </c>
    </row>
    <row r="99" spans="1:11" x14ac:dyDescent="0.2">
      <c r="A99" s="81">
        <v>407</v>
      </c>
      <c r="B99" s="80" t="s">
        <v>274</v>
      </c>
      <c r="C99" s="89">
        <v>41044</v>
      </c>
      <c r="D99" s="88">
        <v>60</v>
      </c>
      <c r="E99" s="88">
        <v>90</v>
      </c>
      <c r="F99" s="83" t="s">
        <v>348</v>
      </c>
      <c r="G99" s="84" t="s">
        <v>348</v>
      </c>
      <c r="H99" s="84" t="s">
        <v>348</v>
      </c>
      <c r="I99" s="84">
        <v>0.6</v>
      </c>
      <c r="J99" s="84" t="s">
        <v>348</v>
      </c>
      <c r="K99" s="84" t="s">
        <v>348</v>
      </c>
    </row>
    <row r="100" spans="1:11" x14ac:dyDescent="0.2">
      <c r="A100" s="81">
        <v>408</v>
      </c>
      <c r="B100" s="80" t="s">
        <v>271</v>
      </c>
      <c r="C100" s="89">
        <v>41044</v>
      </c>
      <c r="D100" s="88">
        <v>60</v>
      </c>
      <c r="E100" s="88">
        <v>90</v>
      </c>
      <c r="F100" s="83" t="s">
        <v>348</v>
      </c>
      <c r="G100" s="84" t="s">
        <v>348</v>
      </c>
      <c r="H100" s="84" t="s">
        <v>348</v>
      </c>
      <c r="I100" s="84">
        <v>1.1499999999999999</v>
      </c>
      <c r="J100" s="84" t="s">
        <v>348</v>
      </c>
      <c r="K100" s="84" t="s">
        <v>348</v>
      </c>
    </row>
    <row r="101" spans="1:11" x14ac:dyDescent="0.2">
      <c r="A101" s="81">
        <v>409</v>
      </c>
      <c r="B101" s="80" t="s">
        <v>270</v>
      </c>
      <c r="C101" s="89">
        <v>41044</v>
      </c>
      <c r="D101" s="88">
        <v>60</v>
      </c>
      <c r="E101" s="88">
        <v>90</v>
      </c>
      <c r="F101" s="83" t="s">
        <v>348</v>
      </c>
      <c r="G101" s="84" t="s">
        <v>348</v>
      </c>
      <c r="H101" s="84" t="s">
        <v>348</v>
      </c>
      <c r="I101" s="84">
        <v>0.3</v>
      </c>
      <c r="J101" s="84" t="s">
        <v>348</v>
      </c>
      <c r="K101" s="84" t="s">
        <v>348</v>
      </c>
    </row>
    <row r="102" spans="1:11" x14ac:dyDescent="0.2">
      <c r="A102" s="81">
        <v>101</v>
      </c>
      <c r="B102" s="80" t="s">
        <v>275</v>
      </c>
      <c r="C102" s="89">
        <v>41080</v>
      </c>
      <c r="D102" s="88">
        <v>0</v>
      </c>
      <c r="E102" s="88">
        <v>30</v>
      </c>
      <c r="F102" s="83" t="s">
        <v>348</v>
      </c>
      <c r="G102" s="84" t="s">
        <v>348</v>
      </c>
      <c r="H102" s="84" t="s">
        <v>348</v>
      </c>
      <c r="I102" s="86">
        <v>41</v>
      </c>
      <c r="J102" s="84" t="s">
        <v>348</v>
      </c>
      <c r="K102" s="84" t="s">
        <v>348</v>
      </c>
    </row>
    <row r="103" spans="1:11" x14ac:dyDescent="0.2">
      <c r="A103" s="81">
        <v>102</v>
      </c>
      <c r="B103" s="80" t="s">
        <v>271</v>
      </c>
      <c r="C103" s="89">
        <v>41080</v>
      </c>
      <c r="D103" s="88">
        <v>0</v>
      </c>
      <c r="E103" s="88">
        <v>30</v>
      </c>
      <c r="F103" s="83" t="s">
        <v>348</v>
      </c>
      <c r="G103" s="84" t="s">
        <v>348</v>
      </c>
      <c r="H103" s="84" t="s">
        <v>348</v>
      </c>
      <c r="I103" s="86">
        <v>29.2</v>
      </c>
      <c r="J103" s="84" t="s">
        <v>348</v>
      </c>
      <c r="K103" s="84" t="s">
        <v>348</v>
      </c>
    </row>
    <row r="104" spans="1:11" x14ac:dyDescent="0.2">
      <c r="A104" s="81">
        <v>103</v>
      </c>
      <c r="B104" s="80" t="s">
        <v>272</v>
      </c>
      <c r="C104" s="89">
        <v>41080</v>
      </c>
      <c r="D104" s="88">
        <v>0</v>
      </c>
      <c r="E104" s="88">
        <v>30</v>
      </c>
      <c r="F104" s="83" t="s">
        <v>348</v>
      </c>
      <c r="G104" s="84" t="s">
        <v>348</v>
      </c>
      <c r="H104" s="84" t="s">
        <v>348</v>
      </c>
      <c r="I104" s="86">
        <v>33.700000000000003</v>
      </c>
      <c r="J104" s="84" t="s">
        <v>348</v>
      </c>
      <c r="K104" s="84" t="s">
        <v>348</v>
      </c>
    </row>
    <row r="105" spans="1:11" x14ac:dyDescent="0.2">
      <c r="A105" s="81">
        <v>104</v>
      </c>
      <c r="B105" s="80" t="s">
        <v>269</v>
      </c>
      <c r="C105" s="89">
        <v>41080</v>
      </c>
      <c r="D105" s="88">
        <v>0</v>
      </c>
      <c r="E105" s="88">
        <v>30</v>
      </c>
      <c r="F105" s="83" t="s">
        <v>348</v>
      </c>
      <c r="G105" s="84" t="s">
        <v>348</v>
      </c>
      <c r="H105" s="84" t="s">
        <v>348</v>
      </c>
      <c r="I105" s="86">
        <v>51.150000000000006</v>
      </c>
      <c r="J105" s="84" t="s">
        <v>348</v>
      </c>
      <c r="K105" s="84" t="s">
        <v>348</v>
      </c>
    </row>
    <row r="106" spans="1:11" x14ac:dyDescent="0.2">
      <c r="A106" s="81">
        <v>105</v>
      </c>
      <c r="B106" s="80" t="s">
        <v>274</v>
      </c>
      <c r="C106" s="89">
        <v>41080</v>
      </c>
      <c r="D106" s="88">
        <v>0</v>
      </c>
      <c r="E106" s="88">
        <v>30</v>
      </c>
      <c r="F106" s="83" t="s">
        <v>348</v>
      </c>
      <c r="G106" s="84" t="s">
        <v>348</v>
      </c>
      <c r="H106" s="84" t="s">
        <v>348</v>
      </c>
      <c r="I106" s="86">
        <v>19.5</v>
      </c>
      <c r="J106" s="84" t="s">
        <v>348</v>
      </c>
      <c r="K106" s="84" t="s">
        <v>348</v>
      </c>
    </row>
    <row r="107" spans="1:11" x14ac:dyDescent="0.2">
      <c r="A107" s="81">
        <v>106</v>
      </c>
      <c r="B107" s="80" t="s">
        <v>268</v>
      </c>
      <c r="C107" s="89">
        <v>41080</v>
      </c>
      <c r="D107" s="88">
        <v>0</v>
      </c>
      <c r="E107" s="88">
        <v>30</v>
      </c>
      <c r="F107" s="83" t="s">
        <v>348</v>
      </c>
      <c r="G107" s="84" t="s">
        <v>348</v>
      </c>
      <c r="H107" s="84" t="s">
        <v>348</v>
      </c>
      <c r="I107" s="86">
        <v>54.4</v>
      </c>
      <c r="J107" s="84" t="s">
        <v>348</v>
      </c>
      <c r="K107" s="84" t="s">
        <v>348</v>
      </c>
    </row>
    <row r="108" spans="1:11" x14ac:dyDescent="0.2">
      <c r="A108" s="81">
        <v>107</v>
      </c>
      <c r="B108" s="80" t="s">
        <v>270</v>
      </c>
      <c r="C108" s="89">
        <v>41080</v>
      </c>
      <c r="D108" s="88">
        <v>0</v>
      </c>
      <c r="E108" s="88">
        <v>30</v>
      </c>
      <c r="F108" s="83" t="s">
        <v>348</v>
      </c>
      <c r="G108" s="84" t="s">
        <v>348</v>
      </c>
      <c r="H108" s="84" t="s">
        <v>348</v>
      </c>
      <c r="I108" s="86">
        <v>29.2</v>
      </c>
      <c r="J108" s="84" t="s">
        <v>348</v>
      </c>
      <c r="K108" s="84" t="s">
        <v>348</v>
      </c>
    </row>
    <row r="109" spans="1:11" x14ac:dyDescent="0.2">
      <c r="A109" s="81">
        <v>108</v>
      </c>
      <c r="B109" s="80" t="s">
        <v>277</v>
      </c>
      <c r="C109" s="89">
        <v>41080</v>
      </c>
      <c r="D109" s="88">
        <v>0</v>
      </c>
      <c r="E109" s="88">
        <v>30</v>
      </c>
      <c r="F109" s="83" t="s">
        <v>348</v>
      </c>
      <c r="G109" s="84" t="s">
        <v>348</v>
      </c>
      <c r="H109" s="84" t="s">
        <v>348</v>
      </c>
      <c r="I109" s="86">
        <v>53.9</v>
      </c>
      <c r="J109" s="84" t="s">
        <v>348</v>
      </c>
      <c r="K109" s="84" t="s">
        <v>348</v>
      </c>
    </row>
    <row r="110" spans="1:11" x14ac:dyDescent="0.2">
      <c r="A110" s="81">
        <v>109</v>
      </c>
      <c r="B110" s="80" t="s">
        <v>276</v>
      </c>
      <c r="C110" s="89">
        <v>41080</v>
      </c>
      <c r="D110" s="88">
        <v>0</v>
      </c>
      <c r="E110" s="88">
        <v>30</v>
      </c>
      <c r="F110" s="83" t="s">
        <v>348</v>
      </c>
      <c r="G110" s="84" t="s">
        <v>348</v>
      </c>
      <c r="H110" s="84" t="s">
        <v>348</v>
      </c>
      <c r="I110" s="86">
        <v>51.5</v>
      </c>
      <c r="J110" s="84" t="s">
        <v>348</v>
      </c>
      <c r="K110" s="84" t="s">
        <v>348</v>
      </c>
    </row>
    <row r="111" spans="1:11" x14ac:dyDescent="0.2">
      <c r="A111" s="81">
        <v>110</v>
      </c>
      <c r="B111" s="80" t="s">
        <v>273</v>
      </c>
      <c r="C111" s="89">
        <v>41080</v>
      </c>
      <c r="D111" s="88">
        <v>0</v>
      </c>
      <c r="E111" s="88">
        <v>30</v>
      </c>
      <c r="F111" s="83" t="s">
        <v>348</v>
      </c>
      <c r="G111" s="84" t="s">
        <v>348</v>
      </c>
      <c r="H111" s="84" t="s">
        <v>348</v>
      </c>
      <c r="I111" s="86">
        <v>22.8</v>
      </c>
      <c r="J111" s="84" t="s">
        <v>348</v>
      </c>
      <c r="K111" s="84" t="s">
        <v>348</v>
      </c>
    </row>
    <row r="112" spans="1:11" x14ac:dyDescent="0.2">
      <c r="A112" s="81">
        <v>201</v>
      </c>
      <c r="B112" s="80" t="s">
        <v>277</v>
      </c>
      <c r="C112" s="89">
        <v>41080</v>
      </c>
      <c r="D112" s="88">
        <v>0</v>
      </c>
      <c r="E112" s="88">
        <v>30</v>
      </c>
      <c r="F112" s="83" t="s">
        <v>348</v>
      </c>
      <c r="G112" s="84" t="s">
        <v>348</v>
      </c>
      <c r="H112" s="84" t="s">
        <v>348</v>
      </c>
      <c r="I112" s="86">
        <v>24.6</v>
      </c>
      <c r="J112" s="84" t="s">
        <v>348</v>
      </c>
      <c r="K112" s="84" t="s">
        <v>348</v>
      </c>
    </row>
    <row r="113" spans="1:11" x14ac:dyDescent="0.2">
      <c r="A113" s="81">
        <v>202</v>
      </c>
      <c r="B113" s="80" t="s">
        <v>273</v>
      </c>
      <c r="C113" s="89">
        <v>41080</v>
      </c>
      <c r="D113" s="88">
        <v>0</v>
      </c>
      <c r="E113" s="88">
        <v>30</v>
      </c>
      <c r="F113" s="83" t="s">
        <v>348</v>
      </c>
      <c r="G113" s="84" t="s">
        <v>348</v>
      </c>
      <c r="H113" s="84" t="s">
        <v>348</v>
      </c>
      <c r="I113" s="86">
        <v>14.5</v>
      </c>
      <c r="J113" s="84" t="s">
        <v>348</v>
      </c>
      <c r="K113" s="84" t="s">
        <v>348</v>
      </c>
    </row>
    <row r="114" spans="1:11" x14ac:dyDescent="0.2">
      <c r="A114" s="81">
        <v>203</v>
      </c>
      <c r="B114" s="80" t="s">
        <v>275</v>
      </c>
      <c r="C114" s="89">
        <v>41080</v>
      </c>
      <c r="D114" s="88">
        <v>0</v>
      </c>
      <c r="E114" s="88">
        <v>30</v>
      </c>
      <c r="F114" s="83" t="s">
        <v>348</v>
      </c>
      <c r="G114" s="84" t="s">
        <v>348</v>
      </c>
      <c r="H114" s="84" t="s">
        <v>348</v>
      </c>
      <c r="I114" s="86">
        <v>19.5</v>
      </c>
      <c r="J114" s="84" t="s">
        <v>348</v>
      </c>
      <c r="K114" s="84" t="s">
        <v>348</v>
      </c>
    </row>
    <row r="115" spans="1:11" x14ac:dyDescent="0.2">
      <c r="A115" s="81">
        <v>204</v>
      </c>
      <c r="B115" s="80" t="s">
        <v>274</v>
      </c>
      <c r="C115" s="89">
        <v>41080</v>
      </c>
      <c r="D115" s="88">
        <v>0</v>
      </c>
      <c r="E115" s="88">
        <v>30</v>
      </c>
      <c r="F115" s="83" t="s">
        <v>348</v>
      </c>
      <c r="G115" s="84" t="s">
        <v>348</v>
      </c>
      <c r="H115" s="84" t="s">
        <v>348</v>
      </c>
      <c r="I115" s="86">
        <v>10.7</v>
      </c>
      <c r="J115" s="84" t="s">
        <v>348</v>
      </c>
      <c r="K115" s="84" t="s">
        <v>348</v>
      </c>
    </row>
    <row r="116" spans="1:11" x14ac:dyDescent="0.2">
      <c r="A116" s="81">
        <v>205</v>
      </c>
      <c r="B116" s="80" t="s">
        <v>269</v>
      </c>
      <c r="C116" s="89">
        <v>41080</v>
      </c>
      <c r="D116" s="88">
        <v>0</v>
      </c>
      <c r="E116" s="88">
        <v>30</v>
      </c>
      <c r="F116" s="83" t="s">
        <v>348</v>
      </c>
      <c r="G116" s="84" t="s">
        <v>348</v>
      </c>
      <c r="H116" s="84" t="s">
        <v>348</v>
      </c>
      <c r="I116" s="86">
        <v>38.299999999999997</v>
      </c>
      <c r="J116" s="84" t="s">
        <v>348</v>
      </c>
      <c r="K116" s="84" t="s">
        <v>348</v>
      </c>
    </row>
    <row r="117" spans="1:11" x14ac:dyDescent="0.2">
      <c r="A117" s="81">
        <v>206</v>
      </c>
      <c r="B117" s="80" t="s">
        <v>271</v>
      </c>
      <c r="C117" s="89">
        <v>41080</v>
      </c>
      <c r="D117" s="88">
        <v>0</v>
      </c>
      <c r="E117" s="88">
        <v>30</v>
      </c>
      <c r="F117" s="83" t="s">
        <v>348</v>
      </c>
      <c r="G117" s="84" t="s">
        <v>348</v>
      </c>
      <c r="H117" s="84" t="s">
        <v>348</v>
      </c>
      <c r="I117" s="86">
        <v>16.5</v>
      </c>
      <c r="J117" s="84" t="s">
        <v>348</v>
      </c>
      <c r="K117" s="84" t="s">
        <v>348</v>
      </c>
    </row>
    <row r="118" spans="1:11" x14ac:dyDescent="0.2">
      <c r="A118" s="81">
        <v>207</v>
      </c>
      <c r="B118" s="80" t="s">
        <v>272</v>
      </c>
      <c r="C118" s="89">
        <v>41080</v>
      </c>
      <c r="D118" s="88">
        <v>0</v>
      </c>
      <c r="E118" s="88">
        <v>30</v>
      </c>
      <c r="F118" s="83" t="s">
        <v>348</v>
      </c>
      <c r="G118" s="84" t="s">
        <v>348</v>
      </c>
      <c r="H118" s="84" t="s">
        <v>348</v>
      </c>
      <c r="I118" s="86">
        <v>32.200000000000003</v>
      </c>
      <c r="J118" s="84" t="s">
        <v>348</v>
      </c>
      <c r="K118" s="84" t="s">
        <v>348</v>
      </c>
    </row>
    <row r="119" spans="1:11" x14ac:dyDescent="0.2">
      <c r="A119" s="81">
        <v>208</v>
      </c>
      <c r="B119" s="80" t="s">
        <v>268</v>
      </c>
      <c r="C119" s="89">
        <v>41080</v>
      </c>
      <c r="D119" s="88">
        <v>0</v>
      </c>
      <c r="E119" s="88">
        <v>30</v>
      </c>
      <c r="F119" s="83" t="s">
        <v>348</v>
      </c>
      <c r="G119" s="84" t="s">
        <v>348</v>
      </c>
      <c r="H119" s="84" t="s">
        <v>348</v>
      </c>
      <c r="I119" s="86">
        <v>36.799999999999997</v>
      </c>
      <c r="J119" s="84" t="s">
        <v>348</v>
      </c>
      <c r="K119" s="84" t="s">
        <v>348</v>
      </c>
    </row>
    <row r="120" spans="1:11" x14ac:dyDescent="0.2">
      <c r="A120" s="81">
        <v>209</v>
      </c>
      <c r="B120" s="80" t="s">
        <v>270</v>
      </c>
      <c r="C120" s="89">
        <v>41080</v>
      </c>
      <c r="D120" s="88">
        <v>0</v>
      </c>
      <c r="E120" s="88">
        <v>30</v>
      </c>
      <c r="F120" s="83" t="s">
        <v>348</v>
      </c>
      <c r="G120" s="84" t="s">
        <v>348</v>
      </c>
      <c r="H120" s="84" t="s">
        <v>348</v>
      </c>
      <c r="I120" s="86">
        <v>15.9</v>
      </c>
      <c r="J120" s="84" t="s">
        <v>348</v>
      </c>
      <c r="K120" s="84" t="s">
        <v>348</v>
      </c>
    </row>
    <row r="121" spans="1:11" x14ac:dyDescent="0.2">
      <c r="A121" s="81">
        <v>210</v>
      </c>
      <c r="B121" s="80" t="s">
        <v>276</v>
      </c>
      <c r="C121" s="89">
        <v>41080</v>
      </c>
      <c r="D121" s="88">
        <v>0</v>
      </c>
      <c r="E121" s="88">
        <v>30</v>
      </c>
      <c r="F121" s="83" t="s">
        <v>348</v>
      </c>
      <c r="G121" s="84" t="s">
        <v>348</v>
      </c>
      <c r="H121" s="84" t="s">
        <v>348</v>
      </c>
      <c r="I121" s="86">
        <v>26.8</v>
      </c>
      <c r="J121" s="84" t="s">
        <v>348</v>
      </c>
      <c r="K121" s="84" t="s">
        <v>348</v>
      </c>
    </row>
    <row r="122" spans="1:11" x14ac:dyDescent="0.2">
      <c r="A122" s="81">
        <v>301</v>
      </c>
      <c r="B122" s="80" t="s">
        <v>269</v>
      </c>
      <c r="C122" s="89">
        <v>41080</v>
      </c>
      <c r="D122" s="88">
        <v>0</v>
      </c>
      <c r="E122" s="88">
        <v>30</v>
      </c>
      <c r="F122" s="83" t="s">
        <v>348</v>
      </c>
      <c r="G122" s="84" t="s">
        <v>348</v>
      </c>
      <c r="H122" s="84" t="s">
        <v>348</v>
      </c>
      <c r="I122" s="86">
        <v>30.7</v>
      </c>
      <c r="J122" s="84" t="s">
        <v>348</v>
      </c>
      <c r="K122" s="84" t="s">
        <v>348</v>
      </c>
    </row>
    <row r="123" spans="1:11" x14ac:dyDescent="0.2">
      <c r="A123" s="81">
        <v>302</v>
      </c>
      <c r="B123" s="80" t="s">
        <v>271</v>
      </c>
      <c r="C123" s="89">
        <v>41080</v>
      </c>
      <c r="D123" s="88">
        <v>0</v>
      </c>
      <c r="E123" s="88">
        <v>30</v>
      </c>
      <c r="F123" s="83" t="s">
        <v>348</v>
      </c>
      <c r="G123" s="84" t="s">
        <v>348</v>
      </c>
      <c r="H123" s="84" t="s">
        <v>348</v>
      </c>
      <c r="I123" s="86">
        <v>15.7</v>
      </c>
      <c r="J123" s="84" t="s">
        <v>348</v>
      </c>
      <c r="K123" s="84" t="s">
        <v>348</v>
      </c>
    </row>
    <row r="124" spans="1:11" x14ac:dyDescent="0.2">
      <c r="A124" s="81">
        <v>303</v>
      </c>
      <c r="B124" s="80" t="s">
        <v>270</v>
      </c>
      <c r="C124" s="89">
        <v>41080</v>
      </c>
      <c r="D124" s="88">
        <v>0</v>
      </c>
      <c r="E124" s="88">
        <v>30</v>
      </c>
      <c r="F124" s="83" t="s">
        <v>348</v>
      </c>
      <c r="G124" s="84" t="s">
        <v>348</v>
      </c>
      <c r="H124" s="84" t="s">
        <v>348</v>
      </c>
      <c r="I124" s="86">
        <v>21.1</v>
      </c>
      <c r="J124" s="84" t="s">
        <v>348</v>
      </c>
      <c r="K124" s="84" t="s">
        <v>348</v>
      </c>
    </row>
    <row r="125" spans="1:11" x14ac:dyDescent="0.2">
      <c r="A125" s="81">
        <v>304</v>
      </c>
      <c r="B125" s="80" t="s">
        <v>273</v>
      </c>
      <c r="C125" s="89">
        <v>41080</v>
      </c>
      <c r="D125" s="88">
        <v>0</v>
      </c>
      <c r="E125" s="88">
        <v>30</v>
      </c>
      <c r="F125" s="83" t="s">
        <v>348</v>
      </c>
      <c r="G125" s="84" t="s">
        <v>348</v>
      </c>
      <c r="H125" s="84" t="s">
        <v>348</v>
      </c>
      <c r="I125" s="86">
        <v>14.7</v>
      </c>
      <c r="J125" s="84" t="s">
        <v>348</v>
      </c>
      <c r="K125" s="84" t="s">
        <v>348</v>
      </c>
    </row>
    <row r="126" spans="1:11" x14ac:dyDescent="0.2">
      <c r="A126" s="81">
        <v>305</v>
      </c>
      <c r="B126" s="80" t="s">
        <v>272</v>
      </c>
      <c r="C126" s="89">
        <v>41080</v>
      </c>
      <c r="D126" s="88">
        <v>0</v>
      </c>
      <c r="E126" s="88">
        <v>30</v>
      </c>
      <c r="F126" s="83" t="s">
        <v>348</v>
      </c>
      <c r="G126" s="84" t="s">
        <v>348</v>
      </c>
      <c r="H126" s="84" t="s">
        <v>348</v>
      </c>
      <c r="I126" s="86">
        <v>31.1</v>
      </c>
      <c r="J126" s="84" t="s">
        <v>348</v>
      </c>
      <c r="K126" s="84" t="s">
        <v>348</v>
      </c>
    </row>
    <row r="127" spans="1:11" x14ac:dyDescent="0.2">
      <c r="A127" s="81">
        <v>306</v>
      </c>
      <c r="B127" s="80" t="s">
        <v>277</v>
      </c>
      <c r="C127" s="89">
        <v>41080</v>
      </c>
      <c r="D127" s="88">
        <v>0</v>
      </c>
      <c r="E127" s="88">
        <v>30</v>
      </c>
      <c r="F127" s="83" t="s">
        <v>348</v>
      </c>
      <c r="G127" s="84" t="s">
        <v>348</v>
      </c>
      <c r="H127" s="84" t="s">
        <v>348</v>
      </c>
      <c r="I127" s="86">
        <v>47.7</v>
      </c>
      <c r="J127" s="84" t="s">
        <v>348</v>
      </c>
      <c r="K127" s="84" t="s">
        <v>348</v>
      </c>
    </row>
    <row r="128" spans="1:11" x14ac:dyDescent="0.2">
      <c r="A128" s="81">
        <v>307</v>
      </c>
      <c r="B128" s="80" t="s">
        <v>275</v>
      </c>
      <c r="C128" s="89">
        <v>41080</v>
      </c>
      <c r="D128" s="88">
        <v>0</v>
      </c>
      <c r="E128" s="88">
        <v>30</v>
      </c>
      <c r="F128" s="83" t="s">
        <v>348</v>
      </c>
      <c r="G128" s="84" t="s">
        <v>348</v>
      </c>
      <c r="H128" s="84" t="s">
        <v>348</v>
      </c>
      <c r="I128" s="86">
        <v>28</v>
      </c>
      <c r="J128" s="84" t="s">
        <v>348</v>
      </c>
      <c r="K128" s="84" t="s">
        <v>348</v>
      </c>
    </row>
    <row r="129" spans="1:11" x14ac:dyDescent="0.2">
      <c r="A129" s="81">
        <v>308</v>
      </c>
      <c r="B129" s="80" t="s">
        <v>268</v>
      </c>
      <c r="C129" s="89">
        <v>41080</v>
      </c>
      <c r="D129" s="88">
        <v>0</v>
      </c>
      <c r="E129" s="88">
        <v>30</v>
      </c>
      <c r="F129" s="83" t="s">
        <v>348</v>
      </c>
      <c r="G129" s="84" t="s">
        <v>348</v>
      </c>
      <c r="H129" s="84" t="s">
        <v>348</v>
      </c>
      <c r="I129" s="86">
        <v>31.8</v>
      </c>
      <c r="J129" s="84" t="s">
        <v>348</v>
      </c>
      <c r="K129" s="84" t="s">
        <v>348</v>
      </c>
    </row>
    <row r="130" spans="1:11" x14ac:dyDescent="0.2">
      <c r="A130" s="81">
        <v>309</v>
      </c>
      <c r="B130" s="80" t="s">
        <v>276</v>
      </c>
      <c r="C130" s="89">
        <v>41080</v>
      </c>
      <c r="D130" s="88">
        <v>0</v>
      </c>
      <c r="E130" s="88">
        <v>30</v>
      </c>
      <c r="F130" s="83" t="s">
        <v>348</v>
      </c>
      <c r="G130" s="84" t="s">
        <v>348</v>
      </c>
      <c r="H130" s="84" t="s">
        <v>348</v>
      </c>
      <c r="I130" s="86">
        <v>40.6</v>
      </c>
      <c r="J130" s="84" t="s">
        <v>348</v>
      </c>
      <c r="K130" s="84" t="s">
        <v>348</v>
      </c>
    </row>
    <row r="131" spans="1:11" x14ac:dyDescent="0.2">
      <c r="A131" s="81">
        <v>310</v>
      </c>
      <c r="B131" s="80" t="s">
        <v>274</v>
      </c>
      <c r="C131" s="89">
        <v>41080</v>
      </c>
      <c r="D131" s="88">
        <v>0</v>
      </c>
      <c r="E131" s="88">
        <v>30</v>
      </c>
      <c r="F131" s="83" t="s">
        <v>348</v>
      </c>
      <c r="G131" s="84" t="s">
        <v>348</v>
      </c>
      <c r="H131" s="84" t="s">
        <v>348</v>
      </c>
      <c r="I131" s="86">
        <v>16.2</v>
      </c>
      <c r="J131" s="84" t="s">
        <v>348</v>
      </c>
      <c r="K131" s="84" t="s">
        <v>348</v>
      </c>
    </row>
    <row r="132" spans="1:11" x14ac:dyDescent="0.2">
      <c r="A132" s="81">
        <v>401</v>
      </c>
      <c r="B132" s="80" t="s">
        <v>275</v>
      </c>
      <c r="C132" s="89">
        <v>41080</v>
      </c>
      <c r="D132" s="88">
        <v>0</v>
      </c>
      <c r="E132" s="88">
        <v>30</v>
      </c>
      <c r="F132" s="83" t="s">
        <v>348</v>
      </c>
      <c r="G132" s="84" t="s">
        <v>348</v>
      </c>
      <c r="H132" s="84" t="s">
        <v>348</v>
      </c>
      <c r="I132" s="86">
        <v>25</v>
      </c>
      <c r="J132" s="84" t="s">
        <v>348</v>
      </c>
      <c r="K132" s="84" t="s">
        <v>348</v>
      </c>
    </row>
    <row r="133" spans="1:11" x14ac:dyDescent="0.2">
      <c r="A133" s="81">
        <v>402</v>
      </c>
      <c r="B133" s="80" t="s">
        <v>272</v>
      </c>
      <c r="C133" s="89">
        <v>41080</v>
      </c>
      <c r="D133" s="88">
        <v>0</v>
      </c>
      <c r="E133" s="88">
        <v>30</v>
      </c>
      <c r="F133" s="83" t="s">
        <v>348</v>
      </c>
      <c r="G133" s="84" t="s">
        <v>348</v>
      </c>
      <c r="H133" s="84" t="s">
        <v>348</v>
      </c>
      <c r="I133" s="86">
        <v>26.9</v>
      </c>
      <c r="J133" s="84" t="s">
        <v>348</v>
      </c>
      <c r="K133" s="84" t="s">
        <v>348</v>
      </c>
    </row>
    <row r="134" spans="1:11" x14ac:dyDescent="0.2">
      <c r="A134" s="81">
        <v>403</v>
      </c>
      <c r="B134" s="80" t="s">
        <v>268</v>
      </c>
      <c r="C134" s="89">
        <v>41080</v>
      </c>
      <c r="D134" s="88">
        <v>0</v>
      </c>
      <c r="E134" s="88">
        <v>30</v>
      </c>
      <c r="F134" s="83" t="s">
        <v>348</v>
      </c>
      <c r="G134" s="84" t="s">
        <v>348</v>
      </c>
      <c r="H134" s="84" t="s">
        <v>348</v>
      </c>
      <c r="I134" s="86">
        <v>21.9</v>
      </c>
      <c r="J134" s="84" t="s">
        <v>348</v>
      </c>
      <c r="K134" s="84" t="s">
        <v>348</v>
      </c>
    </row>
    <row r="135" spans="1:11" x14ac:dyDescent="0.2">
      <c r="A135" s="81">
        <v>404</v>
      </c>
      <c r="B135" s="80" t="s">
        <v>273</v>
      </c>
      <c r="C135" s="89">
        <v>41080</v>
      </c>
      <c r="D135" s="88">
        <v>0</v>
      </c>
      <c r="E135" s="88">
        <v>30</v>
      </c>
      <c r="F135" s="83" t="s">
        <v>348</v>
      </c>
      <c r="G135" s="84" t="s">
        <v>348</v>
      </c>
      <c r="H135" s="84" t="s">
        <v>348</v>
      </c>
      <c r="I135" s="86">
        <v>26.8</v>
      </c>
      <c r="J135" s="84" t="s">
        <v>348</v>
      </c>
      <c r="K135" s="84" t="s">
        <v>348</v>
      </c>
    </row>
    <row r="136" spans="1:11" x14ac:dyDescent="0.2">
      <c r="A136" s="81">
        <v>405</v>
      </c>
      <c r="B136" s="80" t="s">
        <v>269</v>
      </c>
      <c r="C136" s="89">
        <v>41080</v>
      </c>
      <c r="D136" s="88">
        <v>0</v>
      </c>
      <c r="E136" s="88">
        <v>30</v>
      </c>
      <c r="F136" s="83" t="s">
        <v>348</v>
      </c>
      <c r="G136" s="84" t="s">
        <v>348</v>
      </c>
      <c r="H136" s="84" t="s">
        <v>348</v>
      </c>
      <c r="I136" s="86">
        <v>35.75</v>
      </c>
      <c r="J136" s="84" t="s">
        <v>348</v>
      </c>
      <c r="K136" s="84" t="s">
        <v>348</v>
      </c>
    </row>
    <row r="137" spans="1:11" x14ac:dyDescent="0.2">
      <c r="A137" s="81">
        <v>406</v>
      </c>
      <c r="B137" s="80" t="s">
        <v>276</v>
      </c>
      <c r="C137" s="89">
        <v>41080</v>
      </c>
      <c r="D137" s="88">
        <v>0</v>
      </c>
      <c r="E137" s="88">
        <v>30</v>
      </c>
      <c r="F137" s="83" t="s">
        <v>348</v>
      </c>
      <c r="G137" s="84" t="s">
        <v>348</v>
      </c>
      <c r="H137" s="84" t="s">
        <v>348</v>
      </c>
      <c r="I137" s="86">
        <v>63.1</v>
      </c>
      <c r="J137" s="84" t="s">
        <v>348</v>
      </c>
      <c r="K137" s="84" t="s">
        <v>348</v>
      </c>
    </row>
    <row r="138" spans="1:11" x14ac:dyDescent="0.2">
      <c r="A138" s="81">
        <v>407</v>
      </c>
      <c r="B138" s="80" t="s">
        <v>274</v>
      </c>
      <c r="C138" s="89">
        <v>41080</v>
      </c>
      <c r="D138" s="88">
        <v>0</v>
      </c>
      <c r="E138" s="88">
        <v>30</v>
      </c>
      <c r="F138" s="83" t="s">
        <v>348</v>
      </c>
      <c r="G138" s="84" t="s">
        <v>348</v>
      </c>
      <c r="H138" s="84" t="s">
        <v>348</v>
      </c>
      <c r="I138" s="86">
        <v>16.100000000000001</v>
      </c>
      <c r="J138" s="84" t="s">
        <v>348</v>
      </c>
      <c r="K138" s="84" t="s">
        <v>348</v>
      </c>
    </row>
    <row r="139" spans="1:11" x14ac:dyDescent="0.2">
      <c r="A139" s="81">
        <v>408</v>
      </c>
      <c r="B139" s="80" t="s">
        <v>271</v>
      </c>
      <c r="C139" s="89">
        <v>41080</v>
      </c>
      <c r="D139" s="88">
        <v>0</v>
      </c>
      <c r="E139" s="88">
        <v>30</v>
      </c>
      <c r="F139" s="83" t="s">
        <v>348</v>
      </c>
      <c r="G139" s="84" t="s">
        <v>348</v>
      </c>
      <c r="H139" s="84" t="s">
        <v>348</v>
      </c>
      <c r="I139" s="86">
        <v>23</v>
      </c>
      <c r="J139" s="84" t="s">
        <v>348</v>
      </c>
      <c r="K139" s="84" t="s">
        <v>348</v>
      </c>
    </row>
    <row r="140" spans="1:11" x14ac:dyDescent="0.2">
      <c r="A140" s="81">
        <v>409</v>
      </c>
      <c r="B140" s="80" t="s">
        <v>270</v>
      </c>
      <c r="C140" s="89">
        <v>41080</v>
      </c>
      <c r="D140" s="88">
        <v>0</v>
      </c>
      <c r="E140" s="88">
        <v>30</v>
      </c>
      <c r="F140" s="83" t="s">
        <v>348</v>
      </c>
      <c r="G140" s="84" t="s">
        <v>348</v>
      </c>
      <c r="H140" s="84" t="s">
        <v>348</v>
      </c>
      <c r="I140" s="86">
        <v>27.2</v>
      </c>
      <c r="J140" s="84" t="s">
        <v>348</v>
      </c>
      <c r="K140" s="84" t="s">
        <v>348</v>
      </c>
    </row>
    <row r="141" spans="1:11" x14ac:dyDescent="0.2">
      <c r="A141" s="81">
        <v>410</v>
      </c>
      <c r="B141" s="80" t="s">
        <v>277</v>
      </c>
      <c r="C141" s="89">
        <v>41080</v>
      </c>
      <c r="D141" s="88">
        <v>0</v>
      </c>
      <c r="E141" s="88">
        <v>30</v>
      </c>
      <c r="F141" s="83" t="s">
        <v>348</v>
      </c>
      <c r="G141" s="84" t="s">
        <v>348</v>
      </c>
      <c r="H141" s="84" t="s">
        <v>348</v>
      </c>
      <c r="I141" s="86">
        <v>47.9</v>
      </c>
      <c r="J141" s="84" t="s">
        <v>348</v>
      </c>
      <c r="K141" s="84" t="s">
        <v>348</v>
      </c>
    </row>
    <row r="142" spans="1:11" x14ac:dyDescent="0.2">
      <c r="A142" s="81">
        <v>102</v>
      </c>
      <c r="B142" s="80" t="s">
        <v>271</v>
      </c>
      <c r="C142" s="89">
        <v>41213</v>
      </c>
      <c r="D142" s="88">
        <v>0</v>
      </c>
      <c r="E142" s="88">
        <v>5</v>
      </c>
      <c r="F142" s="83" t="s">
        <v>348</v>
      </c>
      <c r="G142" s="84">
        <v>24.823715686798096</v>
      </c>
      <c r="H142" s="84">
        <v>2.396529465913773</v>
      </c>
      <c r="I142" s="84" t="s">
        <v>348</v>
      </c>
      <c r="J142" s="84" t="s">
        <v>348</v>
      </c>
      <c r="K142" s="84" t="s">
        <v>348</v>
      </c>
    </row>
    <row r="143" spans="1:11" x14ac:dyDescent="0.2">
      <c r="A143" s="81">
        <v>102</v>
      </c>
      <c r="B143" s="80" t="s">
        <v>271</v>
      </c>
      <c r="C143" s="89">
        <v>41213</v>
      </c>
      <c r="D143" s="88">
        <v>5</v>
      </c>
      <c r="E143" s="88">
        <v>10</v>
      </c>
      <c r="F143" s="83" t="s">
        <v>348</v>
      </c>
      <c r="G143" s="84">
        <v>23.608129024505615</v>
      </c>
      <c r="H143" s="84">
        <v>2.3652175068855286</v>
      </c>
      <c r="I143" s="84" t="s">
        <v>348</v>
      </c>
      <c r="J143" s="84" t="s">
        <v>348</v>
      </c>
      <c r="K143" s="84" t="s">
        <v>348</v>
      </c>
    </row>
    <row r="144" spans="1:11" x14ac:dyDescent="0.2">
      <c r="A144" s="81">
        <v>102</v>
      </c>
      <c r="B144" s="80" t="s">
        <v>271</v>
      </c>
      <c r="C144" s="89">
        <v>41213</v>
      </c>
      <c r="D144" s="88">
        <v>10</v>
      </c>
      <c r="E144" s="88">
        <v>20</v>
      </c>
      <c r="F144" s="83" t="s">
        <v>348</v>
      </c>
      <c r="G144" s="84">
        <v>18.1999945640564</v>
      </c>
      <c r="H144" s="84">
        <v>2.0015539228916168</v>
      </c>
      <c r="I144" s="84" t="s">
        <v>348</v>
      </c>
      <c r="J144" s="84" t="s">
        <v>348</v>
      </c>
      <c r="K144" s="84" t="s">
        <v>348</v>
      </c>
    </row>
    <row r="145" spans="1:11" x14ac:dyDescent="0.2">
      <c r="A145" s="81">
        <v>102</v>
      </c>
      <c r="B145" s="80" t="s">
        <v>271</v>
      </c>
      <c r="C145" s="89">
        <v>41213</v>
      </c>
      <c r="D145" s="88">
        <v>20</v>
      </c>
      <c r="E145" s="88">
        <v>30</v>
      </c>
      <c r="F145" s="83" t="s">
        <v>348</v>
      </c>
      <c r="G145" s="84">
        <v>13.544175624847412</v>
      </c>
      <c r="H145" s="84">
        <v>1.4910528063774109</v>
      </c>
      <c r="I145" s="84" t="s">
        <v>348</v>
      </c>
      <c r="J145" s="84" t="s">
        <v>348</v>
      </c>
      <c r="K145" s="84" t="s">
        <v>348</v>
      </c>
    </row>
    <row r="146" spans="1:11" x14ac:dyDescent="0.2">
      <c r="A146" s="81">
        <v>103</v>
      </c>
      <c r="B146" s="80" t="s">
        <v>272</v>
      </c>
      <c r="C146" s="89">
        <v>41213</v>
      </c>
      <c r="D146" s="88">
        <v>0</v>
      </c>
      <c r="E146" s="88">
        <v>5</v>
      </c>
      <c r="F146" s="83">
        <v>6.62</v>
      </c>
      <c r="G146" s="84">
        <v>23.453218936920166</v>
      </c>
      <c r="H146" s="84">
        <v>2.3431812226772308</v>
      </c>
      <c r="I146" s="84" t="s">
        <v>348</v>
      </c>
      <c r="J146" s="85">
        <v>23.123000000000001</v>
      </c>
      <c r="K146" s="85">
        <v>263</v>
      </c>
    </row>
    <row r="147" spans="1:11" x14ac:dyDescent="0.2">
      <c r="A147" s="81">
        <v>103</v>
      </c>
      <c r="B147" s="80" t="s">
        <v>272</v>
      </c>
      <c r="C147" s="89">
        <v>41213</v>
      </c>
      <c r="D147" s="88">
        <v>5</v>
      </c>
      <c r="E147" s="88">
        <v>10</v>
      </c>
      <c r="F147" s="83">
        <v>6.57</v>
      </c>
      <c r="G147" s="84">
        <v>22.097303867340088</v>
      </c>
      <c r="H147" s="84">
        <v>2.3425154387950897</v>
      </c>
      <c r="I147" s="84" t="s">
        <v>348</v>
      </c>
      <c r="J147" s="85">
        <v>14.916</v>
      </c>
      <c r="K147" s="85">
        <v>117</v>
      </c>
    </row>
    <row r="148" spans="1:11" x14ac:dyDescent="0.2">
      <c r="A148" s="81">
        <v>103</v>
      </c>
      <c r="B148" s="80" t="s">
        <v>272</v>
      </c>
      <c r="C148" s="89">
        <v>41213</v>
      </c>
      <c r="D148" s="88">
        <v>10</v>
      </c>
      <c r="E148" s="88">
        <v>20</v>
      </c>
      <c r="F148" s="83">
        <v>6.37</v>
      </c>
      <c r="G148" s="84">
        <v>16.824395656585693</v>
      </c>
      <c r="H148" s="84">
        <v>1.8261271715164182</v>
      </c>
      <c r="I148" s="84" t="s">
        <v>348</v>
      </c>
      <c r="J148" s="85">
        <v>10.519</v>
      </c>
      <c r="K148" s="85">
        <v>71</v>
      </c>
    </row>
    <row r="149" spans="1:11" x14ac:dyDescent="0.2">
      <c r="A149" s="81">
        <v>103</v>
      </c>
      <c r="B149" s="80" t="s">
        <v>272</v>
      </c>
      <c r="C149" s="89">
        <v>41213</v>
      </c>
      <c r="D149" s="88">
        <v>20</v>
      </c>
      <c r="E149" s="88">
        <v>30</v>
      </c>
      <c r="F149" s="83">
        <v>5.38</v>
      </c>
      <c r="G149" s="84">
        <v>6.6259285807609558</v>
      </c>
      <c r="H149" s="84">
        <v>0.54734200239181519</v>
      </c>
      <c r="I149" s="84" t="s">
        <v>348</v>
      </c>
      <c r="J149" s="85">
        <v>5.2430000000000003</v>
      </c>
      <c r="K149" s="85">
        <v>49</v>
      </c>
    </row>
    <row r="150" spans="1:11" x14ac:dyDescent="0.2">
      <c r="A150" s="81">
        <v>104</v>
      </c>
      <c r="B150" s="80" t="s">
        <v>269</v>
      </c>
      <c r="C150" s="89">
        <v>41213</v>
      </c>
      <c r="D150" s="88">
        <v>0</v>
      </c>
      <c r="E150" s="88">
        <v>5</v>
      </c>
      <c r="F150" s="83">
        <v>6.7</v>
      </c>
      <c r="G150" s="84">
        <v>22.297043800354004</v>
      </c>
      <c r="H150" s="84">
        <v>2.2135722637176518</v>
      </c>
      <c r="I150" s="84" t="s">
        <v>348</v>
      </c>
      <c r="J150" s="85">
        <v>13.45</v>
      </c>
      <c r="K150" s="85">
        <v>137</v>
      </c>
    </row>
    <row r="151" spans="1:11" x14ac:dyDescent="0.2">
      <c r="A151" s="81">
        <v>104</v>
      </c>
      <c r="B151" s="80" t="s">
        <v>269</v>
      </c>
      <c r="C151" s="89">
        <v>41213</v>
      </c>
      <c r="D151" s="88">
        <v>5</v>
      </c>
      <c r="E151" s="88">
        <v>10</v>
      </c>
      <c r="F151" s="83">
        <v>6.76</v>
      </c>
      <c r="G151" s="84">
        <v>21.337392330169678</v>
      </c>
      <c r="H151" s="84">
        <v>2.1340090036392216</v>
      </c>
      <c r="I151" s="84" t="s">
        <v>348</v>
      </c>
      <c r="J151" s="85">
        <v>11.398</v>
      </c>
      <c r="K151" s="85">
        <v>63</v>
      </c>
    </row>
    <row r="152" spans="1:11" x14ac:dyDescent="0.2">
      <c r="A152" s="81">
        <v>104</v>
      </c>
      <c r="B152" s="80" t="s">
        <v>269</v>
      </c>
      <c r="C152" s="89">
        <v>41213</v>
      </c>
      <c r="D152" s="88">
        <v>10</v>
      </c>
      <c r="E152" s="88">
        <v>20</v>
      </c>
      <c r="F152" s="83">
        <v>6.14</v>
      </c>
      <c r="G152" s="84">
        <v>17.585480213165283</v>
      </c>
      <c r="H152" s="84">
        <v>1.8753951787948608</v>
      </c>
      <c r="I152" s="84" t="s">
        <v>348</v>
      </c>
      <c r="J152" s="85">
        <v>10.519</v>
      </c>
      <c r="K152" s="85">
        <v>58</v>
      </c>
    </row>
    <row r="153" spans="1:11" x14ac:dyDescent="0.2">
      <c r="A153" s="81">
        <v>104</v>
      </c>
      <c r="B153" s="80" t="s">
        <v>269</v>
      </c>
      <c r="C153" s="89">
        <v>41213</v>
      </c>
      <c r="D153" s="88">
        <v>20</v>
      </c>
      <c r="E153" s="88">
        <v>30</v>
      </c>
      <c r="F153" s="83">
        <v>5.36</v>
      </c>
      <c r="G153" s="84">
        <v>9.3788313865661621</v>
      </c>
      <c r="H153" s="84">
        <v>0.82106165587902069</v>
      </c>
      <c r="I153" s="84" t="s">
        <v>348</v>
      </c>
      <c r="J153" s="85">
        <v>9.0530000000000008</v>
      </c>
      <c r="K153" s="85">
        <v>39</v>
      </c>
    </row>
    <row r="154" spans="1:11" x14ac:dyDescent="0.2">
      <c r="A154" s="81">
        <v>105</v>
      </c>
      <c r="B154" s="80" t="s">
        <v>274</v>
      </c>
      <c r="C154" s="89">
        <v>41213</v>
      </c>
      <c r="D154" s="88">
        <v>0</v>
      </c>
      <c r="E154" s="88">
        <v>5</v>
      </c>
      <c r="F154" s="83">
        <v>6.53</v>
      </c>
      <c r="G154" s="84">
        <v>23.482513427734375</v>
      </c>
      <c r="H154" s="84">
        <v>2.3281492292881012</v>
      </c>
      <c r="I154" s="84" t="s">
        <v>348</v>
      </c>
      <c r="J154" s="85">
        <v>15.795</v>
      </c>
      <c r="K154" s="85">
        <v>245</v>
      </c>
    </row>
    <row r="155" spans="1:11" x14ac:dyDescent="0.2">
      <c r="A155" s="81">
        <v>105</v>
      </c>
      <c r="B155" s="80" t="s">
        <v>274</v>
      </c>
      <c r="C155" s="89">
        <v>41213</v>
      </c>
      <c r="D155" s="88">
        <v>5</v>
      </c>
      <c r="E155" s="88">
        <v>10</v>
      </c>
      <c r="F155" s="83">
        <v>6.51</v>
      </c>
      <c r="G155" s="84">
        <v>22.583324909210205</v>
      </c>
      <c r="H155" s="84">
        <v>2.2202233970165257</v>
      </c>
      <c r="I155" s="84" t="s">
        <v>348</v>
      </c>
      <c r="J155" s="85">
        <v>11.692</v>
      </c>
      <c r="K155" s="85">
        <v>113</v>
      </c>
    </row>
    <row r="156" spans="1:11" x14ac:dyDescent="0.2">
      <c r="A156" s="81">
        <v>105</v>
      </c>
      <c r="B156" s="80" t="s">
        <v>274</v>
      </c>
      <c r="C156" s="89">
        <v>41213</v>
      </c>
      <c r="D156" s="88">
        <v>10</v>
      </c>
      <c r="E156" s="88">
        <v>20</v>
      </c>
      <c r="F156" s="83">
        <v>6.59</v>
      </c>
      <c r="G156" s="84">
        <v>17.657667398452759</v>
      </c>
      <c r="H156" s="84">
        <v>1.7665506899356842</v>
      </c>
      <c r="I156" s="84" t="s">
        <v>348</v>
      </c>
      <c r="J156" s="85">
        <v>9.64</v>
      </c>
      <c r="K156" s="85">
        <v>57</v>
      </c>
    </row>
    <row r="157" spans="1:11" x14ac:dyDescent="0.2">
      <c r="A157" s="81">
        <v>105</v>
      </c>
      <c r="B157" s="80" t="s">
        <v>274</v>
      </c>
      <c r="C157" s="89">
        <v>41213</v>
      </c>
      <c r="D157" s="88">
        <v>20</v>
      </c>
      <c r="E157" s="88">
        <v>30</v>
      </c>
      <c r="F157" s="83">
        <v>5.7</v>
      </c>
      <c r="G157" s="84">
        <v>10.991671085357666</v>
      </c>
      <c r="H157" s="84">
        <v>1.1996252834796906</v>
      </c>
      <c r="I157" s="84" t="s">
        <v>348</v>
      </c>
      <c r="J157" s="85">
        <v>8.1739999999999995</v>
      </c>
      <c r="K157" s="85">
        <v>42</v>
      </c>
    </row>
    <row r="158" spans="1:11" x14ac:dyDescent="0.2">
      <c r="A158" s="81">
        <v>106</v>
      </c>
      <c r="B158" s="80" t="s">
        <v>268</v>
      </c>
      <c r="C158" s="89">
        <v>41213</v>
      </c>
      <c r="D158" s="88">
        <v>0</v>
      </c>
      <c r="E158" s="88">
        <v>5</v>
      </c>
      <c r="F158" s="83" t="s">
        <v>348</v>
      </c>
      <c r="G158" s="84">
        <v>22.009758949279785</v>
      </c>
      <c r="H158" s="84">
        <v>2.2889230400323868</v>
      </c>
      <c r="I158" s="84" t="s">
        <v>348</v>
      </c>
      <c r="J158" s="84" t="s">
        <v>348</v>
      </c>
      <c r="K158" s="84" t="s">
        <v>348</v>
      </c>
    </row>
    <row r="159" spans="1:11" x14ac:dyDescent="0.2">
      <c r="A159" s="81">
        <v>106</v>
      </c>
      <c r="B159" s="80" t="s">
        <v>268</v>
      </c>
      <c r="C159" s="89">
        <v>41213</v>
      </c>
      <c r="D159" s="88">
        <v>5</v>
      </c>
      <c r="E159" s="88">
        <v>10</v>
      </c>
      <c r="F159" s="83" t="s">
        <v>348</v>
      </c>
      <c r="G159" s="84">
        <v>19.71403956413269</v>
      </c>
      <c r="H159" s="84">
        <v>2.1064561605453491</v>
      </c>
      <c r="I159" s="84" t="s">
        <v>348</v>
      </c>
      <c r="J159" s="84" t="s">
        <v>348</v>
      </c>
      <c r="K159" s="84" t="s">
        <v>348</v>
      </c>
    </row>
    <row r="160" spans="1:11" x14ac:dyDescent="0.2">
      <c r="A160" s="81">
        <v>106</v>
      </c>
      <c r="B160" s="80" t="s">
        <v>268</v>
      </c>
      <c r="C160" s="89">
        <v>41213</v>
      </c>
      <c r="D160" s="88">
        <v>10</v>
      </c>
      <c r="E160" s="88">
        <v>20</v>
      </c>
      <c r="F160" s="83" t="s">
        <v>348</v>
      </c>
      <c r="G160" s="84">
        <v>19.21727180480957</v>
      </c>
      <c r="H160" s="84">
        <v>2.1131601929664612</v>
      </c>
      <c r="I160" s="84" t="s">
        <v>348</v>
      </c>
      <c r="J160" s="84" t="s">
        <v>348</v>
      </c>
      <c r="K160" s="84" t="s">
        <v>348</v>
      </c>
    </row>
    <row r="161" spans="1:11" x14ac:dyDescent="0.2">
      <c r="A161" s="81">
        <v>106</v>
      </c>
      <c r="B161" s="80" t="s">
        <v>268</v>
      </c>
      <c r="C161" s="89">
        <v>41213</v>
      </c>
      <c r="D161" s="88">
        <v>20</v>
      </c>
      <c r="E161" s="88">
        <v>30</v>
      </c>
      <c r="F161" s="83" t="s">
        <v>348</v>
      </c>
      <c r="G161" s="84">
        <v>10.148134231567383</v>
      </c>
      <c r="H161" s="84">
        <v>1.0618310421705246</v>
      </c>
      <c r="I161" s="84" t="s">
        <v>348</v>
      </c>
      <c r="J161" s="84" t="s">
        <v>348</v>
      </c>
      <c r="K161" s="84" t="s">
        <v>348</v>
      </c>
    </row>
    <row r="162" spans="1:11" x14ac:dyDescent="0.2">
      <c r="A162" s="81">
        <v>107</v>
      </c>
      <c r="B162" s="80" t="s">
        <v>270</v>
      </c>
      <c r="C162" s="89">
        <v>41213</v>
      </c>
      <c r="D162" s="88">
        <v>0</v>
      </c>
      <c r="E162" s="88">
        <v>5</v>
      </c>
      <c r="F162" s="83" t="s">
        <v>348</v>
      </c>
      <c r="G162" s="84">
        <v>21.005163192749023</v>
      </c>
      <c r="H162" s="84">
        <v>2.2700388729572296</v>
      </c>
      <c r="I162" s="84" t="s">
        <v>348</v>
      </c>
      <c r="J162" s="84" t="s">
        <v>348</v>
      </c>
      <c r="K162" s="84" t="s">
        <v>348</v>
      </c>
    </row>
    <row r="163" spans="1:11" x14ac:dyDescent="0.2">
      <c r="A163" s="81">
        <v>107</v>
      </c>
      <c r="B163" s="80" t="s">
        <v>270</v>
      </c>
      <c r="C163" s="89">
        <v>41213</v>
      </c>
      <c r="D163" s="88">
        <v>5</v>
      </c>
      <c r="E163" s="88">
        <v>10</v>
      </c>
      <c r="F163" s="83" t="s">
        <v>348</v>
      </c>
      <c r="G163" s="84">
        <v>20.124027729034424</v>
      </c>
      <c r="H163" s="84">
        <v>2.0886707305908208</v>
      </c>
      <c r="I163" s="84" t="s">
        <v>348</v>
      </c>
      <c r="J163" s="84" t="s">
        <v>348</v>
      </c>
      <c r="K163" s="84" t="s">
        <v>348</v>
      </c>
    </row>
    <row r="164" spans="1:11" x14ac:dyDescent="0.2">
      <c r="A164" s="81">
        <v>107</v>
      </c>
      <c r="B164" s="80" t="s">
        <v>270</v>
      </c>
      <c r="C164" s="89">
        <v>41213</v>
      </c>
      <c r="D164" s="88">
        <v>10</v>
      </c>
      <c r="E164" s="88">
        <v>20</v>
      </c>
      <c r="F164" s="83" t="s">
        <v>348</v>
      </c>
      <c r="G164" s="84">
        <v>16.540666818618778</v>
      </c>
      <c r="H164" s="84">
        <v>1.8698719143867493</v>
      </c>
      <c r="I164" s="84" t="s">
        <v>348</v>
      </c>
      <c r="J164" s="84" t="s">
        <v>348</v>
      </c>
      <c r="K164" s="84" t="s">
        <v>348</v>
      </c>
    </row>
    <row r="165" spans="1:11" x14ac:dyDescent="0.2">
      <c r="A165" s="81">
        <v>107</v>
      </c>
      <c r="B165" s="80" t="s">
        <v>270</v>
      </c>
      <c r="C165" s="89">
        <v>41213</v>
      </c>
      <c r="D165" s="88">
        <v>20</v>
      </c>
      <c r="E165" s="88">
        <v>30</v>
      </c>
      <c r="F165" s="83" t="s">
        <v>348</v>
      </c>
      <c r="G165" s="84">
        <v>11.660257577896118</v>
      </c>
      <c r="H165" s="84">
        <v>1.3072255253791809</v>
      </c>
      <c r="I165" s="84" t="s">
        <v>348</v>
      </c>
      <c r="J165" s="84" t="s">
        <v>348</v>
      </c>
      <c r="K165" s="84" t="s">
        <v>348</v>
      </c>
    </row>
    <row r="166" spans="1:11" x14ac:dyDescent="0.2">
      <c r="A166" s="81">
        <v>109</v>
      </c>
      <c r="B166" s="80" t="s">
        <v>276</v>
      </c>
      <c r="C166" s="89">
        <v>41213</v>
      </c>
      <c r="D166" s="88">
        <v>0</v>
      </c>
      <c r="E166" s="88">
        <v>5</v>
      </c>
      <c r="F166" s="83">
        <v>6.64</v>
      </c>
      <c r="G166" s="84">
        <v>22.456779479980469</v>
      </c>
      <c r="H166" s="84">
        <v>2.3710153996944427</v>
      </c>
      <c r="I166" s="84" t="s">
        <v>348</v>
      </c>
      <c r="J166" s="85">
        <v>15.502000000000001</v>
      </c>
      <c r="K166" s="85">
        <v>203</v>
      </c>
    </row>
    <row r="167" spans="1:11" x14ac:dyDescent="0.2">
      <c r="A167" s="81">
        <v>109</v>
      </c>
      <c r="B167" s="80" t="s">
        <v>276</v>
      </c>
      <c r="C167" s="89">
        <v>41213</v>
      </c>
      <c r="D167" s="88">
        <v>5</v>
      </c>
      <c r="E167" s="88">
        <v>10</v>
      </c>
      <c r="F167" s="83">
        <v>6.76</v>
      </c>
      <c r="G167" s="84">
        <v>20.900242328643799</v>
      </c>
      <c r="H167" s="84">
        <v>2.1229003369808197</v>
      </c>
      <c r="I167" s="84" t="s">
        <v>348</v>
      </c>
      <c r="J167" s="85">
        <v>18.14</v>
      </c>
      <c r="K167" s="85">
        <v>93</v>
      </c>
    </row>
    <row r="168" spans="1:11" x14ac:dyDescent="0.2">
      <c r="A168" s="81">
        <v>109</v>
      </c>
      <c r="B168" s="80" t="s">
        <v>276</v>
      </c>
      <c r="C168" s="89">
        <v>41213</v>
      </c>
      <c r="D168" s="88">
        <v>10</v>
      </c>
      <c r="E168" s="88">
        <v>20</v>
      </c>
      <c r="F168" s="83">
        <v>6.29</v>
      </c>
      <c r="G168" s="84">
        <v>16.98965311050415</v>
      </c>
      <c r="H168" s="84">
        <v>1.8777677416801453</v>
      </c>
      <c r="I168" s="84" t="s">
        <v>348</v>
      </c>
      <c r="J168" s="85">
        <v>9.9329999999999998</v>
      </c>
      <c r="K168" s="85">
        <v>56</v>
      </c>
    </row>
    <row r="169" spans="1:11" x14ac:dyDescent="0.2">
      <c r="A169" s="81">
        <v>109</v>
      </c>
      <c r="B169" s="80" t="s">
        <v>276</v>
      </c>
      <c r="C169" s="89">
        <v>41213</v>
      </c>
      <c r="D169" s="88">
        <v>20</v>
      </c>
      <c r="E169" s="88">
        <v>30</v>
      </c>
      <c r="F169" s="83">
        <v>5.79</v>
      </c>
      <c r="G169" s="84">
        <v>9.9734205007553101</v>
      </c>
      <c r="H169" s="84">
        <v>1.016877293586731</v>
      </c>
      <c r="I169" s="84" t="s">
        <v>348</v>
      </c>
      <c r="J169" s="85">
        <v>8.76</v>
      </c>
      <c r="K169" s="85">
        <v>48</v>
      </c>
    </row>
    <row r="170" spans="1:11" x14ac:dyDescent="0.2">
      <c r="A170" s="81">
        <v>110</v>
      </c>
      <c r="B170" s="80" t="s">
        <v>273</v>
      </c>
      <c r="C170" s="89">
        <v>41213</v>
      </c>
      <c r="D170" s="88">
        <v>0</v>
      </c>
      <c r="E170" s="88">
        <v>5</v>
      </c>
      <c r="F170" s="83">
        <v>6.67</v>
      </c>
      <c r="G170" s="84">
        <v>22.611520290374756</v>
      </c>
      <c r="H170" s="84">
        <v>2.4772283434867859</v>
      </c>
      <c r="I170" s="84" t="s">
        <v>348</v>
      </c>
      <c r="J170" s="85">
        <v>22.83</v>
      </c>
      <c r="K170" s="85">
        <v>367</v>
      </c>
    </row>
    <row r="171" spans="1:11" x14ac:dyDescent="0.2">
      <c r="A171" s="81">
        <v>110</v>
      </c>
      <c r="B171" s="80" t="s">
        <v>273</v>
      </c>
      <c r="C171" s="89">
        <v>41213</v>
      </c>
      <c r="D171" s="88">
        <v>5</v>
      </c>
      <c r="E171" s="88">
        <v>10</v>
      </c>
      <c r="F171" s="83">
        <v>6.68</v>
      </c>
      <c r="G171" s="84">
        <v>20.312824249267578</v>
      </c>
      <c r="H171" s="84">
        <v>2.2045113146305084</v>
      </c>
      <c r="I171" s="84" t="s">
        <v>348</v>
      </c>
      <c r="J171" s="85">
        <v>15.209</v>
      </c>
      <c r="K171" s="85">
        <v>136</v>
      </c>
    </row>
    <row r="172" spans="1:11" x14ac:dyDescent="0.2">
      <c r="A172" s="81">
        <v>110</v>
      </c>
      <c r="B172" s="80" t="s">
        <v>273</v>
      </c>
      <c r="C172" s="89">
        <v>41213</v>
      </c>
      <c r="D172" s="88">
        <v>10</v>
      </c>
      <c r="E172" s="88">
        <v>20</v>
      </c>
      <c r="F172" s="83">
        <v>6.2</v>
      </c>
      <c r="G172" s="84">
        <v>16.823868751525879</v>
      </c>
      <c r="H172" s="84">
        <v>1.903996467590332</v>
      </c>
      <c r="I172" s="84" t="s">
        <v>348</v>
      </c>
      <c r="J172" s="85">
        <v>11.398</v>
      </c>
      <c r="K172" s="85">
        <v>45</v>
      </c>
    </row>
    <row r="173" spans="1:11" x14ac:dyDescent="0.2">
      <c r="A173" s="81">
        <v>110</v>
      </c>
      <c r="B173" s="80" t="s">
        <v>273</v>
      </c>
      <c r="C173" s="89">
        <v>41213</v>
      </c>
      <c r="D173" s="88">
        <v>20</v>
      </c>
      <c r="E173" s="88">
        <v>30</v>
      </c>
      <c r="F173" s="83">
        <v>5.67</v>
      </c>
      <c r="G173" s="84">
        <v>11.275908946990967</v>
      </c>
      <c r="H173" s="84">
        <v>1.2737163901329041</v>
      </c>
      <c r="I173" s="84" t="s">
        <v>348</v>
      </c>
      <c r="J173" s="85">
        <v>8.1739999999999995</v>
      </c>
      <c r="K173" s="85">
        <v>34</v>
      </c>
    </row>
    <row r="174" spans="1:11" x14ac:dyDescent="0.2">
      <c r="A174" s="81">
        <v>202</v>
      </c>
      <c r="B174" s="80" t="s">
        <v>273</v>
      </c>
      <c r="C174" s="89">
        <v>41213</v>
      </c>
      <c r="D174" s="88">
        <v>0</v>
      </c>
      <c r="E174" s="88">
        <v>5</v>
      </c>
      <c r="F174" s="83">
        <v>6.77</v>
      </c>
      <c r="G174" s="84">
        <v>20.087165832519531</v>
      </c>
      <c r="H174" s="84">
        <v>2.118634432554245</v>
      </c>
      <c r="I174" s="84" t="s">
        <v>348</v>
      </c>
      <c r="J174" s="85">
        <v>18.725999999999999</v>
      </c>
      <c r="K174" s="85">
        <v>232</v>
      </c>
    </row>
    <row r="175" spans="1:11" x14ac:dyDescent="0.2">
      <c r="A175" s="81">
        <v>202</v>
      </c>
      <c r="B175" s="80" t="s">
        <v>273</v>
      </c>
      <c r="C175" s="89">
        <v>41213</v>
      </c>
      <c r="D175" s="88">
        <v>5</v>
      </c>
      <c r="E175" s="88">
        <v>10</v>
      </c>
      <c r="F175" s="83">
        <v>6.74</v>
      </c>
      <c r="G175" s="84">
        <v>19.826211929321293</v>
      </c>
      <c r="H175" s="84">
        <v>2.0598545670509338</v>
      </c>
      <c r="I175" s="84" t="s">
        <v>348</v>
      </c>
      <c r="J175" s="85">
        <v>16.675000000000001</v>
      </c>
      <c r="K175" s="85">
        <v>104</v>
      </c>
    </row>
    <row r="176" spans="1:11" x14ac:dyDescent="0.2">
      <c r="A176" s="81">
        <v>202</v>
      </c>
      <c r="B176" s="80" t="s">
        <v>273</v>
      </c>
      <c r="C176" s="89">
        <v>41213</v>
      </c>
      <c r="D176" s="88">
        <v>10</v>
      </c>
      <c r="E176" s="88">
        <v>20</v>
      </c>
      <c r="F176" s="83">
        <v>6.34</v>
      </c>
      <c r="G176" s="84">
        <v>16.261677145957947</v>
      </c>
      <c r="H176" s="84">
        <v>1.7389368265867233</v>
      </c>
      <c r="I176" s="84" t="s">
        <v>348</v>
      </c>
      <c r="J176" s="85">
        <v>15.209</v>
      </c>
      <c r="K176" s="85">
        <v>54</v>
      </c>
    </row>
    <row r="177" spans="1:11" x14ac:dyDescent="0.2">
      <c r="A177" s="81">
        <v>202</v>
      </c>
      <c r="B177" s="80" t="s">
        <v>273</v>
      </c>
      <c r="C177" s="89">
        <v>41213</v>
      </c>
      <c r="D177" s="88">
        <v>20</v>
      </c>
      <c r="E177" s="88">
        <v>30</v>
      </c>
      <c r="F177" s="83">
        <v>5.22</v>
      </c>
      <c r="G177" s="84">
        <v>8.9573162794113159</v>
      </c>
      <c r="H177" s="84">
        <v>1.0372758656740189</v>
      </c>
      <c r="I177" s="84" t="s">
        <v>348</v>
      </c>
      <c r="J177" s="85">
        <v>9.3469999999999995</v>
      </c>
      <c r="K177" s="85">
        <v>48</v>
      </c>
    </row>
    <row r="178" spans="1:11" x14ac:dyDescent="0.2">
      <c r="A178" s="81">
        <v>204</v>
      </c>
      <c r="B178" s="80" t="s">
        <v>274</v>
      </c>
      <c r="C178" s="89">
        <v>41213</v>
      </c>
      <c r="D178" s="88">
        <v>0</v>
      </c>
      <c r="E178" s="88">
        <v>5</v>
      </c>
      <c r="F178" s="83">
        <v>6.74</v>
      </c>
      <c r="G178" s="84">
        <v>21.123087406158447</v>
      </c>
      <c r="H178" s="84">
        <v>2.2115777432918553</v>
      </c>
      <c r="I178" s="84" t="s">
        <v>348</v>
      </c>
      <c r="J178" s="85">
        <v>20.777999999999999</v>
      </c>
      <c r="K178" s="85">
        <v>87</v>
      </c>
    </row>
    <row r="179" spans="1:11" x14ac:dyDescent="0.2">
      <c r="A179" s="81">
        <v>204</v>
      </c>
      <c r="B179" s="80" t="s">
        <v>274</v>
      </c>
      <c r="C179" s="89">
        <v>41213</v>
      </c>
      <c r="D179" s="88">
        <v>5</v>
      </c>
      <c r="E179" s="88">
        <v>10</v>
      </c>
      <c r="F179" s="83">
        <v>6.63</v>
      </c>
      <c r="G179" s="84">
        <v>19.362121820449829</v>
      </c>
      <c r="H179" s="84">
        <v>2.0548957586288457</v>
      </c>
      <c r="I179" s="84" t="s">
        <v>348</v>
      </c>
      <c r="J179" s="85">
        <v>12.571</v>
      </c>
      <c r="K179" s="85">
        <v>58</v>
      </c>
    </row>
    <row r="180" spans="1:11" x14ac:dyDescent="0.2">
      <c r="A180" s="81">
        <v>204</v>
      </c>
      <c r="B180" s="80" t="s">
        <v>274</v>
      </c>
      <c r="C180" s="89">
        <v>41213</v>
      </c>
      <c r="D180" s="88">
        <v>10</v>
      </c>
      <c r="E180" s="88">
        <v>20</v>
      </c>
      <c r="F180" s="83" t="s">
        <v>348</v>
      </c>
      <c r="G180" s="84">
        <v>13.047099113464355</v>
      </c>
      <c r="H180" s="84">
        <v>1.48381307721138</v>
      </c>
      <c r="I180" s="84" t="s">
        <v>348</v>
      </c>
      <c r="J180" s="85">
        <v>10.226000000000001</v>
      </c>
      <c r="K180" s="85">
        <v>35</v>
      </c>
    </row>
    <row r="181" spans="1:11" x14ac:dyDescent="0.2">
      <c r="A181" s="81">
        <v>204</v>
      </c>
      <c r="B181" s="80" t="s">
        <v>274</v>
      </c>
      <c r="C181" s="89">
        <v>41213</v>
      </c>
      <c r="D181" s="88">
        <v>20</v>
      </c>
      <c r="E181" s="88">
        <v>30</v>
      </c>
      <c r="F181" s="83">
        <v>4.67</v>
      </c>
      <c r="G181" s="84">
        <v>3.8136342167854309</v>
      </c>
      <c r="H181" s="84">
        <v>0.28484633192420006</v>
      </c>
      <c r="I181" s="84" t="s">
        <v>348</v>
      </c>
      <c r="J181" s="85">
        <v>9.64</v>
      </c>
      <c r="K181" s="85">
        <v>40</v>
      </c>
    </row>
    <row r="182" spans="1:11" x14ac:dyDescent="0.2">
      <c r="A182" s="81">
        <v>205</v>
      </c>
      <c r="B182" s="80" t="s">
        <v>269</v>
      </c>
      <c r="C182" s="89">
        <v>41213</v>
      </c>
      <c r="D182" s="88">
        <v>0</v>
      </c>
      <c r="E182" s="88">
        <v>5</v>
      </c>
      <c r="F182" s="83">
        <v>6.75</v>
      </c>
      <c r="G182" s="84">
        <v>22.161641120910645</v>
      </c>
      <c r="H182" s="84">
        <v>2.3529459536075592</v>
      </c>
      <c r="I182" s="84" t="s">
        <v>348</v>
      </c>
      <c r="J182" s="85">
        <v>21.814</v>
      </c>
      <c r="K182" s="85">
        <v>449</v>
      </c>
    </row>
    <row r="183" spans="1:11" x14ac:dyDescent="0.2">
      <c r="A183" s="81">
        <v>205</v>
      </c>
      <c r="B183" s="80" t="s">
        <v>269</v>
      </c>
      <c r="C183" s="89">
        <v>41213</v>
      </c>
      <c r="D183" s="88">
        <v>5</v>
      </c>
      <c r="E183" s="88">
        <v>10</v>
      </c>
      <c r="F183" s="83">
        <v>6.6</v>
      </c>
      <c r="G183" s="84">
        <v>19.709343910217285</v>
      </c>
      <c r="H183" s="84">
        <v>2.0399497449398041</v>
      </c>
      <c r="I183" s="84" t="s">
        <v>348</v>
      </c>
      <c r="J183" s="85">
        <v>19.172999999999998</v>
      </c>
      <c r="K183" s="85">
        <v>246</v>
      </c>
    </row>
    <row r="184" spans="1:11" x14ac:dyDescent="0.2">
      <c r="A184" s="81">
        <v>205</v>
      </c>
      <c r="B184" s="80" t="s">
        <v>269</v>
      </c>
      <c r="C184" s="89">
        <v>41213</v>
      </c>
      <c r="D184" s="88">
        <v>10</v>
      </c>
      <c r="E184" s="88">
        <v>20</v>
      </c>
      <c r="F184" s="83">
        <v>6.2</v>
      </c>
      <c r="G184" s="84">
        <v>17.012851238250732</v>
      </c>
      <c r="H184" s="84">
        <v>1.8721623718738556</v>
      </c>
      <c r="I184" s="84" t="s">
        <v>348</v>
      </c>
      <c r="J184" s="85">
        <v>19.466000000000001</v>
      </c>
      <c r="K184" s="85">
        <v>142</v>
      </c>
    </row>
    <row r="185" spans="1:11" x14ac:dyDescent="0.2">
      <c r="A185" s="81">
        <v>205</v>
      </c>
      <c r="B185" s="80" t="s">
        <v>269</v>
      </c>
      <c r="C185" s="89">
        <v>41213</v>
      </c>
      <c r="D185" s="88">
        <v>20</v>
      </c>
      <c r="E185" s="88">
        <v>30</v>
      </c>
      <c r="F185" s="83">
        <v>5.05</v>
      </c>
      <c r="G185" s="84">
        <v>5.5232751369476318</v>
      </c>
      <c r="H185" s="84">
        <v>0.49678850919008255</v>
      </c>
      <c r="I185" s="84" t="s">
        <v>348</v>
      </c>
      <c r="J185" s="85">
        <v>12.423</v>
      </c>
      <c r="K185" s="85">
        <v>69</v>
      </c>
    </row>
    <row r="186" spans="1:11" x14ac:dyDescent="0.2">
      <c r="A186" s="81">
        <v>206</v>
      </c>
      <c r="B186" s="80" t="s">
        <v>271</v>
      </c>
      <c r="C186" s="89">
        <v>41213</v>
      </c>
      <c r="D186" s="88">
        <v>0</v>
      </c>
      <c r="E186" s="88">
        <v>5</v>
      </c>
      <c r="F186" s="83" t="s">
        <v>348</v>
      </c>
      <c r="G186" s="84">
        <v>19.396485090255737</v>
      </c>
      <c r="H186" s="84">
        <v>2.0867571234703064</v>
      </c>
      <c r="I186" s="84" t="s">
        <v>348</v>
      </c>
      <c r="J186" s="84" t="s">
        <v>348</v>
      </c>
      <c r="K186" s="84" t="s">
        <v>348</v>
      </c>
    </row>
    <row r="187" spans="1:11" x14ac:dyDescent="0.2">
      <c r="A187" s="81">
        <v>206</v>
      </c>
      <c r="B187" s="80" t="s">
        <v>271</v>
      </c>
      <c r="C187" s="89">
        <v>41213</v>
      </c>
      <c r="D187" s="88">
        <v>5</v>
      </c>
      <c r="E187" s="88">
        <v>10</v>
      </c>
      <c r="F187" s="83" t="s">
        <v>348</v>
      </c>
      <c r="G187" s="84">
        <v>23.481218814849854</v>
      </c>
      <c r="H187" s="84">
        <v>2.4429857730865479</v>
      </c>
      <c r="I187" s="84" t="s">
        <v>348</v>
      </c>
      <c r="J187" s="84" t="s">
        <v>348</v>
      </c>
      <c r="K187" s="84" t="s">
        <v>348</v>
      </c>
    </row>
    <row r="188" spans="1:11" x14ac:dyDescent="0.2">
      <c r="A188" s="81">
        <v>206</v>
      </c>
      <c r="B188" s="80" t="s">
        <v>271</v>
      </c>
      <c r="C188" s="89">
        <v>41213</v>
      </c>
      <c r="D188" s="88">
        <v>10</v>
      </c>
      <c r="E188" s="88">
        <v>20</v>
      </c>
      <c r="F188" s="83" t="s">
        <v>348</v>
      </c>
      <c r="G188" s="84">
        <v>15.462948083877563</v>
      </c>
      <c r="H188" s="84">
        <v>1.7337694764137268</v>
      </c>
      <c r="I188" s="84" t="s">
        <v>348</v>
      </c>
      <c r="J188" s="84" t="s">
        <v>348</v>
      </c>
      <c r="K188" s="84" t="s">
        <v>348</v>
      </c>
    </row>
    <row r="189" spans="1:11" x14ac:dyDescent="0.2">
      <c r="A189" s="81">
        <v>206</v>
      </c>
      <c r="B189" s="80" t="s">
        <v>271</v>
      </c>
      <c r="C189" s="89">
        <v>41213</v>
      </c>
      <c r="D189" s="88">
        <v>20</v>
      </c>
      <c r="E189" s="88">
        <v>30</v>
      </c>
      <c r="F189" s="83" t="s">
        <v>348</v>
      </c>
      <c r="G189" s="84">
        <v>5.5850094556808472</v>
      </c>
      <c r="H189" s="84">
        <v>0.49298711121082311</v>
      </c>
      <c r="I189" s="84" t="s">
        <v>348</v>
      </c>
      <c r="J189" s="84" t="s">
        <v>348</v>
      </c>
      <c r="K189" s="84" t="s">
        <v>348</v>
      </c>
    </row>
    <row r="190" spans="1:11" x14ac:dyDescent="0.2">
      <c r="A190" s="81">
        <v>207</v>
      </c>
      <c r="B190" s="80" t="s">
        <v>272</v>
      </c>
      <c r="C190" s="89">
        <v>41213</v>
      </c>
      <c r="D190" s="88">
        <v>0</v>
      </c>
      <c r="E190" s="88">
        <v>5</v>
      </c>
      <c r="F190" s="83">
        <v>6.46</v>
      </c>
      <c r="G190" s="84">
        <v>21.971027851104736</v>
      </c>
      <c r="H190" s="84">
        <v>2.1638230979442596</v>
      </c>
      <c r="I190" s="84" t="s">
        <v>348</v>
      </c>
      <c r="J190" s="85">
        <v>24.748000000000001</v>
      </c>
      <c r="K190" s="85">
        <v>169</v>
      </c>
    </row>
    <row r="191" spans="1:11" x14ac:dyDescent="0.2">
      <c r="A191" s="81">
        <v>207</v>
      </c>
      <c r="B191" s="80" t="s">
        <v>272</v>
      </c>
      <c r="C191" s="89">
        <v>41213</v>
      </c>
      <c r="D191" s="88">
        <v>5</v>
      </c>
      <c r="E191" s="88">
        <v>10</v>
      </c>
      <c r="F191" s="83">
        <v>6.63</v>
      </c>
      <c r="G191" s="84">
        <v>19.155207872390747</v>
      </c>
      <c r="H191" s="84">
        <v>2.0059253275394444</v>
      </c>
      <c r="I191" s="84" t="s">
        <v>348</v>
      </c>
      <c r="J191" s="85">
        <v>17.998999999999999</v>
      </c>
      <c r="K191" s="85">
        <v>85</v>
      </c>
    </row>
    <row r="192" spans="1:11" x14ac:dyDescent="0.2">
      <c r="A192" s="81">
        <v>207</v>
      </c>
      <c r="B192" s="80" t="s">
        <v>272</v>
      </c>
      <c r="C192" s="89">
        <v>41213</v>
      </c>
      <c r="D192" s="88">
        <v>10</v>
      </c>
      <c r="E192" s="88">
        <v>20</v>
      </c>
      <c r="F192" s="83">
        <v>5.92</v>
      </c>
      <c r="G192" s="84">
        <v>14.095327854156494</v>
      </c>
      <c r="H192" s="84">
        <v>1.5780900418758392</v>
      </c>
      <c r="I192" s="84" t="s">
        <v>348</v>
      </c>
      <c r="J192" s="85">
        <v>13.01</v>
      </c>
      <c r="K192" s="85">
        <v>43</v>
      </c>
    </row>
    <row r="193" spans="1:11" x14ac:dyDescent="0.2">
      <c r="A193" s="81">
        <v>207</v>
      </c>
      <c r="B193" s="80" t="s">
        <v>272</v>
      </c>
      <c r="C193" s="89">
        <v>41213</v>
      </c>
      <c r="D193" s="88">
        <v>20</v>
      </c>
      <c r="E193" s="88">
        <v>30</v>
      </c>
      <c r="F193" s="83">
        <v>5.16</v>
      </c>
      <c r="G193" s="84">
        <v>9.0970355272293091</v>
      </c>
      <c r="H193" s="84">
        <v>1.045549288392067</v>
      </c>
      <c r="I193" s="84" t="s">
        <v>348</v>
      </c>
      <c r="J193" s="85">
        <v>9.782</v>
      </c>
      <c r="K193" s="85">
        <v>37</v>
      </c>
    </row>
    <row r="194" spans="1:11" x14ac:dyDescent="0.2">
      <c r="A194" s="81">
        <v>208</v>
      </c>
      <c r="B194" s="80" t="s">
        <v>268</v>
      </c>
      <c r="C194" s="89">
        <v>41213</v>
      </c>
      <c r="D194" s="88">
        <v>0</v>
      </c>
      <c r="E194" s="88">
        <v>5</v>
      </c>
      <c r="F194" s="83" t="s">
        <v>348</v>
      </c>
      <c r="G194" s="84">
        <v>20.021260976791382</v>
      </c>
      <c r="H194" s="84">
        <v>2.0790243148803711</v>
      </c>
      <c r="I194" s="84" t="s">
        <v>348</v>
      </c>
      <c r="J194" s="84" t="s">
        <v>348</v>
      </c>
      <c r="K194" s="84" t="s">
        <v>348</v>
      </c>
    </row>
    <row r="195" spans="1:11" x14ac:dyDescent="0.2">
      <c r="A195" s="81">
        <v>208</v>
      </c>
      <c r="B195" s="80" t="s">
        <v>268</v>
      </c>
      <c r="C195" s="89">
        <v>41213</v>
      </c>
      <c r="D195" s="88">
        <v>5</v>
      </c>
      <c r="E195" s="88">
        <v>10</v>
      </c>
      <c r="F195" s="83" t="s">
        <v>348</v>
      </c>
      <c r="G195" s="84">
        <v>20.317580699920654</v>
      </c>
      <c r="H195" s="84">
        <v>2.1280850470066075</v>
      </c>
      <c r="I195" s="84" t="s">
        <v>348</v>
      </c>
      <c r="J195" s="84" t="s">
        <v>348</v>
      </c>
      <c r="K195" s="84" t="s">
        <v>348</v>
      </c>
    </row>
    <row r="196" spans="1:11" x14ac:dyDescent="0.2">
      <c r="A196" s="81">
        <v>208</v>
      </c>
      <c r="B196" s="80" t="s">
        <v>268</v>
      </c>
      <c r="C196" s="89">
        <v>41213</v>
      </c>
      <c r="D196" s="88">
        <v>10</v>
      </c>
      <c r="E196" s="88">
        <v>20</v>
      </c>
      <c r="F196" s="83" t="s">
        <v>348</v>
      </c>
      <c r="G196" s="84">
        <v>16.538372039794925</v>
      </c>
      <c r="H196" s="84">
        <v>1.7077821493148801</v>
      </c>
      <c r="I196" s="84" t="s">
        <v>348</v>
      </c>
      <c r="J196" s="84" t="s">
        <v>348</v>
      </c>
      <c r="K196" s="84" t="s">
        <v>348</v>
      </c>
    </row>
    <row r="197" spans="1:11" x14ac:dyDescent="0.2">
      <c r="A197" s="81">
        <v>208</v>
      </c>
      <c r="B197" s="80" t="s">
        <v>268</v>
      </c>
      <c r="C197" s="89">
        <v>41213</v>
      </c>
      <c r="D197" s="88">
        <v>20</v>
      </c>
      <c r="E197" s="88">
        <v>30</v>
      </c>
      <c r="F197" s="83" t="s">
        <v>348</v>
      </c>
      <c r="G197" s="84">
        <v>7.4344277381896973</v>
      </c>
      <c r="H197" s="84">
        <v>0.70321112871170044</v>
      </c>
      <c r="I197" s="84" t="s">
        <v>348</v>
      </c>
      <c r="J197" s="84" t="s">
        <v>348</v>
      </c>
      <c r="K197" s="84" t="s">
        <v>348</v>
      </c>
    </row>
    <row r="198" spans="1:11" x14ac:dyDescent="0.2">
      <c r="A198" s="81">
        <v>209</v>
      </c>
      <c r="B198" s="80" t="s">
        <v>270</v>
      </c>
      <c r="C198" s="89">
        <v>41213</v>
      </c>
      <c r="D198" s="88">
        <v>0</v>
      </c>
      <c r="E198" s="88">
        <v>5</v>
      </c>
      <c r="F198" s="83" t="s">
        <v>348</v>
      </c>
      <c r="G198" s="84">
        <v>19.985022544860843</v>
      </c>
      <c r="H198" s="84">
        <v>2.0536985993385315</v>
      </c>
      <c r="I198" s="84" t="s">
        <v>348</v>
      </c>
      <c r="J198" s="84" t="s">
        <v>348</v>
      </c>
      <c r="K198" s="84" t="s">
        <v>348</v>
      </c>
    </row>
    <row r="199" spans="1:11" x14ac:dyDescent="0.2">
      <c r="A199" s="81">
        <v>209</v>
      </c>
      <c r="B199" s="80" t="s">
        <v>270</v>
      </c>
      <c r="C199" s="89">
        <v>41213</v>
      </c>
      <c r="D199" s="88">
        <v>5</v>
      </c>
      <c r="E199" s="88">
        <v>10</v>
      </c>
      <c r="F199" s="83" t="s">
        <v>348</v>
      </c>
      <c r="G199" s="84">
        <v>19.705454111099243</v>
      </c>
      <c r="H199" s="84">
        <v>1.9768744707107544</v>
      </c>
      <c r="I199" s="84" t="s">
        <v>348</v>
      </c>
      <c r="J199" s="84" t="s">
        <v>348</v>
      </c>
      <c r="K199" s="84" t="s">
        <v>348</v>
      </c>
    </row>
    <row r="200" spans="1:11" x14ac:dyDescent="0.2">
      <c r="A200" s="81">
        <v>209</v>
      </c>
      <c r="B200" s="80" t="s">
        <v>270</v>
      </c>
      <c r="C200" s="89">
        <v>41213</v>
      </c>
      <c r="D200" s="88">
        <v>10</v>
      </c>
      <c r="E200" s="88">
        <v>20</v>
      </c>
      <c r="F200" s="83" t="s">
        <v>348</v>
      </c>
      <c r="G200" s="84">
        <v>17.10509181022644</v>
      </c>
      <c r="H200" s="84">
        <v>1.7654521763324738</v>
      </c>
      <c r="I200" s="84" t="s">
        <v>348</v>
      </c>
      <c r="J200" s="84" t="s">
        <v>348</v>
      </c>
      <c r="K200" s="84" t="s">
        <v>348</v>
      </c>
    </row>
    <row r="201" spans="1:11" x14ac:dyDescent="0.2">
      <c r="A201" s="81">
        <v>209</v>
      </c>
      <c r="B201" s="80" t="s">
        <v>270</v>
      </c>
      <c r="C201" s="89">
        <v>41213</v>
      </c>
      <c r="D201" s="88">
        <v>20</v>
      </c>
      <c r="E201" s="88">
        <v>30</v>
      </c>
      <c r="F201" s="83" t="s">
        <v>348</v>
      </c>
      <c r="G201" s="84">
        <v>6.9119554758071891</v>
      </c>
      <c r="H201" s="84">
        <v>0.64187146723270416</v>
      </c>
      <c r="I201" s="84" t="s">
        <v>348</v>
      </c>
      <c r="J201" s="84" t="s">
        <v>348</v>
      </c>
      <c r="K201" s="84" t="s">
        <v>348</v>
      </c>
    </row>
    <row r="202" spans="1:11" x14ac:dyDescent="0.2">
      <c r="A202" s="81">
        <v>210</v>
      </c>
      <c r="B202" s="80" t="s">
        <v>276</v>
      </c>
      <c r="C202" s="89">
        <v>41213</v>
      </c>
      <c r="D202" s="88">
        <v>0</v>
      </c>
      <c r="E202" s="88">
        <v>5</v>
      </c>
      <c r="F202" s="83">
        <v>6.53</v>
      </c>
      <c r="G202" s="84">
        <v>20.416707992553711</v>
      </c>
      <c r="H202" s="84">
        <v>1.9619038701057434</v>
      </c>
      <c r="I202" s="84" t="s">
        <v>348</v>
      </c>
      <c r="J202" s="85">
        <v>14.771000000000001</v>
      </c>
      <c r="K202" s="85">
        <v>165</v>
      </c>
    </row>
    <row r="203" spans="1:11" x14ac:dyDescent="0.2">
      <c r="A203" s="81">
        <v>210</v>
      </c>
      <c r="B203" s="80" t="s">
        <v>276</v>
      </c>
      <c r="C203" s="89">
        <v>41213</v>
      </c>
      <c r="D203" s="88">
        <v>5</v>
      </c>
      <c r="E203" s="88">
        <v>10</v>
      </c>
      <c r="F203" s="83">
        <v>6.57</v>
      </c>
      <c r="G203" s="84">
        <v>18.167834281921387</v>
      </c>
      <c r="H203" s="84">
        <v>1.8848039209842682</v>
      </c>
      <c r="I203" s="84" t="s">
        <v>348</v>
      </c>
      <c r="J203" s="85">
        <v>13.304</v>
      </c>
      <c r="K203" s="85">
        <v>66</v>
      </c>
    </row>
    <row r="204" spans="1:11" x14ac:dyDescent="0.2">
      <c r="A204" s="81">
        <v>210</v>
      </c>
      <c r="B204" s="80" t="s">
        <v>276</v>
      </c>
      <c r="C204" s="89">
        <v>41213</v>
      </c>
      <c r="D204" s="88">
        <v>10</v>
      </c>
      <c r="E204" s="88">
        <v>20</v>
      </c>
      <c r="F204" s="83">
        <v>5.88</v>
      </c>
      <c r="G204" s="84">
        <v>15.012764930725098</v>
      </c>
      <c r="H204" s="84">
        <v>1.617818623781204</v>
      </c>
      <c r="I204" s="84" t="s">
        <v>348</v>
      </c>
      <c r="J204" s="85">
        <v>12.423</v>
      </c>
      <c r="K204" s="85">
        <v>51</v>
      </c>
    </row>
    <row r="205" spans="1:11" x14ac:dyDescent="0.2">
      <c r="A205" s="81">
        <v>210</v>
      </c>
      <c r="B205" s="80" t="s">
        <v>276</v>
      </c>
      <c r="C205" s="89">
        <v>41213</v>
      </c>
      <c r="D205" s="88">
        <v>20</v>
      </c>
      <c r="E205" s="88">
        <v>30</v>
      </c>
      <c r="F205" s="83">
        <v>5.1100000000000003</v>
      </c>
      <c r="G205" s="84">
        <v>8.2784962654113787</v>
      </c>
      <c r="H205" s="84">
        <v>0.90101622045040131</v>
      </c>
      <c r="I205" s="84" t="s">
        <v>348</v>
      </c>
      <c r="J205" s="85">
        <v>10.076000000000001</v>
      </c>
      <c r="K205" s="85">
        <v>43</v>
      </c>
    </row>
    <row r="206" spans="1:11" x14ac:dyDescent="0.2">
      <c r="A206" s="81">
        <v>301</v>
      </c>
      <c r="B206" s="80" t="s">
        <v>269</v>
      </c>
      <c r="C206" s="89">
        <v>41213</v>
      </c>
      <c r="D206" s="88">
        <v>0</v>
      </c>
      <c r="E206" s="88">
        <v>5</v>
      </c>
      <c r="F206" s="83">
        <v>6.56</v>
      </c>
      <c r="G206" s="84">
        <v>18.257679939270023</v>
      </c>
      <c r="H206" s="84">
        <v>1.8426358699798584</v>
      </c>
      <c r="I206" s="84" t="s">
        <v>348</v>
      </c>
      <c r="J206" s="85">
        <v>31.204000000000001</v>
      </c>
      <c r="K206" s="85">
        <v>119</v>
      </c>
    </row>
    <row r="207" spans="1:11" x14ac:dyDescent="0.2">
      <c r="A207" s="81">
        <v>301</v>
      </c>
      <c r="B207" s="80" t="s">
        <v>269</v>
      </c>
      <c r="C207" s="89">
        <v>41213</v>
      </c>
      <c r="D207" s="88">
        <v>5</v>
      </c>
      <c r="E207" s="88">
        <v>10</v>
      </c>
      <c r="F207" s="83">
        <v>6.73</v>
      </c>
      <c r="G207" s="84">
        <v>18.582810163497925</v>
      </c>
      <c r="H207" s="84">
        <v>1.8517410755157471</v>
      </c>
      <c r="I207" s="84" t="s">
        <v>348</v>
      </c>
      <c r="J207" s="85">
        <v>42.061</v>
      </c>
      <c r="K207" s="85">
        <v>116</v>
      </c>
    </row>
    <row r="208" spans="1:11" x14ac:dyDescent="0.2">
      <c r="A208" s="81">
        <v>301</v>
      </c>
      <c r="B208" s="80" t="s">
        <v>269</v>
      </c>
      <c r="C208" s="89">
        <v>41213</v>
      </c>
      <c r="D208" s="88">
        <v>10</v>
      </c>
      <c r="E208" s="88">
        <v>20</v>
      </c>
      <c r="F208" s="83">
        <v>5.99</v>
      </c>
      <c r="G208" s="84">
        <v>14.167793989181517</v>
      </c>
      <c r="H208" s="84">
        <v>1.5155649185180664</v>
      </c>
      <c r="I208" s="84" t="s">
        <v>348</v>
      </c>
      <c r="J208" s="85">
        <v>34.432000000000002</v>
      </c>
      <c r="K208" s="85">
        <v>80</v>
      </c>
    </row>
    <row r="209" spans="1:11" x14ac:dyDescent="0.2">
      <c r="A209" s="81">
        <v>301</v>
      </c>
      <c r="B209" s="80" t="s">
        <v>269</v>
      </c>
      <c r="C209" s="89">
        <v>41213</v>
      </c>
      <c r="D209" s="88">
        <v>20</v>
      </c>
      <c r="E209" s="88">
        <v>30</v>
      </c>
      <c r="F209" s="83">
        <v>4.8600000000000003</v>
      </c>
      <c r="G209" s="84">
        <v>4.9236685037612915</v>
      </c>
      <c r="H209" s="84">
        <v>0.41170079261064529</v>
      </c>
      <c r="I209" s="84" t="s">
        <v>348</v>
      </c>
      <c r="J209" s="85">
        <v>21.52</v>
      </c>
      <c r="K209" s="85">
        <v>52</v>
      </c>
    </row>
    <row r="210" spans="1:11" x14ac:dyDescent="0.2">
      <c r="A210" s="81">
        <v>302</v>
      </c>
      <c r="B210" s="80" t="s">
        <v>271</v>
      </c>
      <c r="C210" s="89">
        <v>41213</v>
      </c>
      <c r="D210" s="88">
        <v>0</v>
      </c>
      <c r="E210" s="88">
        <v>5</v>
      </c>
      <c r="F210" s="83" t="s">
        <v>348</v>
      </c>
      <c r="G210" s="84">
        <v>19.737952947616577</v>
      </c>
      <c r="H210" s="84">
        <v>1.9038935005664825</v>
      </c>
      <c r="I210" s="84" t="s">
        <v>348</v>
      </c>
      <c r="J210" s="84" t="s">
        <v>348</v>
      </c>
      <c r="K210" s="84" t="s">
        <v>348</v>
      </c>
    </row>
    <row r="211" spans="1:11" x14ac:dyDescent="0.2">
      <c r="A211" s="81">
        <v>302</v>
      </c>
      <c r="B211" s="80" t="s">
        <v>271</v>
      </c>
      <c r="C211" s="89">
        <v>41213</v>
      </c>
      <c r="D211" s="88">
        <v>5</v>
      </c>
      <c r="E211" s="88">
        <v>10</v>
      </c>
      <c r="F211" s="83" t="s">
        <v>348</v>
      </c>
      <c r="G211" s="84">
        <v>18.030854463577274</v>
      </c>
      <c r="H211" s="84">
        <v>1.9192801415920258</v>
      </c>
      <c r="I211" s="84" t="s">
        <v>348</v>
      </c>
      <c r="J211" s="84" t="s">
        <v>348</v>
      </c>
      <c r="K211" s="84" t="s">
        <v>348</v>
      </c>
    </row>
    <row r="212" spans="1:11" x14ac:dyDescent="0.2">
      <c r="A212" s="81">
        <v>302</v>
      </c>
      <c r="B212" s="80" t="s">
        <v>271</v>
      </c>
      <c r="C212" s="89">
        <v>41213</v>
      </c>
      <c r="D212" s="88">
        <v>10</v>
      </c>
      <c r="E212" s="88">
        <v>20</v>
      </c>
      <c r="F212" s="83" t="s">
        <v>348</v>
      </c>
      <c r="G212" s="84">
        <v>13.538083434104919</v>
      </c>
      <c r="H212" s="84">
        <v>1.5133749693632126</v>
      </c>
      <c r="I212" s="84" t="s">
        <v>348</v>
      </c>
      <c r="J212" s="84" t="s">
        <v>348</v>
      </c>
      <c r="K212" s="84" t="s">
        <v>348</v>
      </c>
    </row>
    <row r="213" spans="1:11" x14ac:dyDescent="0.2">
      <c r="A213" s="81">
        <v>302</v>
      </c>
      <c r="B213" s="80" t="s">
        <v>271</v>
      </c>
      <c r="C213" s="89">
        <v>41213</v>
      </c>
      <c r="D213" s="88">
        <v>20</v>
      </c>
      <c r="E213" s="88">
        <v>30</v>
      </c>
      <c r="F213" s="83" t="s">
        <v>348</v>
      </c>
      <c r="G213" s="84">
        <v>8.5170334577560425</v>
      </c>
      <c r="H213" s="84">
        <v>0.98241358995437633</v>
      </c>
      <c r="I213" s="84" t="s">
        <v>348</v>
      </c>
      <c r="J213" s="84" t="s">
        <v>348</v>
      </c>
      <c r="K213" s="84" t="s">
        <v>348</v>
      </c>
    </row>
    <row r="214" spans="1:11" x14ac:dyDescent="0.2">
      <c r="A214" s="81">
        <v>303</v>
      </c>
      <c r="B214" s="80" t="s">
        <v>270</v>
      </c>
      <c r="C214" s="89">
        <v>41213</v>
      </c>
      <c r="D214" s="88">
        <v>0</v>
      </c>
      <c r="E214" s="88">
        <v>5</v>
      </c>
      <c r="F214" s="83" t="s">
        <v>348</v>
      </c>
      <c r="G214" s="84">
        <v>18.962322473526001</v>
      </c>
      <c r="H214" s="84">
        <v>2.0316870510578156</v>
      </c>
      <c r="I214" s="84" t="s">
        <v>348</v>
      </c>
      <c r="J214" s="84" t="s">
        <v>348</v>
      </c>
      <c r="K214" s="84" t="s">
        <v>348</v>
      </c>
    </row>
    <row r="215" spans="1:11" x14ac:dyDescent="0.2">
      <c r="A215" s="81">
        <v>303</v>
      </c>
      <c r="B215" s="80" t="s">
        <v>270</v>
      </c>
      <c r="C215" s="89">
        <v>41213</v>
      </c>
      <c r="D215" s="88">
        <v>5</v>
      </c>
      <c r="E215" s="88">
        <v>10</v>
      </c>
      <c r="F215" s="83" t="s">
        <v>348</v>
      </c>
      <c r="G215" s="84">
        <v>18.301502466201782</v>
      </c>
      <c r="H215" s="84">
        <v>1.8757796287536621</v>
      </c>
      <c r="I215" s="84" t="s">
        <v>348</v>
      </c>
      <c r="J215" s="84" t="s">
        <v>348</v>
      </c>
      <c r="K215" s="84" t="s">
        <v>348</v>
      </c>
    </row>
    <row r="216" spans="1:11" x14ac:dyDescent="0.2">
      <c r="A216" s="81">
        <v>303</v>
      </c>
      <c r="B216" s="80" t="s">
        <v>270</v>
      </c>
      <c r="C216" s="89">
        <v>41213</v>
      </c>
      <c r="D216" s="88">
        <v>10</v>
      </c>
      <c r="E216" s="88">
        <v>20</v>
      </c>
      <c r="F216" s="83" t="s">
        <v>348</v>
      </c>
      <c r="G216" s="84">
        <v>14.986090660095215</v>
      </c>
      <c r="H216" s="84">
        <v>1.5125054121017456</v>
      </c>
      <c r="I216" s="84" t="s">
        <v>348</v>
      </c>
      <c r="J216" s="84" t="s">
        <v>348</v>
      </c>
      <c r="K216" s="84" t="s">
        <v>348</v>
      </c>
    </row>
    <row r="217" spans="1:11" x14ac:dyDescent="0.2">
      <c r="A217" s="81">
        <v>303</v>
      </c>
      <c r="B217" s="80" t="s">
        <v>270</v>
      </c>
      <c r="C217" s="89">
        <v>41213</v>
      </c>
      <c r="D217" s="88">
        <v>20</v>
      </c>
      <c r="E217" s="88">
        <v>30</v>
      </c>
      <c r="F217" s="83" t="s">
        <v>348</v>
      </c>
      <c r="G217" s="84">
        <v>9.8515909910202044</v>
      </c>
      <c r="H217" s="84">
        <v>1.102205887436867</v>
      </c>
      <c r="I217" s="84" t="s">
        <v>348</v>
      </c>
      <c r="J217" s="84" t="s">
        <v>348</v>
      </c>
      <c r="K217" s="84" t="s">
        <v>348</v>
      </c>
    </row>
    <row r="218" spans="1:11" x14ac:dyDescent="0.2">
      <c r="A218" s="81">
        <v>304</v>
      </c>
      <c r="B218" s="80" t="s">
        <v>273</v>
      </c>
      <c r="C218" s="89">
        <v>41213</v>
      </c>
      <c r="D218" s="88">
        <v>0</v>
      </c>
      <c r="E218" s="88">
        <v>5</v>
      </c>
      <c r="F218" s="83">
        <v>6.62</v>
      </c>
      <c r="G218" s="84">
        <v>21.446359157562256</v>
      </c>
      <c r="H218" s="84">
        <v>2.1899241209030156</v>
      </c>
      <c r="I218" s="84" t="s">
        <v>348</v>
      </c>
      <c r="J218" s="85">
        <v>27.975999999999999</v>
      </c>
      <c r="K218" s="85">
        <v>178</v>
      </c>
    </row>
    <row r="219" spans="1:11" x14ac:dyDescent="0.2">
      <c r="A219" s="81">
        <v>304</v>
      </c>
      <c r="B219" s="80" t="s">
        <v>273</v>
      </c>
      <c r="C219" s="89">
        <v>41213</v>
      </c>
      <c r="D219" s="88">
        <v>5</v>
      </c>
      <c r="E219" s="88">
        <v>10</v>
      </c>
      <c r="F219" s="83">
        <v>6.68</v>
      </c>
      <c r="G219" s="84">
        <v>20.357141494750977</v>
      </c>
      <c r="H219" s="84">
        <v>2.100712358951569</v>
      </c>
      <c r="I219" s="84" t="s">
        <v>348</v>
      </c>
      <c r="J219" s="85">
        <v>22.106999999999999</v>
      </c>
      <c r="K219" s="85">
        <v>114</v>
      </c>
    </row>
    <row r="220" spans="1:11" x14ac:dyDescent="0.2">
      <c r="A220" s="81">
        <v>304</v>
      </c>
      <c r="B220" s="80" t="s">
        <v>273</v>
      </c>
      <c r="C220" s="89">
        <v>41213</v>
      </c>
      <c r="D220" s="88">
        <v>10</v>
      </c>
      <c r="E220" s="88">
        <v>20</v>
      </c>
      <c r="F220" s="83">
        <v>6.28</v>
      </c>
      <c r="G220" s="84">
        <v>15.931664705276489</v>
      </c>
      <c r="H220" s="84">
        <v>1.724991649389267</v>
      </c>
      <c r="I220" s="84" t="s">
        <v>348</v>
      </c>
      <c r="J220" s="85">
        <v>18.585999999999999</v>
      </c>
      <c r="K220" s="85">
        <v>59</v>
      </c>
    </row>
    <row r="221" spans="1:11" x14ac:dyDescent="0.2">
      <c r="A221" s="81">
        <v>304</v>
      </c>
      <c r="B221" s="80" t="s">
        <v>273</v>
      </c>
      <c r="C221" s="89">
        <v>41213</v>
      </c>
      <c r="D221" s="88">
        <v>20</v>
      </c>
      <c r="E221" s="88">
        <v>30</v>
      </c>
      <c r="F221" s="83">
        <v>4.87</v>
      </c>
      <c r="G221" s="84">
        <v>9.0784436464309692</v>
      </c>
      <c r="H221" s="84">
        <v>1.0481465607881546</v>
      </c>
      <c r="I221" s="84" t="s">
        <v>348</v>
      </c>
      <c r="J221" s="85">
        <v>17.411999999999999</v>
      </c>
      <c r="K221" s="85">
        <v>45</v>
      </c>
    </row>
    <row r="222" spans="1:11" x14ac:dyDescent="0.2">
      <c r="A222" s="81">
        <v>305</v>
      </c>
      <c r="B222" s="80" t="s">
        <v>272</v>
      </c>
      <c r="C222" s="89">
        <v>41213</v>
      </c>
      <c r="D222" s="88">
        <v>0</v>
      </c>
      <c r="E222" s="88">
        <v>5</v>
      </c>
      <c r="F222" s="83">
        <v>6.59</v>
      </c>
      <c r="G222" s="84">
        <v>22.70005464553833</v>
      </c>
      <c r="H222" s="84">
        <v>2.3019702732563019</v>
      </c>
      <c r="I222" s="84" t="s">
        <v>348</v>
      </c>
      <c r="J222" s="85">
        <v>27.975999999999999</v>
      </c>
      <c r="K222" s="85">
        <v>247</v>
      </c>
    </row>
    <row r="223" spans="1:11" x14ac:dyDescent="0.2">
      <c r="A223" s="81">
        <v>305</v>
      </c>
      <c r="B223" s="80" t="s">
        <v>272</v>
      </c>
      <c r="C223" s="89">
        <v>41213</v>
      </c>
      <c r="D223" s="88">
        <v>5</v>
      </c>
      <c r="E223" s="88">
        <v>10</v>
      </c>
      <c r="F223" s="83">
        <v>6.47</v>
      </c>
      <c r="G223" s="84">
        <v>23.03748607635498</v>
      </c>
      <c r="H223" s="84">
        <v>2.2581496834754944</v>
      </c>
      <c r="I223" s="84" t="s">
        <v>348</v>
      </c>
      <c r="J223" s="85">
        <v>21.52</v>
      </c>
      <c r="K223" s="85">
        <v>117</v>
      </c>
    </row>
    <row r="224" spans="1:11" x14ac:dyDescent="0.2">
      <c r="A224" s="81">
        <v>305</v>
      </c>
      <c r="B224" s="80" t="s">
        <v>272</v>
      </c>
      <c r="C224" s="89">
        <v>41213</v>
      </c>
      <c r="D224" s="88">
        <v>10</v>
      </c>
      <c r="E224" s="88">
        <v>20</v>
      </c>
      <c r="F224" s="83">
        <v>6.13</v>
      </c>
      <c r="G224" s="84">
        <v>17.286586761474609</v>
      </c>
      <c r="H224" s="84">
        <v>1.8777769804000854</v>
      </c>
      <c r="I224" s="84" t="s">
        <v>348</v>
      </c>
      <c r="J224" s="85">
        <v>17.704999999999998</v>
      </c>
      <c r="K224" s="85">
        <v>73</v>
      </c>
    </row>
    <row r="225" spans="1:11" x14ac:dyDescent="0.2">
      <c r="A225" s="81">
        <v>305</v>
      </c>
      <c r="B225" s="80" t="s">
        <v>272</v>
      </c>
      <c r="C225" s="89">
        <v>41213</v>
      </c>
      <c r="D225" s="88">
        <v>20</v>
      </c>
      <c r="E225" s="88">
        <v>30</v>
      </c>
      <c r="F225" s="83">
        <v>5.01</v>
      </c>
      <c r="G225" s="84">
        <v>8.423819839954378</v>
      </c>
      <c r="H225" s="84">
        <v>0.72600439190864563</v>
      </c>
      <c r="I225" s="84" t="s">
        <v>348</v>
      </c>
      <c r="J225" s="85">
        <v>13.891</v>
      </c>
      <c r="K225" s="85">
        <v>49</v>
      </c>
    </row>
    <row r="226" spans="1:11" x14ac:dyDescent="0.2">
      <c r="A226" s="81">
        <v>308</v>
      </c>
      <c r="B226" s="80" t="s">
        <v>268</v>
      </c>
      <c r="C226" s="89">
        <v>41213</v>
      </c>
      <c r="D226" s="88">
        <v>0</v>
      </c>
      <c r="E226" s="88">
        <v>5</v>
      </c>
      <c r="F226" s="83" t="s">
        <v>348</v>
      </c>
      <c r="G226" s="84">
        <v>20.359718799591064</v>
      </c>
      <c r="H226" s="84">
        <v>2.2205023467540741</v>
      </c>
      <c r="I226" s="84" t="s">
        <v>348</v>
      </c>
      <c r="J226" s="84" t="s">
        <v>348</v>
      </c>
      <c r="K226" s="84" t="s">
        <v>348</v>
      </c>
    </row>
    <row r="227" spans="1:11" x14ac:dyDescent="0.2">
      <c r="A227" s="81">
        <v>308</v>
      </c>
      <c r="B227" s="80" t="s">
        <v>268</v>
      </c>
      <c r="C227" s="89">
        <v>41213</v>
      </c>
      <c r="D227" s="88">
        <v>5</v>
      </c>
      <c r="E227" s="88">
        <v>10</v>
      </c>
      <c r="F227" s="83" t="s">
        <v>348</v>
      </c>
      <c r="G227" s="84">
        <v>19.804569482803348</v>
      </c>
      <c r="H227" s="84">
        <v>2.2565203905105595</v>
      </c>
      <c r="I227" s="84" t="s">
        <v>348</v>
      </c>
      <c r="J227" s="84" t="s">
        <v>348</v>
      </c>
      <c r="K227" s="84" t="s">
        <v>348</v>
      </c>
    </row>
    <row r="228" spans="1:11" x14ac:dyDescent="0.2">
      <c r="A228" s="81">
        <v>308</v>
      </c>
      <c r="B228" s="80" t="s">
        <v>268</v>
      </c>
      <c r="C228" s="89">
        <v>41213</v>
      </c>
      <c r="D228" s="88">
        <v>10</v>
      </c>
      <c r="E228" s="88">
        <v>20</v>
      </c>
      <c r="F228" s="83" t="s">
        <v>348</v>
      </c>
      <c r="G228" s="84">
        <v>17.454158067703247</v>
      </c>
      <c r="H228" s="84">
        <v>1.8482857942581177</v>
      </c>
      <c r="I228" s="84" t="s">
        <v>348</v>
      </c>
      <c r="J228" s="84" t="s">
        <v>348</v>
      </c>
      <c r="K228" s="84" t="s">
        <v>348</v>
      </c>
    </row>
    <row r="229" spans="1:11" x14ac:dyDescent="0.2">
      <c r="A229" s="81">
        <v>308</v>
      </c>
      <c r="B229" s="80" t="s">
        <v>268</v>
      </c>
      <c r="C229" s="89">
        <v>41213</v>
      </c>
      <c r="D229" s="88">
        <v>20</v>
      </c>
      <c r="E229" s="88">
        <v>30</v>
      </c>
      <c r="F229" s="83" t="s">
        <v>348</v>
      </c>
      <c r="G229" s="84">
        <v>9.6253782510757446</v>
      </c>
      <c r="H229" s="84">
        <v>0.87273232638835907</v>
      </c>
      <c r="I229" s="84" t="s">
        <v>348</v>
      </c>
      <c r="J229" s="84" t="s">
        <v>348</v>
      </c>
      <c r="K229" s="84" t="s">
        <v>348</v>
      </c>
    </row>
    <row r="230" spans="1:11" x14ac:dyDescent="0.2">
      <c r="A230" s="81">
        <v>309</v>
      </c>
      <c r="B230" s="80" t="s">
        <v>276</v>
      </c>
      <c r="C230" s="89">
        <v>41213</v>
      </c>
      <c r="D230" s="88">
        <v>0</v>
      </c>
      <c r="E230" s="88">
        <v>5</v>
      </c>
      <c r="F230" s="83">
        <v>6.56</v>
      </c>
      <c r="G230" s="84">
        <v>20.505490303039551</v>
      </c>
      <c r="H230" s="84">
        <v>2.0626288652420044</v>
      </c>
      <c r="I230" s="84" t="s">
        <v>348</v>
      </c>
      <c r="J230" s="85">
        <v>19.466000000000001</v>
      </c>
      <c r="K230" s="85">
        <v>142</v>
      </c>
    </row>
    <row r="231" spans="1:11" x14ac:dyDescent="0.2">
      <c r="A231" s="81">
        <v>309</v>
      </c>
      <c r="B231" s="80" t="s">
        <v>276</v>
      </c>
      <c r="C231" s="89">
        <v>41213</v>
      </c>
      <c r="D231" s="88">
        <v>5</v>
      </c>
      <c r="E231" s="88">
        <v>10</v>
      </c>
      <c r="F231" s="83">
        <v>6.6</v>
      </c>
      <c r="G231" s="84">
        <v>20.68638801574707</v>
      </c>
      <c r="H231" s="84">
        <v>2.0836783945560455</v>
      </c>
      <c r="I231" s="84" t="s">
        <v>348</v>
      </c>
      <c r="J231" s="85">
        <v>16.238</v>
      </c>
      <c r="K231" s="85">
        <v>71</v>
      </c>
    </row>
    <row r="232" spans="1:11" x14ac:dyDescent="0.2">
      <c r="A232" s="81">
        <v>309</v>
      </c>
      <c r="B232" s="80" t="s">
        <v>276</v>
      </c>
      <c r="C232" s="89">
        <v>41213</v>
      </c>
      <c r="D232" s="88">
        <v>10</v>
      </c>
      <c r="E232" s="88">
        <v>20</v>
      </c>
      <c r="F232" s="83">
        <v>6.14</v>
      </c>
      <c r="G232" s="84">
        <v>16.932044625282288</v>
      </c>
      <c r="H232" s="84">
        <v>1.7922765016555786</v>
      </c>
      <c r="I232" s="84" t="s">
        <v>348</v>
      </c>
      <c r="J232" s="85">
        <v>14.183999999999999</v>
      </c>
      <c r="K232" s="85">
        <v>51</v>
      </c>
    </row>
    <row r="233" spans="1:11" x14ac:dyDescent="0.2">
      <c r="A233" s="81">
        <v>309</v>
      </c>
      <c r="B233" s="80" t="s">
        <v>276</v>
      </c>
      <c r="C233" s="89">
        <v>41213</v>
      </c>
      <c r="D233" s="88">
        <v>20</v>
      </c>
      <c r="E233" s="88">
        <v>30</v>
      </c>
      <c r="F233" s="83">
        <v>4.75</v>
      </c>
      <c r="G233" s="84">
        <v>9.2129939794540405</v>
      </c>
      <c r="H233" s="84">
        <v>0.84061965346336365</v>
      </c>
      <c r="I233" s="84" t="s">
        <v>348</v>
      </c>
      <c r="J233" s="85">
        <v>11.25</v>
      </c>
      <c r="K233" s="85">
        <v>45</v>
      </c>
    </row>
    <row r="234" spans="1:11" x14ac:dyDescent="0.2">
      <c r="A234" s="81">
        <v>310</v>
      </c>
      <c r="B234" s="80" t="s">
        <v>274</v>
      </c>
      <c r="C234" s="89">
        <v>41213</v>
      </c>
      <c r="D234" s="88">
        <v>0</v>
      </c>
      <c r="E234" s="88">
        <v>5</v>
      </c>
      <c r="F234" s="83">
        <v>6.48</v>
      </c>
      <c r="G234" s="84">
        <v>19.938796758651733</v>
      </c>
      <c r="H234" s="84">
        <v>2.120372205972672</v>
      </c>
      <c r="I234" s="84" t="s">
        <v>348</v>
      </c>
      <c r="J234" s="85">
        <v>17.704999999999998</v>
      </c>
      <c r="K234" s="85">
        <v>214</v>
      </c>
    </row>
    <row r="235" spans="1:11" x14ac:dyDescent="0.2">
      <c r="A235" s="81">
        <v>310</v>
      </c>
      <c r="B235" s="80" t="s">
        <v>274</v>
      </c>
      <c r="C235" s="89">
        <v>41213</v>
      </c>
      <c r="D235" s="88">
        <v>5</v>
      </c>
      <c r="E235" s="88">
        <v>10</v>
      </c>
      <c r="F235" s="83">
        <v>6.51</v>
      </c>
      <c r="G235" s="84">
        <v>20.282893180847168</v>
      </c>
      <c r="H235" s="84">
        <v>2.142242044210434</v>
      </c>
      <c r="I235" s="84" t="s">
        <v>348</v>
      </c>
      <c r="J235" s="85">
        <v>15.358000000000001</v>
      </c>
      <c r="K235" s="85">
        <v>92</v>
      </c>
    </row>
    <row r="236" spans="1:11" x14ac:dyDescent="0.2">
      <c r="A236" s="81">
        <v>310</v>
      </c>
      <c r="B236" s="80" t="s">
        <v>274</v>
      </c>
      <c r="C236" s="89">
        <v>41213</v>
      </c>
      <c r="D236" s="88">
        <v>10</v>
      </c>
      <c r="E236" s="88">
        <v>20</v>
      </c>
      <c r="F236" s="83">
        <v>5.99</v>
      </c>
      <c r="G236" s="84">
        <v>17.499032616615295</v>
      </c>
      <c r="H236" s="84">
        <v>1.8551292270421982</v>
      </c>
      <c r="I236" s="84" t="s">
        <v>348</v>
      </c>
      <c r="J236" s="85">
        <v>14.771000000000001</v>
      </c>
      <c r="K236" s="85">
        <v>58</v>
      </c>
    </row>
    <row r="237" spans="1:11" x14ac:dyDescent="0.2">
      <c r="A237" s="81">
        <v>310</v>
      </c>
      <c r="B237" s="80" t="s">
        <v>274</v>
      </c>
      <c r="C237" s="89">
        <v>41213</v>
      </c>
      <c r="D237" s="88">
        <v>20</v>
      </c>
      <c r="E237" s="88">
        <v>30</v>
      </c>
      <c r="F237" s="83" t="s">
        <v>348</v>
      </c>
      <c r="G237" s="84">
        <v>8.4278494119644165</v>
      </c>
      <c r="H237" s="84">
        <v>0.76932758092880249</v>
      </c>
      <c r="I237" s="84" t="s">
        <v>348</v>
      </c>
      <c r="J237" s="85">
        <v>10.956</v>
      </c>
      <c r="K237" s="85">
        <v>45</v>
      </c>
    </row>
    <row r="238" spans="1:11" x14ac:dyDescent="0.2">
      <c r="A238" s="81">
        <v>402</v>
      </c>
      <c r="B238" s="80" t="s">
        <v>272</v>
      </c>
      <c r="C238" s="89">
        <v>41213</v>
      </c>
      <c r="D238" s="88">
        <v>0</v>
      </c>
      <c r="E238" s="88">
        <v>5</v>
      </c>
      <c r="F238" s="83">
        <v>6.69</v>
      </c>
      <c r="G238" s="84">
        <v>22.809934616088867</v>
      </c>
      <c r="H238" s="84">
        <v>2.2453564405441289</v>
      </c>
      <c r="I238" s="84" t="s">
        <v>348</v>
      </c>
      <c r="J238" s="85">
        <v>32.378</v>
      </c>
      <c r="K238" s="85">
        <v>264</v>
      </c>
    </row>
    <row r="239" spans="1:11" x14ac:dyDescent="0.2">
      <c r="A239" s="81">
        <v>402</v>
      </c>
      <c r="B239" s="80" t="s">
        <v>272</v>
      </c>
      <c r="C239" s="89">
        <v>41213</v>
      </c>
      <c r="D239" s="88">
        <v>5</v>
      </c>
      <c r="E239" s="88">
        <v>10</v>
      </c>
      <c r="F239" s="83">
        <v>6.66</v>
      </c>
      <c r="G239" s="84">
        <v>22.181651592254639</v>
      </c>
      <c r="H239" s="84">
        <v>2.2365649044513702</v>
      </c>
      <c r="I239" s="84" t="s">
        <v>348</v>
      </c>
      <c r="J239" s="85">
        <v>24.161000000000001</v>
      </c>
      <c r="K239" s="85">
        <v>134</v>
      </c>
    </row>
    <row r="240" spans="1:11" x14ac:dyDescent="0.2">
      <c r="A240" s="81">
        <v>402</v>
      </c>
      <c r="B240" s="80" t="s">
        <v>272</v>
      </c>
      <c r="C240" s="89">
        <v>41213</v>
      </c>
      <c r="D240" s="88">
        <v>10</v>
      </c>
      <c r="E240" s="88">
        <v>20</v>
      </c>
      <c r="F240" s="83">
        <v>6.04</v>
      </c>
      <c r="G240" s="84">
        <v>18.556467294692993</v>
      </c>
      <c r="H240" s="84">
        <v>1.9589307904243471</v>
      </c>
      <c r="I240" s="84" t="s">
        <v>348</v>
      </c>
      <c r="J240" s="85">
        <v>22.401</v>
      </c>
      <c r="K240" s="85">
        <v>70</v>
      </c>
    </row>
    <row r="241" spans="1:11" x14ac:dyDescent="0.2">
      <c r="A241" s="81">
        <v>402</v>
      </c>
      <c r="B241" s="80" t="s">
        <v>272</v>
      </c>
      <c r="C241" s="89">
        <v>41213</v>
      </c>
      <c r="D241" s="88">
        <v>20</v>
      </c>
      <c r="E241" s="88">
        <v>30</v>
      </c>
      <c r="F241" s="83">
        <v>4.95</v>
      </c>
      <c r="G241" s="84">
        <v>18.32635760307312</v>
      </c>
      <c r="H241" s="84">
        <v>1.9903647899627688</v>
      </c>
      <c r="I241" s="84" t="s">
        <v>348</v>
      </c>
      <c r="J241" s="85">
        <v>20.64</v>
      </c>
      <c r="K241" s="85">
        <v>51</v>
      </c>
    </row>
    <row r="242" spans="1:11" x14ac:dyDescent="0.2">
      <c r="A242" s="81">
        <v>403</v>
      </c>
      <c r="B242" s="80" t="s">
        <v>268</v>
      </c>
      <c r="C242" s="89">
        <v>41213</v>
      </c>
      <c r="D242" s="88">
        <v>0</v>
      </c>
      <c r="E242" s="88">
        <v>5</v>
      </c>
      <c r="F242" s="83" t="s">
        <v>348</v>
      </c>
      <c r="G242" s="84">
        <v>20.351271629333496</v>
      </c>
      <c r="H242" s="84">
        <v>2.1923421323299408</v>
      </c>
      <c r="I242" s="84" t="s">
        <v>348</v>
      </c>
      <c r="J242" s="84" t="s">
        <v>348</v>
      </c>
      <c r="K242" s="84" t="s">
        <v>348</v>
      </c>
    </row>
    <row r="243" spans="1:11" x14ac:dyDescent="0.2">
      <c r="A243" s="81">
        <v>403</v>
      </c>
      <c r="B243" s="80" t="s">
        <v>268</v>
      </c>
      <c r="C243" s="89">
        <v>41213</v>
      </c>
      <c r="D243" s="88">
        <v>5</v>
      </c>
      <c r="E243" s="88">
        <v>10</v>
      </c>
      <c r="F243" s="83" t="s">
        <v>348</v>
      </c>
      <c r="G243" s="84">
        <v>21.734921932220459</v>
      </c>
      <c r="H243" s="84">
        <v>2.2405984997749333</v>
      </c>
      <c r="I243" s="84" t="s">
        <v>348</v>
      </c>
      <c r="J243" s="84" t="s">
        <v>348</v>
      </c>
      <c r="K243" s="84" t="s">
        <v>348</v>
      </c>
    </row>
    <row r="244" spans="1:11" x14ac:dyDescent="0.2">
      <c r="A244" s="81">
        <v>403</v>
      </c>
      <c r="B244" s="80" t="s">
        <v>268</v>
      </c>
      <c r="C244" s="89">
        <v>41213</v>
      </c>
      <c r="D244" s="88">
        <v>10</v>
      </c>
      <c r="E244" s="88">
        <v>20</v>
      </c>
      <c r="F244" s="83" t="s">
        <v>348</v>
      </c>
      <c r="G244" s="84">
        <v>19.157686233520511</v>
      </c>
      <c r="H244" s="84">
        <v>2.1193766593933105</v>
      </c>
      <c r="I244" s="84" t="s">
        <v>348</v>
      </c>
      <c r="J244" s="84" t="s">
        <v>348</v>
      </c>
      <c r="K244" s="84" t="s">
        <v>348</v>
      </c>
    </row>
    <row r="245" spans="1:11" x14ac:dyDescent="0.2">
      <c r="A245" s="81">
        <v>403</v>
      </c>
      <c r="B245" s="80" t="s">
        <v>268</v>
      </c>
      <c r="C245" s="89">
        <v>41213</v>
      </c>
      <c r="D245" s="88">
        <v>20</v>
      </c>
      <c r="E245" s="88">
        <v>30</v>
      </c>
      <c r="F245" s="83" t="s">
        <v>348</v>
      </c>
      <c r="G245" s="84">
        <v>11.528633236885071</v>
      </c>
      <c r="H245" s="84">
        <v>1.192944161593914</v>
      </c>
      <c r="I245" s="84" t="s">
        <v>348</v>
      </c>
      <c r="J245" s="84" t="s">
        <v>348</v>
      </c>
      <c r="K245" s="84" t="s">
        <v>348</v>
      </c>
    </row>
    <row r="246" spans="1:11" x14ac:dyDescent="0.2">
      <c r="A246" s="81">
        <v>404</v>
      </c>
      <c r="B246" s="80" t="s">
        <v>273</v>
      </c>
      <c r="C246" s="89">
        <v>41213</v>
      </c>
      <c r="D246" s="88">
        <v>0</v>
      </c>
      <c r="E246" s="88">
        <v>5</v>
      </c>
      <c r="F246" s="83">
        <v>6.21</v>
      </c>
      <c r="G246" s="84">
        <v>23.78547191619873</v>
      </c>
      <c r="H246" s="84">
        <v>2.4326229095458984</v>
      </c>
      <c r="I246" s="84" t="s">
        <v>348</v>
      </c>
      <c r="J246" s="85">
        <v>28.268999999999998</v>
      </c>
      <c r="K246" s="85">
        <v>182</v>
      </c>
    </row>
    <row r="247" spans="1:11" x14ac:dyDescent="0.2">
      <c r="A247" s="81">
        <v>404</v>
      </c>
      <c r="B247" s="80" t="s">
        <v>273</v>
      </c>
      <c r="C247" s="89">
        <v>41213</v>
      </c>
      <c r="D247" s="88">
        <v>5</v>
      </c>
      <c r="E247" s="88">
        <v>10</v>
      </c>
      <c r="F247" s="83">
        <v>6.42</v>
      </c>
      <c r="G247" s="84">
        <v>15.547177791595459</v>
      </c>
      <c r="H247" s="84">
        <v>1.570400148630142</v>
      </c>
      <c r="I247" s="84" t="s">
        <v>348</v>
      </c>
      <c r="J247" s="85">
        <v>21.52</v>
      </c>
      <c r="K247" s="85">
        <v>96</v>
      </c>
    </row>
    <row r="248" spans="1:11" x14ac:dyDescent="0.2">
      <c r="A248" s="81">
        <v>404</v>
      </c>
      <c r="B248" s="80" t="s">
        <v>273</v>
      </c>
      <c r="C248" s="89">
        <v>41213</v>
      </c>
      <c r="D248" s="88">
        <v>10</v>
      </c>
      <c r="E248" s="88">
        <v>20</v>
      </c>
      <c r="F248" s="83">
        <v>5.9</v>
      </c>
      <c r="G248" s="84">
        <v>19.463688135147095</v>
      </c>
      <c r="H248" s="84">
        <v>2.1067044138908386</v>
      </c>
      <c r="I248" s="84" t="s">
        <v>348</v>
      </c>
      <c r="J248" s="85">
        <v>18.879000000000001</v>
      </c>
      <c r="K248" s="85">
        <v>19</v>
      </c>
    </row>
    <row r="249" spans="1:11" x14ac:dyDescent="0.2">
      <c r="A249" s="81">
        <v>404</v>
      </c>
      <c r="B249" s="80" t="s">
        <v>273</v>
      </c>
      <c r="C249" s="89">
        <v>41213</v>
      </c>
      <c r="D249" s="88">
        <v>20</v>
      </c>
      <c r="E249" s="88">
        <v>30</v>
      </c>
      <c r="F249" s="83">
        <v>5.18</v>
      </c>
      <c r="G249" s="84">
        <v>17.343635559082031</v>
      </c>
      <c r="H249" s="84">
        <v>1.6944591701030731</v>
      </c>
      <c r="I249" s="84" t="s">
        <v>348</v>
      </c>
      <c r="J249" s="85">
        <v>16.238</v>
      </c>
      <c r="K249" s="85">
        <v>27</v>
      </c>
    </row>
    <row r="250" spans="1:11" x14ac:dyDescent="0.2">
      <c r="A250" s="81">
        <v>405</v>
      </c>
      <c r="B250" s="80" t="s">
        <v>269</v>
      </c>
      <c r="C250" s="89">
        <v>41213</v>
      </c>
      <c r="D250" s="88">
        <v>0</v>
      </c>
      <c r="E250" s="88">
        <v>5</v>
      </c>
      <c r="F250" s="83">
        <v>6.59</v>
      </c>
      <c r="G250" s="84">
        <v>22.75763988494873</v>
      </c>
      <c r="H250" s="84">
        <v>2.3043966293334961</v>
      </c>
      <c r="I250" s="84" t="s">
        <v>348</v>
      </c>
      <c r="J250" s="85">
        <v>33.258000000000003</v>
      </c>
      <c r="K250" s="85">
        <v>275</v>
      </c>
    </row>
    <row r="251" spans="1:11" x14ac:dyDescent="0.2">
      <c r="A251" s="81">
        <v>405</v>
      </c>
      <c r="B251" s="80" t="s">
        <v>269</v>
      </c>
      <c r="C251" s="89">
        <v>41213</v>
      </c>
      <c r="D251" s="88">
        <v>5</v>
      </c>
      <c r="E251" s="88">
        <v>10</v>
      </c>
      <c r="F251" s="83">
        <v>6.56</v>
      </c>
      <c r="G251" s="84">
        <v>22.499241828918457</v>
      </c>
      <c r="H251" s="84">
        <v>2.1948698163032536</v>
      </c>
      <c r="I251" s="84" t="s">
        <v>348</v>
      </c>
      <c r="J251" s="85">
        <v>21.814</v>
      </c>
      <c r="K251" s="85">
        <v>125</v>
      </c>
    </row>
    <row r="252" spans="1:11" x14ac:dyDescent="0.2">
      <c r="A252" s="81">
        <v>405</v>
      </c>
      <c r="B252" s="80" t="s">
        <v>269</v>
      </c>
      <c r="C252" s="89">
        <v>41213</v>
      </c>
      <c r="D252" s="88">
        <v>10</v>
      </c>
      <c r="E252" s="88">
        <v>20</v>
      </c>
      <c r="F252" s="83">
        <v>5.86</v>
      </c>
      <c r="G252" s="84">
        <v>19.276325702667236</v>
      </c>
      <c r="H252" s="84">
        <v>2.033677995204926</v>
      </c>
      <c r="I252" s="84" t="s">
        <v>348</v>
      </c>
      <c r="J252" s="85">
        <v>22.986999999999998</v>
      </c>
      <c r="K252" s="85">
        <v>53</v>
      </c>
    </row>
    <row r="253" spans="1:11" x14ac:dyDescent="0.2">
      <c r="A253" s="81">
        <v>405</v>
      </c>
      <c r="B253" s="80" t="s">
        <v>269</v>
      </c>
      <c r="C253" s="89">
        <v>41213</v>
      </c>
      <c r="D253" s="88">
        <v>20</v>
      </c>
      <c r="E253" s="88">
        <v>30</v>
      </c>
      <c r="F253" s="83">
        <v>4.6900000000000004</v>
      </c>
      <c r="G253" s="84">
        <v>16.888414621353149</v>
      </c>
      <c r="H253" s="84">
        <v>1.8611432611942291</v>
      </c>
      <c r="I253" s="84" t="s">
        <v>348</v>
      </c>
      <c r="J253" s="85">
        <v>17.119</v>
      </c>
      <c r="K253" s="85">
        <v>25</v>
      </c>
    </row>
    <row r="254" spans="1:11" x14ac:dyDescent="0.2">
      <c r="A254" s="81">
        <v>406</v>
      </c>
      <c r="B254" s="80" t="s">
        <v>276</v>
      </c>
      <c r="C254" s="89">
        <v>41213</v>
      </c>
      <c r="D254" s="88">
        <v>0</v>
      </c>
      <c r="E254" s="88">
        <v>5</v>
      </c>
      <c r="F254" s="83">
        <v>6.66</v>
      </c>
      <c r="G254" s="84">
        <v>22.74616003036499</v>
      </c>
      <c r="H254" s="84">
        <v>2.209102064371109</v>
      </c>
      <c r="I254" s="84" t="s">
        <v>348</v>
      </c>
      <c r="J254" s="85">
        <v>20.933</v>
      </c>
      <c r="K254" s="85">
        <v>88</v>
      </c>
    </row>
    <row r="255" spans="1:11" x14ac:dyDescent="0.2">
      <c r="A255" s="81">
        <v>406</v>
      </c>
      <c r="B255" s="80" t="s">
        <v>276</v>
      </c>
      <c r="C255" s="89">
        <v>41213</v>
      </c>
      <c r="D255" s="88">
        <v>5</v>
      </c>
      <c r="E255" s="88">
        <v>10</v>
      </c>
      <c r="F255" s="83">
        <v>6.55</v>
      </c>
      <c r="G255" s="84">
        <v>21.170216798782349</v>
      </c>
      <c r="H255" s="84">
        <v>2.0390184223651886</v>
      </c>
      <c r="I255" s="84" t="s">
        <v>348</v>
      </c>
      <c r="J255" s="85">
        <v>22.986999999999998</v>
      </c>
      <c r="K255" s="85">
        <v>42</v>
      </c>
    </row>
    <row r="256" spans="1:11" x14ac:dyDescent="0.2">
      <c r="A256" s="81">
        <v>406</v>
      </c>
      <c r="B256" s="80" t="s">
        <v>276</v>
      </c>
      <c r="C256" s="89">
        <v>41213</v>
      </c>
      <c r="D256" s="88">
        <v>10</v>
      </c>
      <c r="E256" s="88">
        <v>20</v>
      </c>
      <c r="F256" s="83">
        <v>5.86</v>
      </c>
      <c r="G256" s="84">
        <v>18.394982814788818</v>
      </c>
      <c r="H256" s="84">
        <v>1.9773022830486298</v>
      </c>
      <c r="I256" s="84" t="s">
        <v>348</v>
      </c>
      <c r="J256" s="85">
        <v>16.238</v>
      </c>
      <c r="K256" s="85">
        <v>27</v>
      </c>
    </row>
    <row r="257" spans="1:11" x14ac:dyDescent="0.2">
      <c r="A257" s="81">
        <v>406</v>
      </c>
      <c r="B257" s="80" t="s">
        <v>276</v>
      </c>
      <c r="C257" s="89">
        <v>41213</v>
      </c>
      <c r="D257" s="88">
        <v>20</v>
      </c>
      <c r="E257" s="88">
        <v>30</v>
      </c>
      <c r="F257" s="83">
        <v>5.0599999999999996</v>
      </c>
      <c r="G257" s="84">
        <v>13.350067138671875</v>
      </c>
      <c r="H257" s="84">
        <v>1.438160240650177</v>
      </c>
      <c r="I257" s="84" t="s">
        <v>348</v>
      </c>
      <c r="J257" s="85">
        <v>12.717000000000001</v>
      </c>
      <c r="K257" s="85">
        <v>21</v>
      </c>
    </row>
    <row r="258" spans="1:11" x14ac:dyDescent="0.2">
      <c r="A258" s="81">
        <v>407</v>
      </c>
      <c r="B258" s="80" t="s">
        <v>274</v>
      </c>
      <c r="C258" s="89">
        <v>41213</v>
      </c>
      <c r="D258" s="88">
        <v>0</v>
      </c>
      <c r="E258" s="88">
        <v>5</v>
      </c>
      <c r="F258" s="83">
        <v>6.66</v>
      </c>
      <c r="G258" s="84">
        <v>24.425418376922607</v>
      </c>
      <c r="H258" s="84">
        <v>2.447744607925415</v>
      </c>
      <c r="I258" s="84" t="s">
        <v>348</v>
      </c>
      <c r="J258" s="85">
        <v>19.870999999999999</v>
      </c>
      <c r="K258" s="85">
        <v>164</v>
      </c>
    </row>
    <row r="259" spans="1:11" x14ac:dyDescent="0.2">
      <c r="A259" s="81">
        <v>407</v>
      </c>
      <c r="B259" s="80" t="s">
        <v>274</v>
      </c>
      <c r="C259" s="89">
        <v>41213</v>
      </c>
      <c r="D259" s="88">
        <v>5</v>
      </c>
      <c r="E259" s="88">
        <v>10</v>
      </c>
      <c r="F259" s="83">
        <v>6.65</v>
      </c>
      <c r="G259" s="84">
        <v>23.111119270324707</v>
      </c>
      <c r="H259" s="84">
        <v>2.2876960039138794</v>
      </c>
      <c r="I259" s="84" t="s">
        <v>348</v>
      </c>
      <c r="J259" s="85">
        <v>19.576000000000001</v>
      </c>
      <c r="K259" s="85">
        <v>69</v>
      </c>
    </row>
    <row r="260" spans="1:11" x14ac:dyDescent="0.2">
      <c r="A260" s="81">
        <v>407</v>
      </c>
      <c r="B260" s="80" t="s">
        <v>274</v>
      </c>
      <c r="C260" s="89">
        <v>41213</v>
      </c>
      <c r="D260" s="88">
        <v>10</v>
      </c>
      <c r="E260" s="88">
        <v>20</v>
      </c>
      <c r="F260" s="83">
        <v>6.01</v>
      </c>
      <c r="G260" s="84">
        <v>19.197201728820801</v>
      </c>
      <c r="H260" s="84">
        <v>2.0153805613517761</v>
      </c>
      <c r="I260" s="84" t="s">
        <v>348</v>
      </c>
      <c r="J260" s="85">
        <v>16.045000000000002</v>
      </c>
      <c r="K260" s="85">
        <v>32</v>
      </c>
    </row>
    <row r="261" spans="1:11" x14ac:dyDescent="0.2">
      <c r="A261" s="81">
        <v>407</v>
      </c>
      <c r="B261" s="80" t="s">
        <v>274</v>
      </c>
      <c r="C261" s="89">
        <v>41213</v>
      </c>
      <c r="D261" s="88">
        <v>20</v>
      </c>
      <c r="E261" s="88">
        <v>30</v>
      </c>
      <c r="F261" s="83">
        <v>4.8499999999999996</v>
      </c>
      <c r="G261" s="84">
        <v>13.826799392700195</v>
      </c>
      <c r="H261" s="84">
        <v>1.4763283729553223</v>
      </c>
      <c r="I261" s="84" t="s">
        <v>348</v>
      </c>
      <c r="J261" s="85">
        <v>11.042999999999999</v>
      </c>
      <c r="K261" s="85">
        <v>20</v>
      </c>
    </row>
    <row r="262" spans="1:11" x14ac:dyDescent="0.2">
      <c r="A262" s="81">
        <v>408</v>
      </c>
      <c r="B262" s="80" t="s">
        <v>271</v>
      </c>
      <c r="C262" s="89">
        <v>41213</v>
      </c>
      <c r="D262" s="88">
        <v>0</v>
      </c>
      <c r="E262" s="88">
        <v>5</v>
      </c>
      <c r="F262" s="83" t="s">
        <v>348</v>
      </c>
      <c r="G262" s="84">
        <v>26.272687911987305</v>
      </c>
      <c r="H262" s="84">
        <v>3.0497169494628906</v>
      </c>
      <c r="I262" s="84" t="s">
        <v>348</v>
      </c>
      <c r="J262" s="84" t="s">
        <v>348</v>
      </c>
      <c r="K262" s="84" t="s">
        <v>348</v>
      </c>
    </row>
    <row r="263" spans="1:11" x14ac:dyDescent="0.2">
      <c r="A263" s="81">
        <v>408</v>
      </c>
      <c r="B263" s="80" t="s">
        <v>271</v>
      </c>
      <c r="C263" s="89">
        <v>41213</v>
      </c>
      <c r="D263" s="88">
        <v>5</v>
      </c>
      <c r="E263" s="88">
        <v>10</v>
      </c>
      <c r="F263" s="83" t="s">
        <v>348</v>
      </c>
      <c r="G263" s="84">
        <v>20.544313192367554</v>
      </c>
      <c r="H263" s="84">
        <v>2.0442964136600494</v>
      </c>
      <c r="I263" s="84" t="s">
        <v>348</v>
      </c>
      <c r="J263" s="84" t="s">
        <v>348</v>
      </c>
      <c r="K263" s="84" t="s">
        <v>348</v>
      </c>
    </row>
    <row r="264" spans="1:11" x14ac:dyDescent="0.2">
      <c r="A264" s="81">
        <v>408</v>
      </c>
      <c r="B264" s="80" t="s">
        <v>271</v>
      </c>
      <c r="C264" s="89">
        <v>41213</v>
      </c>
      <c r="D264" s="88">
        <v>10</v>
      </c>
      <c r="E264" s="88">
        <v>20</v>
      </c>
      <c r="F264" s="83" t="s">
        <v>348</v>
      </c>
      <c r="G264" s="84">
        <v>20.389399528503418</v>
      </c>
      <c r="H264" s="84">
        <v>2.1396505832672124</v>
      </c>
      <c r="I264" s="84" t="s">
        <v>348</v>
      </c>
      <c r="J264" s="84" t="s">
        <v>348</v>
      </c>
      <c r="K264" s="84" t="s">
        <v>348</v>
      </c>
    </row>
    <row r="265" spans="1:11" x14ac:dyDescent="0.2">
      <c r="A265" s="81">
        <v>408</v>
      </c>
      <c r="B265" s="80" t="s">
        <v>271</v>
      </c>
      <c r="C265" s="89">
        <v>41213</v>
      </c>
      <c r="D265" s="88">
        <v>20</v>
      </c>
      <c r="E265" s="88">
        <v>30</v>
      </c>
      <c r="F265" s="83" t="s">
        <v>348</v>
      </c>
      <c r="G265" s="84">
        <v>18.290345668792725</v>
      </c>
      <c r="H265" s="84">
        <v>2.0132611691951756</v>
      </c>
      <c r="I265" s="84" t="s">
        <v>348</v>
      </c>
      <c r="J265" s="84" t="s">
        <v>348</v>
      </c>
      <c r="K265" s="84" t="s">
        <v>348</v>
      </c>
    </row>
    <row r="266" spans="1:11" x14ac:dyDescent="0.2">
      <c r="A266" s="81">
        <v>409</v>
      </c>
      <c r="B266" s="80" t="s">
        <v>270</v>
      </c>
      <c r="C266" s="89">
        <v>41213</v>
      </c>
      <c r="D266" s="88">
        <v>0</v>
      </c>
      <c r="E266" s="88">
        <v>5</v>
      </c>
      <c r="F266" s="83" t="s">
        <v>348</v>
      </c>
      <c r="G266" s="84">
        <v>21.586532592773438</v>
      </c>
      <c r="H266" s="84">
        <v>2.2210617363452911</v>
      </c>
      <c r="I266" s="84" t="s">
        <v>348</v>
      </c>
      <c r="J266" s="84" t="s">
        <v>348</v>
      </c>
      <c r="K266" s="84" t="s">
        <v>348</v>
      </c>
    </row>
    <row r="267" spans="1:11" x14ac:dyDescent="0.2">
      <c r="A267" s="81">
        <v>409</v>
      </c>
      <c r="B267" s="80" t="s">
        <v>270</v>
      </c>
      <c r="C267" s="89">
        <v>41213</v>
      </c>
      <c r="D267" s="88">
        <v>5</v>
      </c>
      <c r="E267" s="88">
        <v>10</v>
      </c>
      <c r="F267" s="83" t="s">
        <v>348</v>
      </c>
      <c r="G267" s="84">
        <v>20.027310848236084</v>
      </c>
      <c r="H267" s="84">
        <v>2.0860706269741058</v>
      </c>
      <c r="I267" s="84" t="s">
        <v>348</v>
      </c>
      <c r="J267" s="84" t="s">
        <v>348</v>
      </c>
      <c r="K267" s="84" t="s">
        <v>348</v>
      </c>
    </row>
    <row r="268" spans="1:11" x14ac:dyDescent="0.2">
      <c r="A268" s="81">
        <v>409</v>
      </c>
      <c r="B268" s="80" t="s">
        <v>270</v>
      </c>
      <c r="C268" s="89">
        <v>41213</v>
      </c>
      <c r="D268" s="88">
        <v>10</v>
      </c>
      <c r="E268" s="88">
        <v>20</v>
      </c>
      <c r="F268" s="83" t="s">
        <v>348</v>
      </c>
      <c r="G268" s="84">
        <v>17.962712049484253</v>
      </c>
      <c r="H268" s="84">
        <v>1.9225181639194489</v>
      </c>
      <c r="I268" s="84" t="s">
        <v>348</v>
      </c>
      <c r="J268" s="84" t="s">
        <v>348</v>
      </c>
      <c r="K268" s="84" t="s">
        <v>348</v>
      </c>
    </row>
    <row r="269" spans="1:11" x14ac:dyDescent="0.2">
      <c r="A269" s="81">
        <v>409</v>
      </c>
      <c r="B269" s="80" t="s">
        <v>270</v>
      </c>
      <c r="C269" s="89">
        <v>41213</v>
      </c>
      <c r="D269" s="88">
        <v>20</v>
      </c>
      <c r="E269" s="88">
        <v>30</v>
      </c>
      <c r="F269" s="83" t="s">
        <v>348</v>
      </c>
      <c r="G269" s="84">
        <v>16.042906045913696</v>
      </c>
      <c r="H269" s="84">
        <v>1.8398812413215637</v>
      </c>
      <c r="I269" s="84" t="s">
        <v>348</v>
      </c>
      <c r="J269" s="84" t="s">
        <v>348</v>
      </c>
      <c r="K269" s="84" t="s">
        <v>348</v>
      </c>
    </row>
    <row r="270" spans="1:11" x14ac:dyDescent="0.2">
      <c r="A270" s="81">
        <v>102</v>
      </c>
      <c r="B270" s="80" t="s">
        <v>271</v>
      </c>
      <c r="C270" s="89">
        <v>41213</v>
      </c>
      <c r="D270" s="88">
        <v>0</v>
      </c>
      <c r="E270" s="88">
        <v>30</v>
      </c>
      <c r="F270" s="83" t="s">
        <v>348</v>
      </c>
      <c r="G270" s="84" t="s">
        <v>348</v>
      </c>
      <c r="H270" s="84" t="s">
        <v>348</v>
      </c>
      <c r="I270" s="86">
        <v>41.1</v>
      </c>
      <c r="J270" s="84" t="s">
        <v>348</v>
      </c>
      <c r="K270" s="84" t="s">
        <v>348</v>
      </c>
    </row>
    <row r="271" spans="1:11" x14ac:dyDescent="0.2">
      <c r="A271" s="81">
        <v>103</v>
      </c>
      <c r="B271" s="80" t="s">
        <v>272</v>
      </c>
      <c r="C271" s="89">
        <v>41213</v>
      </c>
      <c r="D271" s="88">
        <v>0</v>
      </c>
      <c r="E271" s="88">
        <v>30</v>
      </c>
      <c r="F271" s="83" t="s">
        <v>348</v>
      </c>
      <c r="G271" s="84" t="s">
        <v>348</v>
      </c>
      <c r="H271" s="84" t="s">
        <v>348</v>
      </c>
      <c r="I271" s="86">
        <v>34.5</v>
      </c>
      <c r="J271" s="84" t="s">
        <v>348</v>
      </c>
      <c r="K271" s="84" t="s">
        <v>348</v>
      </c>
    </row>
    <row r="272" spans="1:11" x14ac:dyDescent="0.2">
      <c r="A272" s="81">
        <v>104</v>
      </c>
      <c r="B272" s="80" t="s">
        <v>269</v>
      </c>
      <c r="C272" s="89">
        <v>41213</v>
      </c>
      <c r="D272" s="88">
        <v>0</v>
      </c>
      <c r="E272" s="88">
        <v>30</v>
      </c>
      <c r="F272" s="83" t="s">
        <v>348</v>
      </c>
      <c r="G272" s="84" t="s">
        <v>348</v>
      </c>
      <c r="H272" s="84" t="s">
        <v>348</v>
      </c>
      <c r="I272" s="86">
        <v>19.3</v>
      </c>
      <c r="J272" s="84" t="s">
        <v>348</v>
      </c>
      <c r="K272" s="84" t="s">
        <v>348</v>
      </c>
    </row>
    <row r="273" spans="1:11" x14ac:dyDescent="0.2">
      <c r="A273" s="81">
        <v>105</v>
      </c>
      <c r="B273" s="80" t="s">
        <v>274</v>
      </c>
      <c r="C273" s="89">
        <v>41213</v>
      </c>
      <c r="D273" s="88">
        <v>0</v>
      </c>
      <c r="E273" s="88">
        <v>30</v>
      </c>
      <c r="F273" s="83" t="s">
        <v>348</v>
      </c>
      <c r="G273" s="84" t="s">
        <v>348</v>
      </c>
      <c r="H273" s="84" t="s">
        <v>348</v>
      </c>
      <c r="I273" s="86">
        <v>16.399999999999999</v>
      </c>
      <c r="J273" s="84" t="s">
        <v>348</v>
      </c>
      <c r="K273" s="84" t="s">
        <v>348</v>
      </c>
    </row>
    <row r="274" spans="1:11" x14ac:dyDescent="0.2">
      <c r="A274" s="81">
        <v>106</v>
      </c>
      <c r="B274" s="80" t="s">
        <v>268</v>
      </c>
      <c r="C274" s="89">
        <v>41213</v>
      </c>
      <c r="D274" s="88">
        <v>0</v>
      </c>
      <c r="E274" s="88">
        <v>30</v>
      </c>
      <c r="F274" s="83" t="s">
        <v>348</v>
      </c>
      <c r="G274" s="84" t="s">
        <v>348</v>
      </c>
      <c r="H274" s="84" t="s">
        <v>348</v>
      </c>
      <c r="I274" s="86">
        <v>28.1</v>
      </c>
      <c r="J274" s="84" t="s">
        <v>348</v>
      </c>
      <c r="K274" s="84" t="s">
        <v>348</v>
      </c>
    </row>
    <row r="275" spans="1:11" x14ac:dyDescent="0.2">
      <c r="A275" s="81">
        <v>107</v>
      </c>
      <c r="B275" s="80" t="s">
        <v>270</v>
      </c>
      <c r="C275" s="89">
        <v>41213</v>
      </c>
      <c r="D275" s="88">
        <v>0</v>
      </c>
      <c r="E275" s="88">
        <v>30</v>
      </c>
      <c r="F275" s="83" t="s">
        <v>348</v>
      </c>
      <c r="G275" s="84" t="s">
        <v>348</v>
      </c>
      <c r="H275" s="84" t="s">
        <v>348</v>
      </c>
      <c r="I275" s="86">
        <v>22</v>
      </c>
      <c r="J275" s="84" t="s">
        <v>348</v>
      </c>
      <c r="K275" s="84" t="s">
        <v>348</v>
      </c>
    </row>
    <row r="276" spans="1:11" x14ac:dyDescent="0.2">
      <c r="A276" s="81">
        <v>109</v>
      </c>
      <c r="B276" s="80" t="s">
        <v>276</v>
      </c>
      <c r="C276" s="89">
        <v>41213</v>
      </c>
      <c r="D276" s="88">
        <v>0</v>
      </c>
      <c r="E276" s="88">
        <v>30</v>
      </c>
      <c r="F276" s="83" t="s">
        <v>348</v>
      </c>
      <c r="G276" s="84" t="s">
        <v>348</v>
      </c>
      <c r="H276" s="84" t="s">
        <v>348</v>
      </c>
      <c r="I276" s="86">
        <v>26.3</v>
      </c>
      <c r="J276" s="84" t="s">
        <v>348</v>
      </c>
      <c r="K276" s="84" t="s">
        <v>348</v>
      </c>
    </row>
    <row r="277" spans="1:11" x14ac:dyDescent="0.2">
      <c r="A277" s="81">
        <v>110</v>
      </c>
      <c r="B277" s="80" t="s">
        <v>273</v>
      </c>
      <c r="C277" s="89">
        <v>41213</v>
      </c>
      <c r="D277" s="88">
        <v>0</v>
      </c>
      <c r="E277" s="88">
        <v>30</v>
      </c>
      <c r="F277" s="83" t="s">
        <v>348</v>
      </c>
      <c r="G277" s="84" t="s">
        <v>348</v>
      </c>
      <c r="H277" s="84" t="s">
        <v>348</v>
      </c>
      <c r="I277" s="86">
        <v>24.4</v>
      </c>
      <c r="J277" s="84" t="s">
        <v>348</v>
      </c>
      <c r="K277" s="84" t="s">
        <v>348</v>
      </c>
    </row>
    <row r="278" spans="1:11" x14ac:dyDescent="0.2">
      <c r="A278" s="81">
        <v>202</v>
      </c>
      <c r="B278" s="80" t="s">
        <v>273</v>
      </c>
      <c r="C278" s="89">
        <v>41213</v>
      </c>
      <c r="D278" s="88">
        <v>0</v>
      </c>
      <c r="E278" s="88">
        <v>30</v>
      </c>
      <c r="F278" s="83" t="s">
        <v>348</v>
      </c>
      <c r="G278" s="84" t="s">
        <v>348</v>
      </c>
      <c r="H278" s="84" t="s">
        <v>348</v>
      </c>
      <c r="I278" s="86">
        <v>28.7</v>
      </c>
      <c r="J278" s="84" t="s">
        <v>348</v>
      </c>
      <c r="K278" s="84" t="s">
        <v>348</v>
      </c>
    </row>
    <row r="279" spans="1:11" x14ac:dyDescent="0.2">
      <c r="A279" s="81">
        <v>204</v>
      </c>
      <c r="B279" s="80" t="s">
        <v>274</v>
      </c>
      <c r="C279" s="89">
        <v>41213</v>
      </c>
      <c r="D279" s="88">
        <v>0</v>
      </c>
      <c r="E279" s="88">
        <v>30</v>
      </c>
      <c r="F279" s="83" t="s">
        <v>348</v>
      </c>
      <c r="G279" s="84" t="s">
        <v>348</v>
      </c>
      <c r="H279" s="84" t="s">
        <v>348</v>
      </c>
      <c r="I279" s="86">
        <v>16.7</v>
      </c>
      <c r="J279" s="84" t="s">
        <v>348</v>
      </c>
      <c r="K279" s="84" t="s">
        <v>348</v>
      </c>
    </row>
    <row r="280" spans="1:11" x14ac:dyDescent="0.2">
      <c r="A280" s="81">
        <v>205</v>
      </c>
      <c r="B280" s="80" t="s">
        <v>269</v>
      </c>
      <c r="C280" s="89">
        <v>41213</v>
      </c>
      <c r="D280" s="88">
        <v>0</v>
      </c>
      <c r="E280" s="88">
        <v>30</v>
      </c>
      <c r="F280" s="83" t="s">
        <v>348</v>
      </c>
      <c r="G280" s="84" t="s">
        <v>348</v>
      </c>
      <c r="H280" s="84" t="s">
        <v>348</v>
      </c>
      <c r="I280" s="86">
        <v>21.9</v>
      </c>
      <c r="J280" s="84" t="s">
        <v>348</v>
      </c>
      <c r="K280" s="84" t="s">
        <v>348</v>
      </c>
    </row>
    <row r="281" spans="1:11" x14ac:dyDescent="0.2">
      <c r="A281" s="81">
        <v>206</v>
      </c>
      <c r="B281" s="80" t="s">
        <v>271</v>
      </c>
      <c r="C281" s="89">
        <v>41213</v>
      </c>
      <c r="D281" s="88">
        <v>0</v>
      </c>
      <c r="E281" s="88">
        <v>30</v>
      </c>
      <c r="F281" s="83" t="s">
        <v>348</v>
      </c>
      <c r="G281" s="84" t="s">
        <v>348</v>
      </c>
      <c r="H281" s="84" t="s">
        <v>348</v>
      </c>
      <c r="I281" s="86">
        <v>25.3</v>
      </c>
      <c r="J281" s="84" t="s">
        <v>348</v>
      </c>
      <c r="K281" s="84" t="s">
        <v>348</v>
      </c>
    </row>
    <row r="282" spans="1:11" x14ac:dyDescent="0.2">
      <c r="A282" s="81">
        <v>207</v>
      </c>
      <c r="B282" s="80" t="s">
        <v>272</v>
      </c>
      <c r="C282" s="89">
        <v>41213</v>
      </c>
      <c r="D282" s="88">
        <v>0</v>
      </c>
      <c r="E282" s="88">
        <v>30</v>
      </c>
      <c r="F282" s="83" t="s">
        <v>348</v>
      </c>
      <c r="G282" s="84" t="s">
        <v>348</v>
      </c>
      <c r="H282" s="84" t="s">
        <v>348</v>
      </c>
      <c r="I282" s="86">
        <v>18.2</v>
      </c>
      <c r="J282" s="84" t="s">
        <v>348</v>
      </c>
      <c r="K282" s="84" t="s">
        <v>348</v>
      </c>
    </row>
    <row r="283" spans="1:11" x14ac:dyDescent="0.2">
      <c r="A283" s="81">
        <v>208</v>
      </c>
      <c r="B283" s="80" t="s">
        <v>268</v>
      </c>
      <c r="C283" s="89">
        <v>41213</v>
      </c>
      <c r="D283" s="88">
        <v>0</v>
      </c>
      <c r="E283" s="88">
        <v>30</v>
      </c>
      <c r="F283" s="83" t="s">
        <v>348</v>
      </c>
      <c r="G283" s="84" t="s">
        <v>348</v>
      </c>
      <c r="H283" s="84" t="s">
        <v>348</v>
      </c>
      <c r="I283" s="86">
        <v>17.3</v>
      </c>
      <c r="J283" s="84" t="s">
        <v>348</v>
      </c>
      <c r="K283" s="84" t="s">
        <v>348</v>
      </c>
    </row>
    <row r="284" spans="1:11" x14ac:dyDescent="0.2">
      <c r="A284" s="81">
        <v>209</v>
      </c>
      <c r="B284" s="80" t="s">
        <v>271</v>
      </c>
      <c r="C284" s="89">
        <v>41213</v>
      </c>
      <c r="D284" s="88">
        <v>0</v>
      </c>
      <c r="E284" s="88">
        <v>30</v>
      </c>
      <c r="F284" s="83" t="s">
        <v>348</v>
      </c>
      <c r="G284" s="84" t="s">
        <v>348</v>
      </c>
      <c r="H284" s="84" t="s">
        <v>348</v>
      </c>
      <c r="I284" s="86">
        <v>23.5</v>
      </c>
      <c r="J284" s="84" t="s">
        <v>348</v>
      </c>
      <c r="K284" s="84" t="s">
        <v>348</v>
      </c>
    </row>
    <row r="285" spans="1:11" x14ac:dyDescent="0.2">
      <c r="A285" s="81">
        <v>210</v>
      </c>
      <c r="B285" s="80" t="s">
        <v>274</v>
      </c>
      <c r="C285" s="89">
        <v>41213</v>
      </c>
      <c r="D285" s="88">
        <v>0</v>
      </c>
      <c r="E285" s="88">
        <v>30</v>
      </c>
      <c r="F285" s="83" t="s">
        <v>348</v>
      </c>
      <c r="G285" s="84" t="s">
        <v>348</v>
      </c>
      <c r="H285" s="84" t="s">
        <v>348</v>
      </c>
      <c r="I285" s="86">
        <v>12.6</v>
      </c>
      <c r="J285" s="84" t="s">
        <v>348</v>
      </c>
      <c r="K285" s="84" t="s">
        <v>348</v>
      </c>
    </row>
    <row r="286" spans="1:11" x14ac:dyDescent="0.2">
      <c r="A286" s="81">
        <v>301</v>
      </c>
      <c r="B286" s="80" t="s">
        <v>269</v>
      </c>
      <c r="C286" s="89">
        <v>41213</v>
      </c>
      <c r="D286" s="88">
        <v>0</v>
      </c>
      <c r="E286" s="88">
        <v>30</v>
      </c>
      <c r="F286" s="83" t="s">
        <v>348</v>
      </c>
      <c r="G286" s="84" t="s">
        <v>348</v>
      </c>
      <c r="H286" s="84" t="s">
        <v>348</v>
      </c>
      <c r="I286" s="86">
        <v>20.3</v>
      </c>
      <c r="J286" s="84" t="s">
        <v>348</v>
      </c>
      <c r="K286" s="84" t="s">
        <v>348</v>
      </c>
    </row>
    <row r="287" spans="1:11" x14ac:dyDescent="0.2">
      <c r="A287" s="81">
        <v>302</v>
      </c>
      <c r="B287" s="80" t="s">
        <v>271</v>
      </c>
      <c r="C287" s="89">
        <v>41213</v>
      </c>
      <c r="D287" s="88">
        <v>0</v>
      </c>
      <c r="E287" s="88">
        <v>30</v>
      </c>
      <c r="F287" s="83" t="s">
        <v>348</v>
      </c>
      <c r="G287" s="84" t="s">
        <v>348</v>
      </c>
      <c r="H287" s="84" t="s">
        <v>348</v>
      </c>
      <c r="I287" s="86">
        <v>19.2</v>
      </c>
      <c r="J287" s="84" t="s">
        <v>348</v>
      </c>
      <c r="K287" s="84" t="s">
        <v>348</v>
      </c>
    </row>
    <row r="288" spans="1:11" x14ac:dyDescent="0.2">
      <c r="A288" s="81">
        <v>303</v>
      </c>
      <c r="B288" s="80" t="s">
        <v>270</v>
      </c>
      <c r="C288" s="89">
        <v>41213</v>
      </c>
      <c r="D288" s="88">
        <v>0</v>
      </c>
      <c r="E288" s="88">
        <v>30</v>
      </c>
      <c r="F288" s="83" t="s">
        <v>348</v>
      </c>
      <c r="G288" s="84" t="s">
        <v>348</v>
      </c>
      <c r="H288" s="84" t="s">
        <v>348</v>
      </c>
      <c r="I288" s="86">
        <v>19.5</v>
      </c>
      <c r="J288" s="84" t="s">
        <v>348</v>
      </c>
      <c r="K288" s="84" t="s">
        <v>348</v>
      </c>
    </row>
    <row r="289" spans="1:11" x14ac:dyDescent="0.2">
      <c r="A289" s="81">
        <v>304</v>
      </c>
      <c r="B289" s="80" t="s">
        <v>273</v>
      </c>
      <c r="C289" s="89">
        <v>41213</v>
      </c>
      <c r="D289" s="88">
        <v>0</v>
      </c>
      <c r="E289" s="88">
        <v>30</v>
      </c>
      <c r="F289" s="83" t="s">
        <v>348</v>
      </c>
      <c r="G289" s="84" t="s">
        <v>348</v>
      </c>
      <c r="H289" s="84" t="s">
        <v>348</v>
      </c>
      <c r="I289" s="86">
        <v>25.3</v>
      </c>
      <c r="J289" s="84" t="s">
        <v>348</v>
      </c>
      <c r="K289" s="84" t="s">
        <v>348</v>
      </c>
    </row>
    <row r="290" spans="1:11" x14ac:dyDescent="0.2">
      <c r="A290" s="81">
        <v>305</v>
      </c>
      <c r="B290" s="80" t="s">
        <v>272</v>
      </c>
      <c r="C290" s="89">
        <v>41213</v>
      </c>
      <c r="D290" s="88">
        <v>0</v>
      </c>
      <c r="E290" s="88">
        <v>30</v>
      </c>
      <c r="F290" s="83" t="s">
        <v>348</v>
      </c>
      <c r="G290" s="84" t="s">
        <v>348</v>
      </c>
      <c r="H290" s="84" t="s">
        <v>348</v>
      </c>
      <c r="I290" s="86">
        <v>29.6</v>
      </c>
      <c r="J290" s="84" t="s">
        <v>348</v>
      </c>
      <c r="K290" s="84" t="s">
        <v>348</v>
      </c>
    </row>
    <row r="291" spans="1:11" x14ac:dyDescent="0.2">
      <c r="A291" s="81">
        <v>308</v>
      </c>
      <c r="B291" s="80" t="s">
        <v>268</v>
      </c>
      <c r="C291" s="89">
        <v>41213</v>
      </c>
      <c r="D291" s="88">
        <v>0</v>
      </c>
      <c r="E291" s="88">
        <v>30</v>
      </c>
      <c r="F291" s="83" t="s">
        <v>348</v>
      </c>
      <c r="G291" s="84" t="s">
        <v>348</v>
      </c>
      <c r="H291" s="84" t="s">
        <v>348</v>
      </c>
      <c r="I291" s="86">
        <v>19.5</v>
      </c>
      <c r="J291" s="84" t="s">
        <v>348</v>
      </c>
      <c r="K291" s="84" t="s">
        <v>348</v>
      </c>
    </row>
    <row r="292" spans="1:11" x14ac:dyDescent="0.2">
      <c r="A292" s="81">
        <v>309</v>
      </c>
      <c r="B292" s="80" t="s">
        <v>276</v>
      </c>
      <c r="C292" s="89">
        <v>41213</v>
      </c>
      <c r="D292" s="88">
        <v>0</v>
      </c>
      <c r="E292" s="88">
        <v>30</v>
      </c>
      <c r="F292" s="83" t="s">
        <v>348</v>
      </c>
      <c r="G292" s="84" t="s">
        <v>348</v>
      </c>
      <c r="H292" s="84" t="s">
        <v>348</v>
      </c>
      <c r="I292" s="86">
        <v>16.5</v>
      </c>
      <c r="J292" s="84" t="s">
        <v>348</v>
      </c>
      <c r="K292" s="84" t="s">
        <v>348</v>
      </c>
    </row>
    <row r="293" spans="1:11" x14ac:dyDescent="0.2">
      <c r="A293" s="81">
        <v>310</v>
      </c>
      <c r="B293" s="80" t="s">
        <v>274</v>
      </c>
      <c r="C293" s="89">
        <v>41213</v>
      </c>
      <c r="D293" s="88">
        <v>0</v>
      </c>
      <c r="E293" s="88">
        <v>30</v>
      </c>
      <c r="F293" s="83" t="s">
        <v>348</v>
      </c>
      <c r="G293" s="84" t="s">
        <v>348</v>
      </c>
      <c r="H293" s="84" t="s">
        <v>348</v>
      </c>
      <c r="I293" s="86">
        <v>11.8</v>
      </c>
      <c r="J293" s="84" t="s">
        <v>348</v>
      </c>
      <c r="K293" s="84" t="s">
        <v>348</v>
      </c>
    </row>
    <row r="294" spans="1:11" x14ac:dyDescent="0.2">
      <c r="A294" s="81">
        <v>402</v>
      </c>
      <c r="B294" s="80" t="s">
        <v>272</v>
      </c>
      <c r="C294" s="89">
        <v>41213</v>
      </c>
      <c r="D294" s="88">
        <v>0</v>
      </c>
      <c r="E294" s="88">
        <v>30</v>
      </c>
      <c r="F294" s="83" t="s">
        <v>348</v>
      </c>
      <c r="G294" s="84" t="s">
        <v>348</v>
      </c>
      <c r="H294" s="84" t="s">
        <v>348</v>
      </c>
      <c r="I294" s="86">
        <v>22.4</v>
      </c>
      <c r="J294" s="84" t="s">
        <v>348</v>
      </c>
      <c r="K294" s="84" t="s">
        <v>348</v>
      </c>
    </row>
    <row r="295" spans="1:11" x14ac:dyDescent="0.2">
      <c r="A295" s="81">
        <v>403</v>
      </c>
      <c r="B295" s="80" t="s">
        <v>268</v>
      </c>
      <c r="C295" s="89">
        <v>41213</v>
      </c>
      <c r="D295" s="88">
        <v>0</v>
      </c>
      <c r="E295" s="88">
        <v>30</v>
      </c>
      <c r="F295" s="83" t="s">
        <v>348</v>
      </c>
      <c r="G295" s="84" t="s">
        <v>348</v>
      </c>
      <c r="H295" s="84" t="s">
        <v>348</v>
      </c>
      <c r="I295" s="86">
        <v>24.8</v>
      </c>
      <c r="J295" s="84" t="s">
        <v>348</v>
      </c>
      <c r="K295" s="84" t="s">
        <v>348</v>
      </c>
    </row>
    <row r="296" spans="1:11" x14ac:dyDescent="0.2">
      <c r="A296" s="81">
        <v>404</v>
      </c>
      <c r="B296" s="80" t="s">
        <v>273</v>
      </c>
      <c r="C296" s="89">
        <v>41213</v>
      </c>
      <c r="D296" s="88">
        <v>0</v>
      </c>
      <c r="E296" s="88">
        <v>30</v>
      </c>
      <c r="F296" s="83" t="s">
        <v>348</v>
      </c>
      <c r="G296" s="84" t="s">
        <v>348</v>
      </c>
      <c r="H296" s="84" t="s">
        <v>348</v>
      </c>
      <c r="I296" s="86">
        <v>23</v>
      </c>
      <c r="J296" s="84" t="s">
        <v>348</v>
      </c>
      <c r="K296" s="84" t="s">
        <v>348</v>
      </c>
    </row>
    <row r="297" spans="1:11" x14ac:dyDescent="0.2">
      <c r="A297" s="81">
        <v>405</v>
      </c>
      <c r="B297" s="80" t="s">
        <v>269</v>
      </c>
      <c r="C297" s="89">
        <v>41213</v>
      </c>
      <c r="D297" s="88">
        <v>0</v>
      </c>
      <c r="E297" s="88">
        <v>30</v>
      </c>
      <c r="F297" s="83" t="s">
        <v>348</v>
      </c>
      <c r="G297" s="84" t="s">
        <v>348</v>
      </c>
      <c r="H297" s="84" t="s">
        <v>348</v>
      </c>
      <c r="I297" s="86">
        <v>21.4</v>
      </c>
      <c r="J297" s="84" t="s">
        <v>348</v>
      </c>
      <c r="K297" s="84" t="s">
        <v>348</v>
      </c>
    </row>
    <row r="298" spans="1:11" x14ac:dyDescent="0.2">
      <c r="A298" s="81">
        <v>406</v>
      </c>
      <c r="B298" s="80" t="s">
        <v>276</v>
      </c>
      <c r="C298" s="89">
        <v>41213</v>
      </c>
      <c r="D298" s="88">
        <v>0</v>
      </c>
      <c r="E298" s="88">
        <v>30</v>
      </c>
      <c r="F298" s="83" t="s">
        <v>348</v>
      </c>
      <c r="G298" s="84" t="s">
        <v>348</v>
      </c>
      <c r="H298" s="84" t="s">
        <v>348</v>
      </c>
      <c r="I298" s="86">
        <v>15.5</v>
      </c>
      <c r="J298" s="84" t="s">
        <v>348</v>
      </c>
      <c r="K298" s="84" t="s">
        <v>348</v>
      </c>
    </row>
    <row r="299" spans="1:11" x14ac:dyDescent="0.2">
      <c r="A299" s="81">
        <v>407</v>
      </c>
      <c r="B299" s="80" t="s">
        <v>274</v>
      </c>
      <c r="C299" s="89">
        <v>41213</v>
      </c>
      <c r="D299" s="88">
        <v>0</v>
      </c>
      <c r="E299" s="88">
        <v>30</v>
      </c>
      <c r="F299" s="83" t="s">
        <v>348</v>
      </c>
      <c r="G299" s="84" t="s">
        <v>348</v>
      </c>
      <c r="H299" s="84" t="s">
        <v>348</v>
      </c>
      <c r="I299" s="86">
        <v>20.5</v>
      </c>
      <c r="J299" s="84" t="s">
        <v>348</v>
      </c>
      <c r="K299" s="84" t="s">
        <v>348</v>
      </c>
    </row>
    <row r="300" spans="1:11" x14ac:dyDescent="0.2">
      <c r="A300" s="81">
        <v>408</v>
      </c>
      <c r="B300" s="80" t="s">
        <v>271</v>
      </c>
      <c r="C300" s="89">
        <v>41213</v>
      </c>
      <c r="D300" s="88">
        <v>0</v>
      </c>
      <c r="E300" s="88">
        <v>30</v>
      </c>
      <c r="F300" s="83" t="s">
        <v>348</v>
      </c>
      <c r="G300" s="84" t="s">
        <v>348</v>
      </c>
      <c r="H300" s="84" t="s">
        <v>348</v>
      </c>
      <c r="I300" s="86">
        <v>26.6</v>
      </c>
      <c r="J300" s="84" t="s">
        <v>348</v>
      </c>
      <c r="K300" s="84" t="s">
        <v>348</v>
      </c>
    </row>
    <row r="301" spans="1:11" x14ac:dyDescent="0.2">
      <c r="A301" s="81">
        <v>409</v>
      </c>
      <c r="B301" s="80" t="s">
        <v>270</v>
      </c>
      <c r="C301" s="89">
        <v>41213</v>
      </c>
      <c r="D301" s="88">
        <v>0</v>
      </c>
      <c r="E301" s="88">
        <v>30</v>
      </c>
      <c r="F301" s="83" t="s">
        <v>348</v>
      </c>
      <c r="G301" s="84" t="s">
        <v>348</v>
      </c>
      <c r="H301" s="84" t="s">
        <v>348</v>
      </c>
      <c r="I301" s="86">
        <v>30.4</v>
      </c>
      <c r="J301" s="84" t="s">
        <v>348</v>
      </c>
      <c r="K301" s="84" t="s">
        <v>348</v>
      </c>
    </row>
    <row r="302" spans="1:11" x14ac:dyDescent="0.2">
      <c r="A302" s="81">
        <v>102</v>
      </c>
      <c r="B302" s="80" t="s">
        <v>271</v>
      </c>
      <c r="C302" s="89">
        <v>41213</v>
      </c>
      <c r="D302" s="88">
        <v>30</v>
      </c>
      <c r="E302" s="88">
        <v>60</v>
      </c>
      <c r="F302" s="83" t="s">
        <v>348</v>
      </c>
      <c r="G302" s="84" t="s">
        <v>348</v>
      </c>
      <c r="H302" s="84" t="s">
        <v>348</v>
      </c>
      <c r="I302" s="86">
        <v>17.100000000000001</v>
      </c>
      <c r="J302" s="84" t="s">
        <v>348</v>
      </c>
      <c r="K302" s="84" t="s">
        <v>348</v>
      </c>
    </row>
    <row r="303" spans="1:11" x14ac:dyDescent="0.2">
      <c r="A303" s="81">
        <v>103</v>
      </c>
      <c r="B303" s="80" t="s">
        <v>272</v>
      </c>
      <c r="C303" s="89">
        <v>41213</v>
      </c>
      <c r="D303" s="88">
        <v>30</v>
      </c>
      <c r="E303" s="88">
        <v>60</v>
      </c>
      <c r="F303" s="83" t="s">
        <v>348</v>
      </c>
      <c r="G303" s="84">
        <v>1.2178997695446014</v>
      </c>
      <c r="H303" s="84">
        <v>0.18598407506942749</v>
      </c>
      <c r="I303" s="86">
        <v>8.9</v>
      </c>
      <c r="J303" s="84" t="s">
        <v>348</v>
      </c>
      <c r="K303" s="84" t="s">
        <v>348</v>
      </c>
    </row>
    <row r="304" spans="1:11" x14ac:dyDescent="0.2">
      <c r="A304" s="81">
        <v>104</v>
      </c>
      <c r="B304" s="80" t="s">
        <v>269</v>
      </c>
      <c r="C304" s="89">
        <v>41213</v>
      </c>
      <c r="D304" s="88">
        <v>30</v>
      </c>
      <c r="E304" s="88">
        <v>60</v>
      </c>
      <c r="F304" s="83" t="s">
        <v>348</v>
      </c>
      <c r="G304" s="84">
        <v>3.4876236319541931</v>
      </c>
      <c r="H304" s="84">
        <v>0.3403882309794426</v>
      </c>
      <c r="I304" s="86">
        <v>18</v>
      </c>
      <c r="J304" s="84" t="s">
        <v>348</v>
      </c>
      <c r="K304" s="84" t="s">
        <v>348</v>
      </c>
    </row>
    <row r="305" spans="1:11" x14ac:dyDescent="0.2">
      <c r="A305" s="81">
        <v>105</v>
      </c>
      <c r="B305" s="80" t="s">
        <v>274</v>
      </c>
      <c r="C305" s="89">
        <v>41213</v>
      </c>
      <c r="D305" s="88">
        <v>30</v>
      </c>
      <c r="E305" s="88">
        <v>60</v>
      </c>
      <c r="F305" s="83">
        <v>4.07</v>
      </c>
      <c r="G305" s="84">
        <v>1.1288513243198395</v>
      </c>
      <c r="H305" s="84">
        <v>0.11317298747599124</v>
      </c>
      <c r="I305" s="86">
        <v>1</v>
      </c>
      <c r="J305" s="85">
        <v>13.691000000000001</v>
      </c>
      <c r="K305" s="85">
        <v>62</v>
      </c>
    </row>
    <row r="306" spans="1:11" x14ac:dyDescent="0.2">
      <c r="A306" s="81">
        <v>106</v>
      </c>
      <c r="B306" s="80" t="s">
        <v>268</v>
      </c>
      <c r="C306" s="89">
        <v>41213</v>
      </c>
      <c r="D306" s="88">
        <v>30</v>
      </c>
      <c r="E306" s="88">
        <v>60</v>
      </c>
      <c r="F306" s="83" t="s">
        <v>348</v>
      </c>
      <c r="G306" s="84" t="s">
        <v>348</v>
      </c>
      <c r="H306" s="84" t="s">
        <v>348</v>
      </c>
      <c r="I306" s="86">
        <v>21</v>
      </c>
      <c r="J306" s="84" t="s">
        <v>348</v>
      </c>
      <c r="K306" s="84" t="s">
        <v>348</v>
      </c>
    </row>
    <row r="307" spans="1:11" x14ac:dyDescent="0.2">
      <c r="A307" s="81">
        <v>107</v>
      </c>
      <c r="B307" s="80" t="s">
        <v>270</v>
      </c>
      <c r="C307" s="89">
        <v>41213</v>
      </c>
      <c r="D307" s="88">
        <v>30</v>
      </c>
      <c r="E307" s="88">
        <v>60</v>
      </c>
      <c r="F307" s="83" t="s">
        <v>348</v>
      </c>
      <c r="G307" s="84" t="s">
        <v>348</v>
      </c>
      <c r="H307" s="84" t="s">
        <v>348</v>
      </c>
      <c r="I307" s="86">
        <v>3.7</v>
      </c>
      <c r="J307" s="84" t="s">
        <v>348</v>
      </c>
      <c r="K307" s="84" t="s">
        <v>348</v>
      </c>
    </row>
    <row r="308" spans="1:11" x14ac:dyDescent="0.2">
      <c r="A308" s="81">
        <v>109</v>
      </c>
      <c r="B308" s="80" t="s">
        <v>276</v>
      </c>
      <c r="C308" s="89">
        <v>41213</v>
      </c>
      <c r="D308" s="88">
        <v>30</v>
      </c>
      <c r="E308" s="88">
        <v>60</v>
      </c>
      <c r="F308" s="83">
        <v>4.4000000000000004</v>
      </c>
      <c r="G308" s="84">
        <v>3.1623241305351257</v>
      </c>
      <c r="H308" s="84">
        <v>0.29755907133221626</v>
      </c>
      <c r="I308" s="86">
        <v>33.9</v>
      </c>
      <c r="J308" s="85">
        <v>11.337</v>
      </c>
      <c r="K308" s="85">
        <v>55</v>
      </c>
    </row>
    <row r="309" spans="1:11" x14ac:dyDescent="0.2">
      <c r="A309" s="81">
        <v>110</v>
      </c>
      <c r="B309" s="80" t="s">
        <v>273</v>
      </c>
      <c r="C309" s="89">
        <v>41213</v>
      </c>
      <c r="D309" s="88">
        <v>30</v>
      </c>
      <c r="E309" s="88">
        <v>60</v>
      </c>
      <c r="F309" s="83">
        <v>4.5599999999999996</v>
      </c>
      <c r="G309" s="84">
        <v>2.411482185125351</v>
      </c>
      <c r="H309" s="84">
        <v>0.2283552102744579</v>
      </c>
      <c r="I309" s="86">
        <v>1.9</v>
      </c>
      <c r="J309" s="85">
        <v>8.3949999999999996</v>
      </c>
      <c r="K309" s="85">
        <v>79</v>
      </c>
    </row>
    <row r="310" spans="1:11" x14ac:dyDescent="0.2">
      <c r="A310" s="81">
        <v>202</v>
      </c>
      <c r="B310" s="80" t="s">
        <v>273</v>
      </c>
      <c r="C310" s="89">
        <v>41213</v>
      </c>
      <c r="D310" s="88">
        <v>30</v>
      </c>
      <c r="E310" s="88">
        <v>60</v>
      </c>
      <c r="F310" s="83">
        <v>3.95</v>
      </c>
      <c r="G310" s="84">
        <v>1.2252841144800186</v>
      </c>
      <c r="H310" s="84">
        <v>0.17005328088998795</v>
      </c>
      <c r="I310" s="86">
        <v>2.2999999999999998</v>
      </c>
      <c r="J310" s="85">
        <v>24.579000000000001</v>
      </c>
      <c r="K310" s="85">
        <v>90</v>
      </c>
    </row>
    <row r="311" spans="1:11" x14ac:dyDescent="0.2">
      <c r="A311" s="81">
        <v>204</v>
      </c>
      <c r="B311" s="80" t="s">
        <v>274</v>
      </c>
      <c r="C311" s="89">
        <v>41213</v>
      </c>
      <c r="D311" s="88">
        <v>30</v>
      </c>
      <c r="E311" s="88">
        <v>60</v>
      </c>
      <c r="F311" s="83">
        <v>4.08</v>
      </c>
      <c r="G311" s="84">
        <v>1.565619111061096</v>
      </c>
      <c r="H311" s="84">
        <v>0.21367661654949188</v>
      </c>
      <c r="I311" s="86">
        <v>0.6</v>
      </c>
      <c r="J311" s="85">
        <v>19.576000000000001</v>
      </c>
      <c r="K311" s="85">
        <v>99</v>
      </c>
    </row>
    <row r="312" spans="1:11" x14ac:dyDescent="0.2">
      <c r="A312" s="81">
        <v>205</v>
      </c>
      <c r="B312" s="80" t="s">
        <v>269</v>
      </c>
      <c r="C312" s="89">
        <v>41213</v>
      </c>
      <c r="D312" s="88">
        <v>30</v>
      </c>
      <c r="E312" s="88">
        <v>60</v>
      </c>
      <c r="F312" s="83" t="s">
        <v>348</v>
      </c>
      <c r="G312" s="84">
        <v>1.4530093967914581</v>
      </c>
      <c r="H312" s="84">
        <v>0.12331531383097172</v>
      </c>
      <c r="I312" s="86">
        <v>3.2</v>
      </c>
      <c r="J312" s="84" t="s">
        <v>348</v>
      </c>
      <c r="K312" s="84" t="s">
        <v>348</v>
      </c>
    </row>
    <row r="313" spans="1:11" x14ac:dyDescent="0.2">
      <c r="A313" s="81">
        <v>206</v>
      </c>
      <c r="B313" s="80" t="s">
        <v>271</v>
      </c>
      <c r="C313" s="89">
        <v>41213</v>
      </c>
      <c r="D313" s="88">
        <v>30</v>
      </c>
      <c r="E313" s="88">
        <v>60</v>
      </c>
      <c r="F313" s="83" t="s">
        <v>348</v>
      </c>
      <c r="G313" s="84" t="s">
        <v>348</v>
      </c>
      <c r="H313" s="84" t="s">
        <v>348</v>
      </c>
      <c r="I313" s="86">
        <v>2.6</v>
      </c>
      <c r="J313" s="84" t="s">
        <v>348</v>
      </c>
      <c r="K313" s="84" t="s">
        <v>348</v>
      </c>
    </row>
    <row r="314" spans="1:11" x14ac:dyDescent="0.2">
      <c r="A314" s="81">
        <v>207</v>
      </c>
      <c r="B314" s="80" t="s">
        <v>272</v>
      </c>
      <c r="C314" s="89">
        <v>41213</v>
      </c>
      <c r="D314" s="88">
        <v>30</v>
      </c>
      <c r="E314" s="88">
        <v>60</v>
      </c>
      <c r="F314" s="83" t="s">
        <v>348</v>
      </c>
      <c r="G314" s="84">
        <v>1.0214405506849289</v>
      </c>
      <c r="H314" s="84">
        <v>0.10943555273115635</v>
      </c>
      <c r="I314" s="86">
        <v>2.1</v>
      </c>
      <c r="J314" s="84" t="s">
        <v>348</v>
      </c>
      <c r="K314" s="84" t="s">
        <v>348</v>
      </c>
    </row>
    <row r="315" spans="1:11" x14ac:dyDescent="0.2">
      <c r="A315" s="81">
        <v>208</v>
      </c>
      <c r="B315" s="80" t="s">
        <v>268</v>
      </c>
      <c r="C315" s="89">
        <v>41213</v>
      </c>
      <c r="D315" s="88">
        <v>30</v>
      </c>
      <c r="E315" s="88">
        <v>60</v>
      </c>
      <c r="F315" s="83" t="s">
        <v>348</v>
      </c>
      <c r="G315" s="84" t="s">
        <v>348</v>
      </c>
      <c r="H315" s="84" t="s">
        <v>348</v>
      </c>
      <c r="I315" s="86">
        <v>1.1000000000000001</v>
      </c>
      <c r="J315" s="84" t="s">
        <v>348</v>
      </c>
      <c r="K315" s="84" t="s">
        <v>348</v>
      </c>
    </row>
    <row r="316" spans="1:11" x14ac:dyDescent="0.2">
      <c r="A316" s="81">
        <v>209</v>
      </c>
      <c r="B316" s="80" t="s">
        <v>271</v>
      </c>
      <c r="C316" s="89">
        <v>41213</v>
      </c>
      <c r="D316" s="88">
        <v>30</v>
      </c>
      <c r="E316" s="88">
        <v>60</v>
      </c>
      <c r="F316" s="83" t="s">
        <v>348</v>
      </c>
      <c r="G316" s="84" t="s">
        <v>348</v>
      </c>
      <c r="H316" s="84" t="s">
        <v>348</v>
      </c>
      <c r="I316" s="86">
        <v>2.8</v>
      </c>
      <c r="J316" s="84" t="s">
        <v>348</v>
      </c>
      <c r="K316" s="84" t="s">
        <v>348</v>
      </c>
    </row>
    <row r="317" spans="1:11" x14ac:dyDescent="0.2">
      <c r="A317" s="81">
        <v>210</v>
      </c>
      <c r="B317" s="80" t="s">
        <v>274</v>
      </c>
      <c r="C317" s="89">
        <v>41213</v>
      </c>
      <c r="D317" s="88">
        <v>30</v>
      </c>
      <c r="E317" s="88">
        <v>60</v>
      </c>
      <c r="F317" s="83">
        <v>4.0999999999999996</v>
      </c>
      <c r="G317" s="84">
        <v>1.8121853470802307</v>
      </c>
      <c r="H317" s="84">
        <v>7.2950548492372036E-2</v>
      </c>
      <c r="I317" s="86">
        <v>1.3</v>
      </c>
      <c r="J317" s="85">
        <v>16.928000000000001</v>
      </c>
      <c r="K317" s="85">
        <v>98</v>
      </c>
    </row>
    <row r="318" spans="1:11" x14ac:dyDescent="0.2">
      <c r="A318" s="81">
        <v>301</v>
      </c>
      <c r="B318" s="80" t="s">
        <v>269</v>
      </c>
      <c r="C318" s="89">
        <v>41213</v>
      </c>
      <c r="D318" s="88">
        <v>30</v>
      </c>
      <c r="E318" s="88">
        <v>60</v>
      </c>
      <c r="F318" s="83" t="s">
        <v>348</v>
      </c>
      <c r="G318" s="84">
        <v>1.9720524549484253</v>
      </c>
      <c r="H318" s="84">
        <v>0.25595653802156454</v>
      </c>
      <c r="I318" s="86">
        <v>1.1000000000000001</v>
      </c>
      <c r="J318" s="84" t="s">
        <v>348</v>
      </c>
      <c r="K318" s="84" t="s">
        <v>348</v>
      </c>
    </row>
    <row r="319" spans="1:11" x14ac:dyDescent="0.2">
      <c r="A319" s="81">
        <v>302</v>
      </c>
      <c r="B319" s="80" t="s">
        <v>271</v>
      </c>
      <c r="C319" s="89">
        <v>41213</v>
      </c>
      <c r="D319" s="88">
        <v>30</v>
      </c>
      <c r="E319" s="88">
        <v>60</v>
      </c>
      <c r="F319" s="83" t="s">
        <v>348</v>
      </c>
      <c r="G319" s="84" t="s">
        <v>348</v>
      </c>
      <c r="H319" s="84" t="s">
        <v>348</v>
      </c>
      <c r="I319" s="86">
        <v>2.4</v>
      </c>
      <c r="J319" s="84" t="s">
        <v>348</v>
      </c>
      <c r="K319" s="84" t="s">
        <v>348</v>
      </c>
    </row>
    <row r="320" spans="1:11" x14ac:dyDescent="0.2">
      <c r="A320" s="81">
        <v>303</v>
      </c>
      <c r="B320" s="80" t="s">
        <v>270</v>
      </c>
      <c r="C320" s="89">
        <v>41213</v>
      </c>
      <c r="D320" s="88">
        <v>30</v>
      </c>
      <c r="E320" s="88">
        <v>60</v>
      </c>
      <c r="F320" s="83" t="s">
        <v>348</v>
      </c>
      <c r="G320" s="84" t="s">
        <v>348</v>
      </c>
      <c r="H320" s="84" t="s">
        <v>348</v>
      </c>
      <c r="I320" s="86">
        <v>2.1</v>
      </c>
      <c r="J320" s="84" t="s">
        <v>348</v>
      </c>
      <c r="K320" s="84" t="s">
        <v>348</v>
      </c>
    </row>
    <row r="321" spans="1:11" x14ac:dyDescent="0.2">
      <c r="A321" s="81">
        <v>304</v>
      </c>
      <c r="B321" s="80" t="s">
        <v>273</v>
      </c>
      <c r="C321" s="89">
        <v>41213</v>
      </c>
      <c r="D321" s="88">
        <v>30</v>
      </c>
      <c r="E321" s="88">
        <v>60</v>
      </c>
      <c r="F321" s="83">
        <v>4.05</v>
      </c>
      <c r="G321" s="84">
        <v>1.9917634129524231</v>
      </c>
      <c r="H321" s="84">
        <v>0.40695320814847941</v>
      </c>
      <c r="I321" s="86">
        <v>2.5</v>
      </c>
      <c r="J321" s="85">
        <v>30.17</v>
      </c>
      <c r="K321" s="85">
        <v>97</v>
      </c>
    </row>
    <row r="322" spans="1:11" x14ac:dyDescent="0.2">
      <c r="A322" s="81">
        <v>305</v>
      </c>
      <c r="B322" s="80" t="s">
        <v>272</v>
      </c>
      <c r="C322" s="89">
        <v>41213</v>
      </c>
      <c r="D322" s="88">
        <v>30</v>
      </c>
      <c r="E322" s="88">
        <v>60</v>
      </c>
      <c r="F322" s="83" t="s">
        <v>348</v>
      </c>
      <c r="G322" s="84">
        <v>0.80709010362625122</v>
      </c>
      <c r="H322" s="84">
        <v>0.20085658878087997</v>
      </c>
      <c r="I322" s="86">
        <v>2.5</v>
      </c>
      <c r="J322" s="84" t="s">
        <v>348</v>
      </c>
      <c r="K322" s="84" t="s">
        <v>348</v>
      </c>
    </row>
    <row r="323" spans="1:11" x14ac:dyDescent="0.2">
      <c r="A323" s="81">
        <v>308</v>
      </c>
      <c r="B323" s="80" t="s">
        <v>268</v>
      </c>
      <c r="C323" s="89">
        <v>41213</v>
      </c>
      <c r="D323" s="88">
        <v>30</v>
      </c>
      <c r="E323" s="88">
        <v>60</v>
      </c>
      <c r="F323" s="83" t="s">
        <v>348</v>
      </c>
      <c r="G323" s="84" t="s">
        <v>348</v>
      </c>
      <c r="H323" s="84" t="s">
        <v>348</v>
      </c>
      <c r="I323" s="86">
        <v>6.5</v>
      </c>
      <c r="J323" s="84" t="s">
        <v>348</v>
      </c>
      <c r="K323" s="84" t="s">
        <v>348</v>
      </c>
    </row>
    <row r="324" spans="1:11" x14ac:dyDescent="0.2">
      <c r="A324" s="81">
        <v>309</v>
      </c>
      <c r="B324" s="80" t="s">
        <v>276</v>
      </c>
      <c r="C324" s="89">
        <v>41213</v>
      </c>
      <c r="D324" s="88">
        <v>30</v>
      </c>
      <c r="E324" s="88">
        <v>60</v>
      </c>
      <c r="F324" s="83">
        <v>4.0599999999999996</v>
      </c>
      <c r="G324" s="84">
        <v>2.5109881162643433</v>
      </c>
      <c r="H324" s="84">
        <v>0.23242007941007614</v>
      </c>
      <c r="I324" s="86">
        <v>5.0999999999999996</v>
      </c>
      <c r="J324" s="85">
        <v>21.341999999999999</v>
      </c>
      <c r="K324" s="85">
        <v>93</v>
      </c>
    </row>
    <row r="325" spans="1:11" x14ac:dyDescent="0.2">
      <c r="A325" s="81">
        <v>310</v>
      </c>
      <c r="B325" s="80" t="s">
        <v>274</v>
      </c>
      <c r="C325" s="89">
        <v>41213</v>
      </c>
      <c r="D325" s="88">
        <v>30</v>
      </c>
      <c r="E325" s="88">
        <v>60</v>
      </c>
      <c r="F325" s="83">
        <v>3.87</v>
      </c>
      <c r="G325" s="84">
        <v>1.1199908703565598</v>
      </c>
      <c r="H325" s="84">
        <v>0.26985168457031256</v>
      </c>
      <c r="I325" s="86">
        <v>1.4</v>
      </c>
      <c r="J325" s="85">
        <v>22.518999999999998</v>
      </c>
      <c r="K325" s="85">
        <v>92</v>
      </c>
    </row>
    <row r="326" spans="1:11" x14ac:dyDescent="0.2">
      <c r="A326" s="81">
        <v>402</v>
      </c>
      <c r="B326" s="80" t="s">
        <v>272</v>
      </c>
      <c r="C326" s="89">
        <v>41213</v>
      </c>
      <c r="D326" s="88">
        <v>30</v>
      </c>
      <c r="E326" s="88">
        <v>60</v>
      </c>
      <c r="F326" s="83" t="s">
        <v>348</v>
      </c>
      <c r="G326" s="84">
        <v>1.4402922987937927</v>
      </c>
      <c r="H326" s="84">
        <v>0.71183353662490845</v>
      </c>
      <c r="I326" s="86">
        <v>3.9</v>
      </c>
      <c r="J326" s="84" t="s">
        <v>348</v>
      </c>
      <c r="K326" s="84" t="s">
        <v>348</v>
      </c>
    </row>
    <row r="327" spans="1:11" x14ac:dyDescent="0.2">
      <c r="A327" s="81">
        <v>403</v>
      </c>
      <c r="B327" s="80" t="s">
        <v>268</v>
      </c>
      <c r="C327" s="89">
        <v>41213</v>
      </c>
      <c r="D327" s="88">
        <v>30</v>
      </c>
      <c r="E327" s="88">
        <v>60</v>
      </c>
      <c r="F327" s="83" t="s">
        <v>348</v>
      </c>
      <c r="G327" s="84"/>
      <c r="H327" s="84"/>
      <c r="I327" s="86">
        <v>5.3</v>
      </c>
      <c r="J327" s="84" t="s">
        <v>348</v>
      </c>
      <c r="K327" s="84" t="s">
        <v>348</v>
      </c>
    </row>
    <row r="328" spans="1:11" x14ac:dyDescent="0.2">
      <c r="A328" s="81">
        <v>404</v>
      </c>
      <c r="B328" s="80" t="s">
        <v>273</v>
      </c>
      <c r="C328" s="89">
        <v>41213</v>
      </c>
      <c r="D328" s="88">
        <v>30</v>
      </c>
      <c r="E328" s="88">
        <v>60</v>
      </c>
      <c r="F328" s="83">
        <v>4.3</v>
      </c>
      <c r="G328" s="84">
        <v>5.0297987461090088</v>
      </c>
      <c r="H328" s="84">
        <v>0.20813500508666039</v>
      </c>
      <c r="I328" s="86">
        <v>2.2000000000000002</v>
      </c>
      <c r="J328" s="85">
        <v>16.34</v>
      </c>
      <c r="K328" s="85">
        <v>82</v>
      </c>
    </row>
    <row r="329" spans="1:11" x14ac:dyDescent="0.2">
      <c r="A329" s="81">
        <v>405</v>
      </c>
      <c r="B329" s="80" t="s">
        <v>269</v>
      </c>
      <c r="C329" s="89">
        <v>41213</v>
      </c>
      <c r="D329" s="88">
        <v>30</v>
      </c>
      <c r="E329" s="88">
        <v>60</v>
      </c>
      <c r="F329" s="83" t="s">
        <v>348</v>
      </c>
      <c r="G329" s="84">
        <v>4.4809895753860474</v>
      </c>
      <c r="H329" s="84">
        <v>0.62617659568786621</v>
      </c>
      <c r="I329" s="86">
        <v>7.3</v>
      </c>
      <c r="J329" s="84" t="s">
        <v>348</v>
      </c>
      <c r="K329" s="84" t="s">
        <v>348</v>
      </c>
    </row>
    <row r="330" spans="1:11" x14ac:dyDescent="0.2">
      <c r="A330" s="81">
        <v>406</v>
      </c>
      <c r="B330" s="80" t="s">
        <v>276</v>
      </c>
      <c r="C330" s="89">
        <v>41213</v>
      </c>
      <c r="D330" s="88">
        <v>30</v>
      </c>
      <c r="E330" s="88">
        <v>60</v>
      </c>
      <c r="F330" s="83">
        <v>4.13</v>
      </c>
      <c r="G330" s="84">
        <v>4.0297028422355652</v>
      </c>
      <c r="H330" s="84">
        <v>0.29526352882385254</v>
      </c>
      <c r="I330" s="86">
        <v>3</v>
      </c>
      <c r="J330" s="85">
        <v>18.399000000000001</v>
      </c>
      <c r="K330" s="85">
        <v>91</v>
      </c>
    </row>
    <row r="331" spans="1:11" x14ac:dyDescent="0.2">
      <c r="A331" s="81">
        <v>407</v>
      </c>
      <c r="B331" s="80" t="s">
        <v>274</v>
      </c>
      <c r="C331" s="89">
        <v>41213</v>
      </c>
      <c r="D331" s="88">
        <v>30</v>
      </c>
      <c r="E331" s="88">
        <v>60</v>
      </c>
      <c r="F331" s="83">
        <v>4.1100000000000003</v>
      </c>
      <c r="G331" s="84">
        <v>1.3718317449092865</v>
      </c>
      <c r="H331" s="84">
        <v>0.36269702017307281</v>
      </c>
      <c r="I331" s="86">
        <v>1.5</v>
      </c>
      <c r="J331" s="85">
        <v>16.634</v>
      </c>
      <c r="K331" s="85">
        <v>84</v>
      </c>
    </row>
    <row r="332" spans="1:11" x14ac:dyDescent="0.2">
      <c r="A332" s="81">
        <v>408</v>
      </c>
      <c r="B332" s="80" t="s">
        <v>271</v>
      </c>
      <c r="C332" s="89">
        <v>41213</v>
      </c>
      <c r="D332" s="88">
        <v>30</v>
      </c>
      <c r="E332" s="88">
        <v>60</v>
      </c>
      <c r="F332" s="83" t="s">
        <v>348</v>
      </c>
      <c r="G332" s="84" t="s">
        <v>348</v>
      </c>
      <c r="H332" s="84" t="s">
        <v>348</v>
      </c>
      <c r="I332" s="86">
        <v>3.9</v>
      </c>
      <c r="J332" s="84" t="s">
        <v>348</v>
      </c>
      <c r="K332" s="84" t="s">
        <v>348</v>
      </c>
    </row>
    <row r="333" spans="1:11" x14ac:dyDescent="0.2">
      <c r="A333" s="81">
        <v>409</v>
      </c>
      <c r="B333" s="80" t="s">
        <v>270</v>
      </c>
      <c r="C333" s="89">
        <v>41213</v>
      </c>
      <c r="D333" s="88">
        <v>30</v>
      </c>
      <c r="E333" s="88">
        <v>60</v>
      </c>
      <c r="F333" s="83" t="s">
        <v>348</v>
      </c>
      <c r="G333" s="84" t="s">
        <v>348</v>
      </c>
      <c r="H333" s="84" t="s">
        <v>348</v>
      </c>
      <c r="I333" s="86">
        <v>2.5</v>
      </c>
      <c r="J333" s="84" t="s">
        <v>348</v>
      </c>
      <c r="K333" s="84" t="s">
        <v>348</v>
      </c>
    </row>
    <row r="334" spans="1:11" x14ac:dyDescent="0.2">
      <c r="A334" s="81">
        <v>102</v>
      </c>
      <c r="B334" s="80" t="s">
        <v>271</v>
      </c>
      <c r="C334" s="89">
        <v>41213</v>
      </c>
      <c r="D334" s="88">
        <v>60</v>
      </c>
      <c r="E334" s="88">
        <v>90</v>
      </c>
      <c r="F334" s="83" t="s">
        <v>348</v>
      </c>
      <c r="G334" s="84" t="s">
        <v>348</v>
      </c>
      <c r="H334" s="84" t="s">
        <v>348</v>
      </c>
      <c r="I334" s="86">
        <v>0.2</v>
      </c>
      <c r="J334" s="84" t="s">
        <v>348</v>
      </c>
      <c r="K334" s="84" t="s">
        <v>348</v>
      </c>
    </row>
    <row r="335" spans="1:11" x14ac:dyDescent="0.2">
      <c r="A335" s="81">
        <v>103</v>
      </c>
      <c r="B335" s="80" t="s">
        <v>272</v>
      </c>
      <c r="C335" s="89">
        <v>41213</v>
      </c>
      <c r="D335" s="88">
        <v>60</v>
      </c>
      <c r="E335" s="88">
        <v>90</v>
      </c>
      <c r="F335" s="83" t="s">
        <v>348</v>
      </c>
      <c r="G335" s="84">
        <v>3.1760984659194946</v>
      </c>
      <c r="H335" s="84">
        <v>5.8190557174384587E-2</v>
      </c>
      <c r="I335" s="86">
        <v>1.6</v>
      </c>
      <c r="J335" s="84" t="s">
        <v>348</v>
      </c>
      <c r="K335" s="84" t="s">
        <v>348</v>
      </c>
    </row>
    <row r="336" spans="1:11" x14ac:dyDescent="0.2">
      <c r="A336" s="81">
        <v>104</v>
      </c>
      <c r="B336" s="80" t="s">
        <v>269</v>
      </c>
      <c r="C336" s="89">
        <v>41213</v>
      </c>
      <c r="D336" s="88">
        <v>60</v>
      </c>
      <c r="E336" s="88">
        <v>90</v>
      </c>
      <c r="F336" s="83" t="s">
        <v>348</v>
      </c>
      <c r="G336" s="84">
        <v>1.6267016530036926</v>
      </c>
      <c r="H336" s="84">
        <v>4.5603266917169094E-2</v>
      </c>
      <c r="I336" s="86">
        <v>1.8</v>
      </c>
      <c r="J336" s="84" t="s">
        <v>348</v>
      </c>
      <c r="K336" s="84" t="s">
        <v>348</v>
      </c>
    </row>
    <row r="337" spans="1:11" x14ac:dyDescent="0.2">
      <c r="A337" s="81">
        <v>105</v>
      </c>
      <c r="B337" s="80" t="s">
        <v>274</v>
      </c>
      <c r="C337" s="89">
        <v>41213</v>
      </c>
      <c r="D337" s="88">
        <v>60</v>
      </c>
      <c r="E337" s="88">
        <v>90</v>
      </c>
      <c r="F337" s="83">
        <v>4.04</v>
      </c>
      <c r="G337" s="84">
        <v>3.026110827922821</v>
      </c>
      <c r="H337" s="84">
        <v>5.037886556237936E-2</v>
      </c>
      <c r="I337" s="86">
        <v>1.5</v>
      </c>
      <c r="J337" s="85">
        <v>7.806</v>
      </c>
      <c r="K337" s="85">
        <v>64</v>
      </c>
    </row>
    <row r="338" spans="1:11" x14ac:dyDescent="0.2">
      <c r="A338" s="81">
        <v>106</v>
      </c>
      <c r="B338" s="80" t="s">
        <v>268</v>
      </c>
      <c r="C338" s="89">
        <v>41213</v>
      </c>
      <c r="D338" s="88">
        <v>60</v>
      </c>
      <c r="E338" s="88">
        <v>90</v>
      </c>
      <c r="F338" s="83" t="s">
        <v>348</v>
      </c>
      <c r="G338" s="84" t="s">
        <v>348</v>
      </c>
      <c r="H338" s="84" t="s">
        <v>348</v>
      </c>
      <c r="I338" s="86">
        <v>0.6</v>
      </c>
      <c r="J338" s="84" t="s">
        <v>348</v>
      </c>
      <c r="K338" s="84" t="s">
        <v>348</v>
      </c>
    </row>
    <row r="339" spans="1:11" x14ac:dyDescent="0.2">
      <c r="A339" s="81">
        <v>107</v>
      </c>
      <c r="B339" s="80" t="s">
        <v>270</v>
      </c>
      <c r="C339" s="89">
        <v>41213</v>
      </c>
      <c r="D339" s="88">
        <v>60</v>
      </c>
      <c r="E339" s="88">
        <v>90</v>
      </c>
      <c r="F339" s="83" t="s">
        <v>348</v>
      </c>
      <c r="G339" s="84" t="s">
        <v>348</v>
      </c>
      <c r="H339" s="84" t="s">
        <v>348</v>
      </c>
      <c r="I339" s="86">
        <v>1.2</v>
      </c>
      <c r="J339" s="84" t="s">
        <v>348</v>
      </c>
      <c r="K339" s="84" t="s">
        <v>348</v>
      </c>
    </row>
    <row r="340" spans="1:11" x14ac:dyDescent="0.2">
      <c r="A340" s="81">
        <v>109</v>
      </c>
      <c r="B340" s="80" t="s">
        <v>276</v>
      </c>
      <c r="C340" s="89">
        <v>41213</v>
      </c>
      <c r="D340" s="88">
        <v>60</v>
      </c>
      <c r="E340" s="88">
        <v>90</v>
      </c>
      <c r="F340" s="83">
        <v>4.2300000000000004</v>
      </c>
      <c r="G340" s="84">
        <v>1.5464240312576294</v>
      </c>
      <c r="H340" s="84">
        <v>7.1882954798638835E-2</v>
      </c>
      <c r="I340" s="86">
        <v>0.9</v>
      </c>
      <c r="J340" s="85">
        <v>5</v>
      </c>
      <c r="K340" s="85">
        <v>68</v>
      </c>
    </row>
    <row r="341" spans="1:11" x14ac:dyDescent="0.2">
      <c r="A341" s="81">
        <v>110</v>
      </c>
      <c r="B341" s="80" t="s">
        <v>273</v>
      </c>
      <c r="C341" s="89">
        <v>41213</v>
      </c>
      <c r="D341" s="88">
        <v>60</v>
      </c>
      <c r="E341" s="88">
        <v>90</v>
      </c>
      <c r="F341" s="83">
        <v>4.1399999999999997</v>
      </c>
      <c r="G341" s="84">
        <v>1.1433190852403641</v>
      </c>
      <c r="H341" s="84">
        <v>8.4591589402407408E-2</v>
      </c>
      <c r="I341" s="86">
        <v>0.2</v>
      </c>
      <c r="J341" s="85">
        <v>5</v>
      </c>
      <c r="K341" s="85">
        <v>88</v>
      </c>
    </row>
    <row r="342" spans="1:11" x14ac:dyDescent="0.2">
      <c r="A342" s="81">
        <v>202</v>
      </c>
      <c r="B342" s="80" t="s">
        <v>273</v>
      </c>
      <c r="C342" s="89">
        <v>41213</v>
      </c>
      <c r="D342" s="88">
        <v>60</v>
      </c>
      <c r="E342" s="88">
        <v>90</v>
      </c>
      <c r="F342" s="83">
        <v>4.03</v>
      </c>
      <c r="G342" s="84">
        <v>0.77265925705432892</v>
      </c>
      <c r="H342" s="84">
        <v>8.4387576207518578E-2</v>
      </c>
      <c r="I342" s="86">
        <v>0.05</v>
      </c>
      <c r="J342" s="85">
        <v>27.815999999999999</v>
      </c>
      <c r="K342" s="85">
        <v>104</v>
      </c>
    </row>
    <row r="343" spans="1:11" x14ac:dyDescent="0.2">
      <c r="A343" s="81">
        <v>204</v>
      </c>
      <c r="B343" s="80" t="s">
        <v>274</v>
      </c>
      <c r="C343" s="89">
        <v>41213</v>
      </c>
      <c r="D343" s="88">
        <v>60</v>
      </c>
      <c r="E343" s="88">
        <v>90</v>
      </c>
      <c r="F343" s="83">
        <v>4.2</v>
      </c>
      <c r="G343" s="84">
        <v>1.7149212956428526</v>
      </c>
      <c r="H343" s="84">
        <v>8.0719972029328346E-2</v>
      </c>
      <c r="I343" s="86">
        <v>0.05</v>
      </c>
      <c r="J343" s="85">
        <v>23.696000000000002</v>
      </c>
      <c r="K343" s="85">
        <v>96</v>
      </c>
    </row>
    <row r="344" spans="1:11" x14ac:dyDescent="0.2">
      <c r="A344" s="81">
        <v>205</v>
      </c>
      <c r="B344" s="80" t="s">
        <v>269</v>
      </c>
      <c r="C344" s="89">
        <v>41213</v>
      </c>
      <c r="D344" s="88">
        <v>60</v>
      </c>
      <c r="E344" s="88">
        <v>90</v>
      </c>
      <c r="F344" s="83" t="s">
        <v>348</v>
      </c>
      <c r="G344" s="84">
        <v>0.90282008051872253</v>
      </c>
      <c r="H344" s="84">
        <v>9.3502122908830643E-2</v>
      </c>
      <c r="I344" s="86">
        <v>0.7</v>
      </c>
      <c r="J344" s="84" t="s">
        <v>348</v>
      </c>
      <c r="K344" s="84" t="s">
        <v>348</v>
      </c>
    </row>
    <row r="345" spans="1:11" x14ac:dyDescent="0.2">
      <c r="A345" s="81">
        <v>206</v>
      </c>
      <c r="B345" s="80" t="s">
        <v>271</v>
      </c>
      <c r="C345" s="89">
        <v>41213</v>
      </c>
      <c r="D345" s="88">
        <v>60</v>
      </c>
      <c r="E345" s="88">
        <v>90</v>
      </c>
      <c r="F345" s="83" t="s">
        <v>348</v>
      </c>
      <c r="G345" s="84"/>
      <c r="H345" s="84"/>
      <c r="I345" s="86">
        <v>0.05</v>
      </c>
      <c r="J345" s="84" t="s">
        <v>348</v>
      </c>
      <c r="K345" s="84" t="s">
        <v>348</v>
      </c>
    </row>
    <row r="346" spans="1:11" x14ac:dyDescent="0.2">
      <c r="A346" s="81">
        <v>207</v>
      </c>
      <c r="B346" s="80" t="s">
        <v>272</v>
      </c>
      <c r="C346" s="89">
        <v>41213</v>
      </c>
      <c r="D346" s="88">
        <v>60</v>
      </c>
      <c r="E346" s="88">
        <v>90</v>
      </c>
      <c r="F346" s="83" t="s">
        <v>348</v>
      </c>
      <c r="G346" s="84">
        <v>1.7568905651569366</v>
      </c>
      <c r="H346" s="84">
        <v>0.12768811546266082</v>
      </c>
      <c r="I346" s="86">
        <v>0.2</v>
      </c>
      <c r="J346" s="84" t="s">
        <v>348</v>
      </c>
      <c r="K346" s="84" t="s">
        <v>348</v>
      </c>
    </row>
    <row r="347" spans="1:11" x14ac:dyDescent="0.2">
      <c r="A347" s="81">
        <v>208</v>
      </c>
      <c r="B347" s="80" t="s">
        <v>268</v>
      </c>
      <c r="C347" s="89">
        <v>41213</v>
      </c>
      <c r="D347" s="88">
        <v>60</v>
      </c>
      <c r="E347" s="88">
        <v>90</v>
      </c>
      <c r="F347" s="83" t="s">
        <v>348</v>
      </c>
      <c r="G347" s="84" t="s">
        <v>348</v>
      </c>
      <c r="H347" s="84" t="s">
        <v>348</v>
      </c>
      <c r="I347" s="86">
        <v>0.05</v>
      </c>
      <c r="J347" s="84" t="s">
        <v>348</v>
      </c>
      <c r="K347" s="84" t="s">
        <v>348</v>
      </c>
    </row>
    <row r="348" spans="1:11" x14ac:dyDescent="0.2">
      <c r="A348" s="81">
        <v>209</v>
      </c>
      <c r="B348" s="80" t="s">
        <v>271</v>
      </c>
      <c r="C348" s="89">
        <v>41213</v>
      </c>
      <c r="D348" s="88">
        <v>60</v>
      </c>
      <c r="E348" s="88">
        <v>90</v>
      </c>
      <c r="F348" s="83" t="s">
        <v>348</v>
      </c>
      <c r="G348" s="84" t="s">
        <v>348</v>
      </c>
      <c r="H348" s="84" t="s">
        <v>348</v>
      </c>
      <c r="I348" s="86">
        <v>0.05</v>
      </c>
      <c r="J348" s="84" t="s">
        <v>348</v>
      </c>
      <c r="K348" s="84" t="s">
        <v>348</v>
      </c>
    </row>
    <row r="349" spans="1:11" x14ac:dyDescent="0.2">
      <c r="A349" s="81">
        <v>210</v>
      </c>
      <c r="B349" s="80" t="s">
        <v>274</v>
      </c>
      <c r="C349" s="89">
        <v>41213</v>
      </c>
      <c r="D349" s="88">
        <v>60</v>
      </c>
      <c r="E349" s="88">
        <v>90</v>
      </c>
      <c r="F349" s="83">
        <v>4.3499999999999996</v>
      </c>
      <c r="G349" s="84">
        <v>0.95191605389118195</v>
      </c>
      <c r="H349" s="84">
        <v>9.457525797188282E-2</v>
      </c>
      <c r="I349" s="86">
        <v>0.1</v>
      </c>
      <c r="J349" s="85">
        <v>10.749000000000001</v>
      </c>
      <c r="K349" s="85">
        <v>94</v>
      </c>
    </row>
    <row r="350" spans="1:11" x14ac:dyDescent="0.2">
      <c r="A350" s="81">
        <v>301</v>
      </c>
      <c r="B350" s="80" t="s">
        <v>269</v>
      </c>
      <c r="C350" s="89">
        <v>41213</v>
      </c>
      <c r="D350" s="88">
        <v>60</v>
      </c>
      <c r="E350" s="88">
        <v>90</v>
      </c>
      <c r="F350" s="83" t="s">
        <v>348</v>
      </c>
      <c r="G350" s="84">
        <v>1.2133213132619858</v>
      </c>
      <c r="H350" s="84">
        <v>7.6516801491379738E-2</v>
      </c>
      <c r="I350" s="86">
        <v>0.05</v>
      </c>
      <c r="J350" s="84" t="s">
        <v>348</v>
      </c>
      <c r="K350" s="84" t="s">
        <v>348</v>
      </c>
    </row>
    <row r="351" spans="1:11" x14ac:dyDescent="0.2">
      <c r="A351" s="81">
        <v>302</v>
      </c>
      <c r="B351" s="80" t="s">
        <v>271</v>
      </c>
      <c r="C351" s="89">
        <v>41213</v>
      </c>
      <c r="D351" s="88">
        <v>60</v>
      </c>
      <c r="E351" s="88">
        <v>90</v>
      </c>
      <c r="F351" s="83" t="s">
        <v>348</v>
      </c>
      <c r="G351" s="84" t="s">
        <v>348</v>
      </c>
      <c r="H351" s="84" t="s">
        <v>348</v>
      </c>
      <c r="I351" s="86">
        <v>0.7</v>
      </c>
      <c r="J351" s="84" t="s">
        <v>348</v>
      </c>
      <c r="K351" s="84" t="s">
        <v>348</v>
      </c>
    </row>
    <row r="352" spans="1:11" x14ac:dyDescent="0.2">
      <c r="A352" s="81">
        <v>303</v>
      </c>
      <c r="B352" s="80" t="s">
        <v>270</v>
      </c>
      <c r="C352" s="89">
        <v>41213</v>
      </c>
      <c r="D352" s="88">
        <v>60</v>
      </c>
      <c r="E352" s="88">
        <v>90</v>
      </c>
      <c r="F352" s="83" t="s">
        <v>348</v>
      </c>
      <c r="G352" s="84" t="s">
        <v>348</v>
      </c>
      <c r="H352" s="84" t="s">
        <v>348</v>
      </c>
      <c r="I352" s="86">
        <v>0.3</v>
      </c>
      <c r="J352" s="84" t="s">
        <v>348</v>
      </c>
      <c r="K352" s="84" t="s">
        <v>348</v>
      </c>
    </row>
    <row r="353" spans="1:11" x14ac:dyDescent="0.2">
      <c r="A353" s="81">
        <v>304</v>
      </c>
      <c r="B353" s="80" t="s">
        <v>273</v>
      </c>
      <c r="C353" s="89">
        <v>41213</v>
      </c>
      <c r="D353" s="88">
        <v>60</v>
      </c>
      <c r="E353" s="88">
        <v>90</v>
      </c>
      <c r="F353" s="83">
        <v>4.21</v>
      </c>
      <c r="G353" s="84">
        <v>1.3646742701530457</v>
      </c>
      <c r="H353" s="84">
        <v>9.6906423568725586E-2</v>
      </c>
      <c r="I353" s="86">
        <v>0.5</v>
      </c>
      <c r="J353" s="85">
        <v>38.703000000000003</v>
      </c>
      <c r="K353" s="85">
        <v>97</v>
      </c>
    </row>
    <row r="354" spans="1:11" x14ac:dyDescent="0.2">
      <c r="A354" s="81">
        <v>305</v>
      </c>
      <c r="B354" s="80" t="s">
        <v>272</v>
      </c>
      <c r="C354" s="89">
        <v>41213</v>
      </c>
      <c r="D354" s="88">
        <v>60</v>
      </c>
      <c r="E354" s="88">
        <v>90</v>
      </c>
      <c r="F354" s="83" t="s">
        <v>348</v>
      </c>
      <c r="G354" s="84">
        <v>2.6530104875564575</v>
      </c>
      <c r="H354" s="84">
        <v>0.11294999159872532</v>
      </c>
      <c r="I354" s="86">
        <v>0.05</v>
      </c>
      <c r="J354" s="84" t="s">
        <v>348</v>
      </c>
      <c r="K354" s="84" t="s">
        <v>348</v>
      </c>
    </row>
    <row r="355" spans="1:11" x14ac:dyDescent="0.2">
      <c r="A355" s="81">
        <v>308</v>
      </c>
      <c r="B355" s="80" t="s">
        <v>268</v>
      </c>
      <c r="C355" s="89">
        <v>41213</v>
      </c>
      <c r="D355" s="88">
        <v>60</v>
      </c>
      <c r="E355" s="88">
        <v>90</v>
      </c>
      <c r="F355" s="83" t="s">
        <v>348</v>
      </c>
      <c r="G355" s="84" t="s">
        <v>348</v>
      </c>
      <c r="H355" s="84" t="s">
        <v>348</v>
      </c>
      <c r="I355" s="86">
        <v>0.5</v>
      </c>
      <c r="J355" s="84" t="s">
        <v>348</v>
      </c>
      <c r="K355" s="84" t="s">
        <v>348</v>
      </c>
    </row>
    <row r="356" spans="1:11" x14ac:dyDescent="0.2">
      <c r="A356" s="81">
        <v>309</v>
      </c>
      <c r="B356" s="80" t="s">
        <v>276</v>
      </c>
      <c r="C356" s="89">
        <v>41213</v>
      </c>
      <c r="D356" s="88">
        <v>60</v>
      </c>
      <c r="E356" s="88">
        <v>90</v>
      </c>
      <c r="F356" s="83">
        <v>4.24</v>
      </c>
      <c r="G356" s="84">
        <v>1.0961677134037018</v>
      </c>
      <c r="H356" s="84">
        <v>9.6967080608010292E-2</v>
      </c>
      <c r="I356" s="86">
        <v>0.5</v>
      </c>
      <c r="J356" s="85">
        <v>38.997</v>
      </c>
      <c r="K356" s="85">
        <v>94</v>
      </c>
    </row>
    <row r="357" spans="1:11" x14ac:dyDescent="0.2">
      <c r="A357" s="81">
        <v>310</v>
      </c>
      <c r="B357" s="80" t="s">
        <v>274</v>
      </c>
      <c r="C357" s="89">
        <v>41213</v>
      </c>
      <c r="D357" s="88">
        <v>60</v>
      </c>
      <c r="E357" s="88">
        <v>90</v>
      </c>
      <c r="F357" s="83">
        <v>4.21</v>
      </c>
      <c r="G357" s="84">
        <v>2.5403480231761932</v>
      </c>
      <c r="H357" s="84">
        <v>8.9960722252726555E-2</v>
      </c>
      <c r="I357" s="86">
        <v>1</v>
      </c>
      <c r="J357" s="85">
        <v>40.173999999999999</v>
      </c>
      <c r="K357" s="85">
        <v>99</v>
      </c>
    </row>
    <row r="358" spans="1:11" x14ac:dyDescent="0.2">
      <c r="A358" s="81">
        <v>402</v>
      </c>
      <c r="B358" s="80" t="s">
        <v>272</v>
      </c>
      <c r="C358" s="89">
        <v>41213</v>
      </c>
      <c r="D358" s="88">
        <v>60</v>
      </c>
      <c r="E358" s="88">
        <v>90</v>
      </c>
      <c r="F358" s="83" t="s">
        <v>348</v>
      </c>
      <c r="G358" s="84">
        <v>3.177143931388855</v>
      </c>
      <c r="H358" s="84">
        <v>6.6586160100996494E-2</v>
      </c>
      <c r="I358" s="86">
        <v>1.4</v>
      </c>
      <c r="J358" s="84" t="s">
        <v>348</v>
      </c>
      <c r="K358" s="84" t="s">
        <v>348</v>
      </c>
    </row>
    <row r="359" spans="1:11" x14ac:dyDescent="0.2">
      <c r="A359" s="81">
        <v>403</v>
      </c>
      <c r="B359" s="80" t="s">
        <v>268</v>
      </c>
      <c r="C359" s="89">
        <v>41213</v>
      </c>
      <c r="D359" s="88">
        <v>60</v>
      </c>
      <c r="E359" s="88">
        <v>90</v>
      </c>
      <c r="F359" s="83" t="s">
        <v>348</v>
      </c>
      <c r="G359" s="84" t="s">
        <v>348</v>
      </c>
      <c r="H359" s="84" t="s">
        <v>348</v>
      </c>
      <c r="I359" s="86">
        <v>0.8</v>
      </c>
      <c r="J359" s="84" t="s">
        <v>348</v>
      </c>
      <c r="K359" s="84" t="s">
        <v>348</v>
      </c>
    </row>
    <row r="360" spans="1:11" x14ac:dyDescent="0.2">
      <c r="A360" s="81">
        <v>404</v>
      </c>
      <c r="B360" s="80" t="s">
        <v>273</v>
      </c>
      <c r="C360" s="89">
        <v>41213</v>
      </c>
      <c r="D360" s="88">
        <v>60</v>
      </c>
      <c r="E360" s="88">
        <v>90</v>
      </c>
      <c r="F360" s="83">
        <v>4.2699999999999996</v>
      </c>
      <c r="G360" s="84">
        <v>1.2506768107414246</v>
      </c>
      <c r="H360" s="84">
        <v>0.10857629589736462</v>
      </c>
      <c r="I360" s="86">
        <v>0.8</v>
      </c>
      <c r="J360" s="85">
        <v>25.167000000000002</v>
      </c>
      <c r="K360" s="85">
        <v>103</v>
      </c>
    </row>
    <row r="361" spans="1:11" x14ac:dyDescent="0.2">
      <c r="A361" s="81">
        <v>405</v>
      </c>
      <c r="B361" s="80" t="s">
        <v>269</v>
      </c>
      <c r="C361" s="89">
        <v>41213</v>
      </c>
      <c r="D361" s="88">
        <v>60</v>
      </c>
      <c r="E361" s="88">
        <v>90</v>
      </c>
      <c r="F361" s="83" t="s">
        <v>348</v>
      </c>
      <c r="G361" s="84">
        <v>1.2233701348304749</v>
      </c>
      <c r="H361" s="84">
        <v>9.3120178207755089E-2</v>
      </c>
      <c r="I361" s="86">
        <v>1.2</v>
      </c>
      <c r="J361" s="84" t="s">
        <v>348</v>
      </c>
      <c r="K361" s="84" t="s">
        <v>348</v>
      </c>
    </row>
    <row r="362" spans="1:11" x14ac:dyDescent="0.2">
      <c r="A362" s="81">
        <v>406</v>
      </c>
      <c r="B362" s="80" t="s">
        <v>276</v>
      </c>
      <c r="C362" s="89">
        <v>41213</v>
      </c>
      <c r="D362" s="88">
        <v>60</v>
      </c>
      <c r="E362" s="88">
        <v>90</v>
      </c>
      <c r="F362" s="83">
        <v>4.26</v>
      </c>
      <c r="G362" s="84">
        <v>1.0538575053215027</v>
      </c>
      <c r="H362" s="84">
        <v>0.11398478411138058</v>
      </c>
      <c r="I362" s="86">
        <v>2.4</v>
      </c>
      <c r="J362" s="85">
        <v>31.052</v>
      </c>
      <c r="K362" s="85">
        <v>99</v>
      </c>
    </row>
    <row r="363" spans="1:11" x14ac:dyDescent="0.2">
      <c r="A363" s="81">
        <v>407</v>
      </c>
      <c r="B363" s="80" t="s">
        <v>274</v>
      </c>
      <c r="C363" s="89">
        <v>41213</v>
      </c>
      <c r="D363" s="88">
        <v>60</v>
      </c>
      <c r="E363" s="88">
        <v>90</v>
      </c>
      <c r="F363" s="83">
        <v>4.3499999999999996</v>
      </c>
      <c r="G363" s="84">
        <v>2.6733705401420593</v>
      </c>
      <c r="H363" s="84">
        <v>0.10847505182027817</v>
      </c>
      <c r="I363" s="86">
        <v>1.1000000000000001</v>
      </c>
      <c r="J363" s="87">
        <v>31.640999999999998</v>
      </c>
      <c r="K363" s="87">
        <v>87</v>
      </c>
    </row>
    <row r="364" spans="1:11" x14ac:dyDescent="0.2">
      <c r="A364" s="81">
        <v>408</v>
      </c>
      <c r="B364" s="80" t="s">
        <v>271</v>
      </c>
      <c r="C364" s="89">
        <v>41213</v>
      </c>
      <c r="D364" s="88">
        <v>60</v>
      </c>
      <c r="E364" s="88">
        <v>90</v>
      </c>
      <c r="F364" s="83" t="s">
        <v>348</v>
      </c>
      <c r="G364" s="84" t="s">
        <v>348</v>
      </c>
      <c r="H364" s="84" t="s">
        <v>348</v>
      </c>
      <c r="I364" s="86">
        <v>1.8</v>
      </c>
      <c r="J364" s="84" t="s">
        <v>348</v>
      </c>
      <c r="K364" s="84" t="s">
        <v>348</v>
      </c>
    </row>
    <row r="365" spans="1:11" x14ac:dyDescent="0.2">
      <c r="A365" s="81">
        <v>409</v>
      </c>
      <c r="B365" s="80" t="s">
        <v>270</v>
      </c>
      <c r="C365" s="89">
        <v>41213</v>
      </c>
      <c r="D365" s="88">
        <v>60</v>
      </c>
      <c r="E365" s="88">
        <v>90</v>
      </c>
      <c r="F365" s="83" t="s">
        <v>348</v>
      </c>
      <c r="G365" s="84" t="s">
        <v>348</v>
      </c>
      <c r="H365" s="84" t="s">
        <v>348</v>
      </c>
      <c r="I365" s="86">
        <v>0.4</v>
      </c>
      <c r="J365" s="84" t="s">
        <v>348</v>
      </c>
      <c r="K365" s="84" t="s">
        <v>348</v>
      </c>
    </row>
    <row r="366" spans="1:11" x14ac:dyDescent="0.2">
      <c r="A366" s="81">
        <v>103</v>
      </c>
      <c r="B366" s="80" t="s">
        <v>272</v>
      </c>
      <c r="C366" s="89">
        <v>41409</v>
      </c>
      <c r="D366" s="88">
        <v>0</v>
      </c>
      <c r="E366" s="88">
        <v>20</v>
      </c>
      <c r="F366" s="83" t="s">
        <v>348</v>
      </c>
      <c r="G366" s="84" t="s">
        <v>348</v>
      </c>
      <c r="H366" s="84" t="s">
        <v>348</v>
      </c>
      <c r="I366" s="84" t="s">
        <v>348</v>
      </c>
      <c r="J366" s="84">
        <v>19</v>
      </c>
      <c r="K366" s="84">
        <v>213</v>
      </c>
    </row>
    <row r="367" spans="1:11" x14ac:dyDescent="0.2">
      <c r="A367" s="81">
        <v>109</v>
      </c>
      <c r="B367" s="80" t="s">
        <v>276</v>
      </c>
      <c r="C367" s="89">
        <v>41409</v>
      </c>
      <c r="D367" s="88">
        <v>0</v>
      </c>
      <c r="E367" s="88">
        <v>20</v>
      </c>
      <c r="F367" s="83" t="s">
        <v>348</v>
      </c>
      <c r="G367" s="84" t="s">
        <v>348</v>
      </c>
      <c r="H367" s="84" t="s">
        <v>348</v>
      </c>
      <c r="I367" s="84" t="s">
        <v>348</v>
      </c>
      <c r="J367" s="84">
        <v>10</v>
      </c>
      <c r="K367" s="84">
        <v>110</v>
      </c>
    </row>
    <row r="368" spans="1:11" x14ac:dyDescent="0.2">
      <c r="A368" s="81">
        <v>207</v>
      </c>
      <c r="B368" s="80" t="s">
        <v>272</v>
      </c>
      <c r="C368" s="89">
        <v>41409</v>
      </c>
      <c r="D368" s="88">
        <v>0</v>
      </c>
      <c r="E368" s="88">
        <v>20</v>
      </c>
      <c r="F368" s="83" t="s">
        <v>348</v>
      </c>
      <c r="G368" s="84" t="s">
        <v>348</v>
      </c>
      <c r="H368" s="84" t="s">
        <v>348</v>
      </c>
      <c r="I368" s="84" t="s">
        <v>348</v>
      </c>
      <c r="J368" s="84">
        <v>20</v>
      </c>
      <c r="K368" s="84">
        <v>218</v>
      </c>
    </row>
    <row r="369" spans="1:11" x14ac:dyDescent="0.2">
      <c r="A369" s="81">
        <v>210</v>
      </c>
      <c r="B369" s="80" t="s">
        <v>276</v>
      </c>
      <c r="C369" s="89">
        <v>41409</v>
      </c>
      <c r="D369" s="88">
        <v>0</v>
      </c>
      <c r="E369" s="88">
        <v>20</v>
      </c>
      <c r="F369" s="83" t="s">
        <v>348</v>
      </c>
      <c r="G369" s="84" t="s">
        <v>348</v>
      </c>
      <c r="H369" s="84" t="s">
        <v>348</v>
      </c>
      <c r="I369" s="84" t="s">
        <v>348</v>
      </c>
      <c r="J369" s="84">
        <v>13</v>
      </c>
      <c r="K369" s="84">
        <v>144</v>
      </c>
    </row>
    <row r="370" spans="1:11" x14ac:dyDescent="0.2">
      <c r="A370" s="81">
        <v>305</v>
      </c>
      <c r="B370" s="80" t="s">
        <v>272</v>
      </c>
      <c r="C370" s="89">
        <v>41409</v>
      </c>
      <c r="D370" s="88">
        <v>0</v>
      </c>
      <c r="E370" s="88">
        <v>20</v>
      </c>
      <c r="F370" s="83" t="s">
        <v>348</v>
      </c>
      <c r="G370" s="84" t="s">
        <v>348</v>
      </c>
      <c r="H370" s="84" t="s">
        <v>348</v>
      </c>
      <c r="I370" s="84" t="s">
        <v>348</v>
      </c>
      <c r="J370" s="84">
        <v>31</v>
      </c>
      <c r="K370" s="84">
        <v>296</v>
      </c>
    </row>
    <row r="371" spans="1:11" x14ac:dyDescent="0.2">
      <c r="A371" s="81">
        <v>309</v>
      </c>
      <c r="B371" s="80" t="s">
        <v>276</v>
      </c>
      <c r="C371" s="89">
        <v>41409</v>
      </c>
      <c r="D371" s="88">
        <v>0</v>
      </c>
      <c r="E371" s="88">
        <v>20</v>
      </c>
      <c r="F371" s="83" t="s">
        <v>348</v>
      </c>
      <c r="G371" s="84" t="s">
        <v>348</v>
      </c>
      <c r="H371" s="84" t="s">
        <v>348</v>
      </c>
      <c r="I371" s="84" t="s">
        <v>348</v>
      </c>
      <c r="J371" s="84">
        <v>18</v>
      </c>
      <c r="K371" s="84">
        <v>165</v>
      </c>
    </row>
    <row r="372" spans="1:11" x14ac:dyDescent="0.2">
      <c r="A372" s="81">
        <v>402</v>
      </c>
      <c r="B372" s="80" t="s">
        <v>272</v>
      </c>
      <c r="C372" s="89">
        <v>41409</v>
      </c>
      <c r="D372" s="88">
        <v>0</v>
      </c>
      <c r="E372" s="88">
        <v>20</v>
      </c>
      <c r="F372" s="83" t="s">
        <v>348</v>
      </c>
      <c r="G372" s="84" t="s">
        <v>348</v>
      </c>
      <c r="H372" s="84" t="s">
        <v>348</v>
      </c>
      <c r="I372" s="84" t="s">
        <v>348</v>
      </c>
      <c r="J372" s="84">
        <v>27</v>
      </c>
      <c r="K372" s="84">
        <v>229</v>
      </c>
    </row>
    <row r="373" spans="1:11" x14ac:dyDescent="0.2">
      <c r="A373" s="81">
        <v>406</v>
      </c>
      <c r="B373" s="80" t="s">
        <v>276</v>
      </c>
      <c r="C373" s="89">
        <v>41409</v>
      </c>
      <c r="D373" s="88">
        <v>0</v>
      </c>
      <c r="E373" s="88">
        <v>20</v>
      </c>
      <c r="F373" s="83" t="s">
        <v>348</v>
      </c>
      <c r="G373" s="84" t="s">
        <v>348</v>
      </c>
      <c r="H373" s="84" t="s">
        <v>348</v>
      </c>
      <c r="I373" s="84" t="s">
        <v>348</v>
      </c>
      <c r="J373" s="84">
        <v>18</v>
      </c>
      <c r="K373" s="84">
        <v>102</v>
      </c>
    </row>
    <row r="374" spans="1:11" x14ac:dyDescent="0.2">
      <c r="A374" s="81">
        <v>101</v>
      </c>
      <c r="B374" s="80" t="s">
        <v>275</v>
      </c>
      <c r="C374" s="89">
        <v>41458</v>
      </c>
      <c r="D374" s="88">
        <v>0</v>
      </c>
      <c r="E374" s="88">
        <v>30.48</v>
      </c>
      <c r="F374" s="83" t="s">
        <v>348</v>
      </c>
      <c r="G374" s="84" t="s">
        <v>348</v>
      </c>
      <c r="H374" s="84" t="s">
        <v>348</v>
      </c>
      <c r="I374" s="84">
        <v>23.5</v>
      </c>
      <c r="J374" s="84" t="s">
        <v>348</v>
      </c>
      <c r="K374" s="84" t="s">
        <v>348</v>
      </c>
    </row>
    <row r="375" spans="1:11" x14ac:dyDescent="0.2">
      <c r="A375" s="81">
        <v>102</v>
      </c>
      <c r="B375" s="80" t="s">
        <v>271</v>
      </c>
      <c r="C375" s="89">
        <v>41458</v>
      </c>
      <c r="D375" s="88">
        <v>0</v>
      </c>
      <c r="E375" s="88">
        <v>30.48</v>
      </c>
      <c r="F375" s="83" t="s">
        <v>348</v>
      </c>
      <c r="G375" s="84" t="s">
        <v>348</v>
      </c>
      <c r="H375" s="84" t="s">
        <v>348</v>
      </c>
      <c r="I375" s="84">
        <v>16.2</v>
      </c>
      <c r="J375" s="84" t="s">
        <v>348</v>
      </c>
      <c r="K375" s="84" t="s">
        <v>348</v>
      </c>
    </row>
    <row r="376" spans="1:11" x14ac:dyDescent="0.2">
      <c r="A376" s="81">
        <v>103</v>
      </c>
      <c r="B376" s="80" t="s">
        <v>272</v>
      </c>
      <c r="C376" s="89">
        <v>41458</v>
      </c>
      <c r="D376" s="88">
        <v>0</v>
      </c>
      <c r="E376" s="88">
        <v>30.48</v>
      </c>
      <c r="F376" s="83" t="s">
        <v>348</v>
      </c>
      <c r="G376" s="84" t="s">
        <v>348</v>
      </c>
      <c r="H376" s="84" t="s">
        <v>348</v>
      </c>
      <c r="I376" s="84">
        <v>22.4</v>
      </c>
      <c r="J376" s="84" t="s">
        <v>348</v>
      </c>
      <c r="K376" s="84" t="s">
        <v>348</v>
      </c>
    </row>
    <row r="377" spans="1:11" x14ac:dyDescent="0.2">
      <c r="A377" s="81">
        <v>104</v>
      </c>
      <c r="B377" s="80" t="s">
        <v>269</v>
      </c>
      <c r="C377" s="89">
        <v>41458</v>
      </c>
      <c r="D377" s="88">
        <v>0</v>
      </c>
      <c r="E377" s="88">
        <v>30.48</v>
      </c>
      <c r="F377" s="83" t="s">
        <v>348</v>
      </c>
      <c r="G377" s="84" t="s">
        <v>348</v>
      </c>
      <c r="H377" s="84" t="s">
        <v>348</v>
      </c>
      <c r="I377" s="84">
        <v>34.5</v>
      </c>
      <c r="J377" s="84" t="s">
        <v>348</v>
      </c>
      <c r="K377" s="84" t="s">
        <v>348</v>
      </c>
    </row>
    <row r="378" spans="1:11" x14ac:dyDescent="0.2">
      <c r="A378" s="88" t="s">
        <v>291</v>
      </c>
      <c r="B378" s="80" t="s">
        <v>269</v>
      </c>
      <c r="C378" s="89">
        <v>41458</v>
      </c>
      <c r="D378" s="88">
        <v>0</v>
      </c>
      <c r="E378" s="88">
        <v>30.48</v>
      </c>
      <c r="F378" s="83" t="s">
        <v>348</v>
      </c>
      <c r="G378" s="84" t="s">
        <v>348</v>
      </c>
      <c r="H378" s="84" t="s">
        <v>348</v>
      </c>
      <c r="I378" s="84">
        <v>17.899999999999999</v>
      </c>
      <c r="J378" s="84" t="s">
        <v>348</v>
      </c>
      <c r="K378" s="84" t="s">
        <v>348</v>
      </c>
    </row>
    <row r="379" spans="1:11" x14ac:dyDescent="0.2">
      <c r="A379" s="81">
        <v>105</v>
      </c>
      <c r="B379" s="80" t="s">
        <v>274</v>
      </c>
      <c r="C379" s="89">
        <v>41458</v>
      </c>
      <c r="D379" s="88">
        <v>0</v>
      </c>
      <c r="E379" s="88">
        <v>30.48</v>
      </c>
      <c r="F379" s="83" t="s">
        <v>348</v>
      </c>
      <c r="G379" s="84" t="s">
        <v>348</v>
      </c>
      <c r="H379" s="84" t="s">
        <v>348</v>
      </c>
      <c r="I379" s="84">
        <v>13.1</v>
      </c>
      <c r="J379" s="84" t="s">
        <v>348</v>
      </c>
      <c r="K379" s="84" t="s">
        <v>348</v>
      </c>
    </row>
    <row r="380" spans="1:11" x14ac:dyDescent="0.2">
      <c r="A380" s="81">
        <v>106</v>
      </c>
      <c r="B380" s="80" t="s">
        <v>268</v>
      </c>
      <c r="C380" s="89">
        <v>41458</v>
      </c>
      <c r="D380" s="88">
        <v>0</v>
      </c>
      <c r="E380" s="88">
        <v>30.48</v>
      </c>
      <c r="F380" s="83" t="s">
        <v>348</v>
      </c>
      <c r="G380" s="84" t="s">
        <v>348</v>
      </c>
      <c r="H380" s="84" t="s">
        <v>348</v>
      </c>
      <c r="I380" s="84">
        <v>14.6</v>
      </c>
      <c r="J380" s="84" t="s">
        <v>348</v>
      </c>
      <c r="K380" s="84" t="s">
        <v>348</v>
      </c>
    </row>
    <row r="381" spans="1:11" x14ac:dyDescent="0.2">
      <c r="A381" s="81">
        <v>107</v>
      </c>
      <c r="B381" s="80" t="s">
        <v>270</v>
      </c>
      <c r="C381" s="89">
        <v>41458</v>
      </c>
      <c r="D381" s="88">
        <v>0</v>
      </c>
      <c r="E381" s="88">
        <v>30.48</v>
      </c>
      <c r="F381" s="83" t="s">
        <v>348</v>
      </c>
      <c r="G381" s="84" t="s">
        <v>348</v>
      </c>
      <c r="H381" s="84" t="s">
        <v>348</v>
      </c>
      <c r="I381" s="84">
        <v>17.3</v>
      </c>
      <c r="J381" s="84" t="s">
        <v>348</v>
      </c>
      <c r="K381" s="84" t="s">
        <v>348</v>
      </c>
    </row>
    <row r="382" spans="1:11" x14ac:dyDescent="0.2">
      <c r="A382" s="81">
        <v>108</v>
      </c>
      <c r="B382" s="80" t="s">
        <v>277</v>
      </c>
      <c r="C382" s="89">
        <v>41458</v>
      </c>
      <c r="D382" s="88">
        <v>0</v>
      </c>
      <c r="E382" s="88">
        <v>30.48</v>
      </c>
      <c r="F382" s="83" t="s">
        <v>348</v>
      </c>
      <c r="G382" s="84" t="s">
        <v>348</v>
      </c>
      <c r="H382" s="84" t="s">
        <v>348</v>
      </c>
      <c r="I382" s="84">
        <v>33.4</v>
      </c>
      <c r="J382" s="84" t="s">
        <v>348</v>
      </c>
      <c r="K382" s="84" t="s">
        <v>348</v>
      </c>
    </row>
    <row r="383" spans="1:11" x14ac:dyDescent="0.2">
      <c r="A383" s="81">
        <v>109</v>
      </c>
      <c r="B383" s="80" t="s">
        <v>276</v>
      </c>
      <c r="C383" s="89">
        <v>41458</v>
      </c>
      <c r="D383" s="88">
        <v>0</v>
      </c>
      <c r="E383" s="88">
        <v>30.48</v>
      </c>
      <c r="F383" s="83" t="s">
        <v>348</v>
      </c>
      <c r="G383" s="84" t="s">
        <v>348</v>
      </c>
      <c r="H383" s="84" t="s">
        <v>348</v>
      </c>
      <c r="I383" s="84">
        <v>34.5</v>
      </c>
      <c r="J383" s="84" t="s">
        <v>348</v>
      </c>
      <c r="K383" s="84" t="s">
        <v>348</v>
      </c>
    </row>
    <row r="384" spans="1:11" x14ac:dyDescent="0.2">
      <c r="A384" s="81">
        <v>110</v>
      </c>
      <c r="B384" s="80" t="s">
        <v>273</v>
      </c>
      <c r="C384" s="89">
        <v>41458</v>
      </c>
      <c r="D384" s="88">
        <v>0</v>
      </c>
      <c r="E384" s="88">
        <v>30.48</v>
      </c>
      <c r="F384" s="83" t="s">
        <v>348</v>
      </c>
      <c r="G384" s="84" t="s">
        <v>348</v>
      </c>
      <c r="H384" s="84" t="s">
        <v>348</v>
      </c>
      <c r="I384" s="84">
        <v>12.2</v>
      </c>
      <c r="J384" s="84" t="s">
        <v>348</v>
      </c>
      <c r="K384" s="84" t="s">
        <v>348</v>
      </c>
    </row>
    <row r="385" spans="1:11" x14ac:dyDescent="0.2">
      <c r="A385" s="81">
        <v>201</v>
      </c>
      <c r="B385" s="80" t="s">
        <v>277</v>
      </c>
      <c r="C385" s="89">
        <v>41458</v>
      </c>
      <c r="D385" s="88">
        <v>0</v>
      </c>
      <c r="E385" s="88">
        <v>30.48</v>
      </c>
      <c r="F385" s="83" t="s">
        <v>348</v>
      </c>
      <c r="G385" s="84" t="s">
        <v>348</v>
      </c>
      <c r="H385" s="84" t="s">
        <v>348</v>
      </c>
      <c r="I385" s="84">
        <v>35.700000000000003</v>
      </c>
      <c r="J385" s="84" t="s">
        <v>348</v>
      </c>
      <c r="K385" s="84" t="s">
        <v>348</v>
      </c>
    </row>
    <row r="386" spans="1:11" x14ac:dyDescent="0.2">
      <c r="A386" s="81">
        <v>202</v>
      </c>
      <c r="B386" s="80" t="s">
        <v>273</v>
      </c>
      <c r="C386" s="89">
        <v>41458</v>
      </c>
      <c r="D386" s="88">
        <v>0</v>
      </c>
      <c r="E386" s="88">
        <v>30.48</v>
      </c>
      <c r="F386" s="83" t="s">
        <v>348</v>
      </c>
      <c r="G386" s="84" t="s">
        <v>348</v>
      </c>
      <c r="H386" s="84" t="s">
        <v>348</v>
      </c>
      <c r="I386" s="84">
        <v>4.3</v>
      </c>
      <c r="J386" s="84" t="s">
        <v>348</v>
      </c>
      <c r="K386" s="84" t="s">
        <v>348</v>
      </c>
    </row>
    <row r="387" spans="1:11" x14ac:dyDescent="0.2">
      <c r="A387" s="81">
        <v>203</v>
      </c>
      <c r="B387" s="80" t="s">
        <v>275</v>
      </c>
      <c r="C387" s="89">
        <v>41458</v>
      </c>
      <c r="D387" s="88">
        <v>0</v>
      </c>
      <c r="E387" s="88">
        <v>30.48</v>
      </c>
      <c r="F387" s="83" t="s">
        <v>348</v>
      </c>
      <c r="G387" s="84" t="s">
        <v>348</v>
      </c>
      <c r="H387" s="84" t="s">
        <v>348</v>
      </c>
      <c r="I387" s="84">
        <v>8.5</v>
      </c>
      <c r="J387" s="84" t="s">
        <v>348</v>
      </c>
      <c r="K387" s="84" t="s">
        <v>348</v>
      </c>
    </row>
    <row r="388" spans="1:11" x14ac:dyDescent="0.2">
      <c r="A388" s="81">
        <v>204</v>
      </c>
      <c r="B388" s="80" t="s">
        <v>274</v>
      </c>
      <c r="C388" s="89">
        <v>41458</v>
      </c>
      <c r="D388" s="88">
        <v>0</v>
      </c>
      <c r="E388" s="88">
        <v>30.48</v>
      </c>
      <c r="F388" s="83" t="s">
        <v>348</v>
      </c>
      <c r="G388" s="84" t="s">
        <v>348</v>
      </c>
      <c r="H388" s="84" t="s">
        <v>348</v>
      </c>
      <c r="I388" s="84">
        <v>4.3</v>
      </c>
      <c r="J388" s="84" t="s">
        <v>348</v>
      </c>
      <c r="K388" s="84" t="s">
        <v>348</v>
      </c>
    </row>
    <row r="389" spans="1:11" x14ac:dyDescent="0.2">
      <c r="A389" s="81">
        <v>205</v>
      </c>
      <c r="B389" s="80" t="s">
        <v>269</v>
      </c>
      <c r="C389" s="89">
        <v>41458</v>
      </c>
      <c r="D389" s="88">
        <v>0</v>
      </c>
      <c r="E389" s="88">
        <v>30.48</v>
      </c>
      <c r="F389" s="83" t="s">
        <v>348</v>
      </c>
      <c r="G389" s="84" t="s">
        <v>348</v>
      </c>
      <c r="H389" s="84" t="s">
        <v>348</v>
      </c>
      <c r="I389" s="84">
        <v>4.9000000000000004</v>
      </c>
      <c r="J389" s="84" t="s">
        <v>348</v>
      </c>
      <c r="K389" s="84" t="s">
        <v>348</v>
      </c>
    </row>
    <row r="390" spans="1:11" x14ac:dyDescent="0.2">
      <c r="A390" s="88" t="s">
        <v>292</v>
      </c>
      <c r="B390" s="80" t="s">
        <v>269</v>
      </c>
      <c r="C390" s="89">
        <v>41458</v>
      </c>
      <c r="D390" s="88">
        <v>0</v>
      </c>
      <c r="E390" s="88">
        <v>30.48</v>
      </c>
      <c r="F390" s="83" t="s">
        <v>348</v>
      </c>
      <c r="G390" s="84" t="s">
        <v>348</v>
      </c>
      <c r="H390" s="84" t="s">
        <v>348</v>
      </c>
      <c r="I390" s="84">
        <v>6.9</v>
      </c>
      <c r="J390" s="84" t="s">
        <v>348</v>
      </c>
      <c r="K390" s="84" t="s">
        <v>348</v>
      </c>
    </row>
    <row r="391" spans="1:11" x14ac:dyDescent="0.2">
      <c r="A391" s="81">
        <v>206</v>
      </c>
      <c r="B391" s="80" t="s">
        <v>271</v>
      </c>
      <c r="C391" s="89">
        <v>41458</v>
      </c>
      <c r="D391" s="88">
        <v>0</v>
      </c>
      <c r="E391" s="88">
        <v>30.48</v>
      </c>
      <c r="F391" s="83" t="s">
        <v>348</v>
      </c>
      <c r="G391" s="84" t="s">
        <v>348</v>
      </c>
      <c r="H391" s="84" t="s">
        <v>348</v>
      </c>
      <c r="I391" s="84">
        <v>3.3</v>
      </c>
      <c r="J391" s="84" t="s">
        <v>348</v>
      </c>
      <c r="K391" s="84" t="s">
        <v>348</v>
      </c>
    </row>
    <row r="392" spans="1:11" x14ac:dyDescent="0.2">
      <c r="A392" s="81">
        <v>207</v>
      </c>
      <c r="B392" s="80" t="s">
        <v>272</v>
      </c>
      <c r="C392" s="89">
        <v>41458</v>
      </c>
      <c r="D392" s="88">
        <v>0</v>
      </c>
      <c r="E392" s="88">
        <v>30.48</v>
      </c>
      <c r="F392" s="83" t="s">
        <v>348</v>
      </c>
      <c r="G392" s="84" t="s">
        <v>348</v>
      </c>
      <c r="H392" s="84" t="s">
        <v>348</v>
      </c>
      <c r="I392" s="84">
        <v>6.6</v>
      </c>
      <c r="J392" s="84" t="s">
        <v>348</v>
      </c>
      <c r="K392" s="84" t="s">
        <v>348</v>
      </c>
    </row>
    <row r="393" spans="1:11" x14ac:dyDescent="0.2">
      <c r="A393" s="81">
        <v>208</v>
      </c>
      <c r="B393" s="80" t="s">
        <v>268</v>
      </c>
      <c r="C393" s="89">
        <v>41458</v>
      </c>
      <c r="D393" s="88">
        <v>0</v>
      </c>
      <c r="E393" s="88">
        <v>30.48</v>
      </c>
      <c r="F393" s="83" t="s">
        <v>348</v>
      </c>
      <c r="G393" s="84" t="s">
        <v>348</v>
      </c>
      <c r="H393" s="84" t="s">
        <v>348</v>
      </c>
      <c r="I393" s="84">
        <v>13.4</v>
      </c>
      <c r="J393" s="84" t="s">
        <v>348</v>
      </c>
      <c r="K393" s="84" t="s">
        <v>348</v>
      </c>
    </row>
    <row r="394" spans="1:11" x14ac:dyDescent="0.2">
      <c r="A394" s="81">
        <v>209</v>
      </c>
      <c r="B394" s="80" t="s">
        <v>270</v>
      </c>
      <c r="C394" s="89">
        <v>41458</v>
      </c>
      <c r="D394" s="88">
        <v>0</v>
      </c>
      <c r="E394" s="88">
        <v>30.48</v>
      </c>
      <c r="F394" s="83" t="s">
        <v>348</v>
      </c>
      <c r="G394" s="84" t="s">
        <v>348</v>
      </c>
      <c r="H394" s="84" t="s">
        <v>348</v>
      </c>
      <c r="I394" s="84">
        <v>6.6</v>
      </c>
      <c r="J394" s="84" t="s">
        <v>348</v>
      </c>
      <c r="K394" s="84" t="s">
        <v>348</v>
      </c>
    </row>
    <row r="395" spans="1:11" x14ac:dyDescent="0.2">
      <c r="A395" s="81">
        <v>210</v>
      </c>
      <c r="B395" s="80" t="s">
        <v>276</v>
      </c>
      <c r="C395" s="89">
        <v>41458</v>
      </c>
      <c r="D395" s="88">
        <v>0</v>
      </c>
      <c r="E395" s="88">
        <v>30.48</v>
      </c>
      <c r="F395" s="83" t="s">
        <v>348</v>
      </c>
      <c r="G395" s="84" t="s">
        <v>348</v>
      </c>
      <c r="H395" s="84" t="s">
        <v>348</v>
      </c>
      <c r="I395" s="84">
        <v>15.3</v>
      </c>
      <c r="J395" s="84" t="s">
        <v>348</v>
      </c>
      <c r="K395" s="84" t="s">
        <v>348</v>
      </c>
    </row>
    <row r="396" spans="1:11" x14ac:dyDescent="0.2">
      <c r="A396" s="81">
        <v>301</v>
      </c>
      <c r="B396" s="80" t="s">
        <v>269</v>
      </c>
      <c r="C396" s="89">
        <v>41458</v>
      </c>
      <c r="D396" s="88">
        <v>0</v>
      </c>
      <c r="E396" s="88">
        <v>30.48</v>
      </c>
      <c r="F396" s="83" t="s">
        <v>348</v>
      </c>
      <c r="G396" s="84" t="s">
        <v>348</v>
      </c>
      <c r="H396" s="84" t="s">
        <v>348</v>
      </c>
      <c r="I396" s="84">
        <v>8.9</v>
      </c>
      <c r="J396" s="84" t="s">
        <v>348</v>
      </c>
      <c r="K396" s="84" t="s">
        <v>348</v>
      </c>
    </row>
    <row r="397" spans="1:11" x14ac:dyDescent="0.2">
      <c r="A397" s="88" t="s">
        <v>293</v>
      </c>
      <c r="B397" s="80" t="s">
        <v>269</v>
      </c>
      <c r="C397" s="89">
        <v>41458</v>
      </c>
      <c r="D397" s="88">
        <v>0</v>
      </c>
      <c r="E397" s="88">
        <v>30.48</v>
      </c>
      <c r="F397" s="83" t="s">
        <v>348</v>
      </c>
      <c r="G397" s="84" t="s">
        <v>348</v>
      </c>
      <c r="H397" s="84" t="s">
        <v>348</v>
      </c>
      <c r="I397" s="84">
        <v>5.3</v>
      </c>
      <c r="J397" s="84" t="s">
        <v>348</v>
      </c>
      <c r="K397" s="84" t="s">
        <v>348</v>
      </c>
    </row>
    <row r="398" spans="1:11" x14ac:dyDescent="0.2">
      <c r="A398" s="81">
        <v>302</v>
      </c>
      <c r="B398" s="80" t="s">
        <v>271</v>
      </c>
      <c r="C398" s="89">
        <v>41458</v>
      </c>
      <c r="D398" s="88">
        <v>0</v>
      </c>
      <c r="E398" s="88">
        <v>30.48</v>
      </c>
      <c r="F398" s="83" t="s">
        <v>348</v>
      </c>
      <c r="G398" s="84" t="s">
        <v>348</v>
      </c>
      <c r="H398" s="84" t="s">
        <v>348</v>
      </c>
      <c r="I398" s="84">
        <v>1.9</v>
      </c>
      <c r="J398" s="84" t="s">
        <v>348</v>
      </c>
      <c r="K398" s="84" t="s">
        <v>348</v>
      </c>
    </row>
    <row r="399" spans="1:11" x14ac:dyDescent="0.2">
      <c r="A399" s="81">
        <v>303</v>
      </c>
      <c r="B399" s="80" t="s">
        <v>270</v>
      </c>
      <c r="C399" s="89">
        <v>41458</v>
      </c>
      <c r="D399" s="88">
        <v>0</v>
      </c>
      <c r="E399" s="88">
        <v>30.48</v>
      </c>
      <c r="F399" s="83" t="s">
        <v>348</v>
      </c>
      <c r="G399" s="84" t="s">
        <v>348</v>
      </c>
      <c r="H399" s="84" t="s">
        <v>348</v>
      </c>
      <c r="I399" s="84">
        <v>2.2999999999999998</v>
      </c>
      <c r="J399" s="84" t="s">
        <v>348</v>
      </c>
      <c r="K399" s="84" t="s">
        <v>348</v>
      </c>
    </row>
    <row r="400" spans="1:11" x14ac:dyDescent="0.2">
      <c r="A400" s="81">
        <v>304</v>
      </c>
      <c r="B400" s="80" t="s">
        <v>273</v>
      </c>
      <c r="C400" s="89">
        <v>41458</v>
      </c>
      <c r="D400" s="88">
        <v>0</v>
      </c>
      <c r="E400" s="88">
        <v>30.48</v>
      </c>
      <c r="F400" s="83" t="s">
        <v>348</v>
      </c>
      <c r="G400" s="84" t="s">
        <v>348</v>
      </c>
      <c r="H400" s="84" t="s">
        <v>348</v>
      </c>
      <c r="I400" s="84">
        <v>3.4</v>
      </c>
      <c r="J400" s="84" t="s">
        <v>348</v>
      </c>
      <c r="K400" s="84" t="s">
        <v>348</v>
      </c>
    </row>
    <row r="401" spans="1:11" x14ac:dyDescent="0.2">
      <c r="A401" s="81">
        <v>305</v>
      </c>
      <c r="B401" s="80" t="s">
        <v>272</v>
      </c>
      <c r="C401" s="89">
        <v>41458</v>
      </c>
      <c r="D401" s="88">
        <v>0</v>
      </c>
      <c r="E401" s="88">
        <v>30.48</v>
      </c>
      <c r="F401" s="83" t="s">
        <v>348</v>
      </c>
      <c r="G401" s="84" t="s">
        <v>348</v>
      </c>
      <c r="H401" s="84" t="s">
        <v>348</v>
      </c>
      <c r="I401" s="84">
        <v>8.1999999999999993</v>
      </c>
      <c r="J401" s="84" t="s">
        <v>348</v>
      </c>
      <c r="K401" s="84" t="s">
        <v>348</v>
      </c>
    </row>
    <row r="402" spans="1:11" x14ac:dyDescent="0.2">
      <c r="A402" s="81">
        <v>306</v>
      </c>
      <c r="B402" s="80" t="s">
        <v>277</v>
      </c>
      <c r="C402" s="89">
        <v>41458</v>
      </c>
      <c r="D402" s="88">
        <v>0</v>
      </c>
      <c r="E402" s="88">
        <v>30.48</v>
      </c>
      <c r="F402" s="83" t="s">
        <v>348</v>
      </c>
      <c r="G402" s="84" t="s">
        <v>348</v>
      </c>
      <c r="H402" s="84" t="s">
        <v>348</v>
      </c>
      <c r="I402" s="84">
        <v>2.7</v>
      </c>
      <c r="J402" s="84" t="s">
        <v>348</v>
      </c>
      <c r="K402" s="84" t="s">
        <v>348</v>
      </c>
    </row>
    <row r="403" spans="1:11" x14ac:dyDescent="0.2">
      <c r="A403" s="81">
        <v>307</v>
      </c>
      <c r="B403" s="80" t="s">
        <v>275</v>
      </c>
      <c r="C403" s="89">
        <v>41458</v>
      </c>
      <c r="D403" s="88">
        <v>0</v>
      </c>
      <c r="E403" s="88">
        <v>30.48</v>
      </c>
      <c r="F403" s="83" t="s">
        <v>348</v>
      </c>
      <c r="G403" s="84" t="s">
        <v>348</v>
      </c>
      <c r="H403" s="84" t="s">
        <v>348</v>
      </c>
      <c r="I403" s="84">
        <v>10.9</v>
      </c>
      <c r="J403" s="84" t="s">
        <v>348</v>
      </c>
      <c r="K403" s="84" t="s">
        <v>348</v>
      </c>
    </row>
    <row r="404" spans="1:11" x14ac:dyDescent="0.2">
      <c r="A404" s="81">
        <v>308</v>
      </c>
      <c r="B404" s="80" t="s">
        <v>268</v>
      </c>
      <c r="C404" s="89">
        <v>41458</v>
      </c>
      <c r="D404" s="88">
        <v>0</v>
      </c>
      <c r="E404" s="88">
        <v>30.48</v>
      </c>
      <c r="F404" s="83" t="s">
        <v>348</v>
      </c>
      <c r="G404" s="84" t="s">
        <v>348</v>
      </c>
      <c r="H404" s="84" t="s">
        <v>348</v>
      </c>
      <c r="I404" s="84">
        <v>19.8</v>
      </c>
      <c r="J404" s="84" t="s">
        <v>348</v>
      </c>
      <c r="K404" s="84" t="s">
        <v>348</v>
      </c>
    </row>
    <row r="405" spans="1:11" x14ac:dyDescent="0.2">
      <c r="A405" s="81">
        <v>309</v>
      </c>
      <c r="B405" s="80" t="s">
        <v>276</v>
      </c>
      <c r="C405" s="89">
        <v>41458</v>
      </c>
      <c r="D405" s="88">
        <v>0</v>
      </c>
      <c r="E405" s="88">
        <v>30.48</v>
      </c>
      <c r="F405" s="83" t="s">
        <v>348</v>
      </c>
      <c r="G405" s="84" t="s">
        <v>348</v>
      </c>
      <c r="H405" s="84" t="s">
        <v>348</v>
      </c>
      <c r="I405" s="84">
        <v>17.2</v>
      </c>
      <c r="J405" s="84" t="s">
        <v>348</v>
      </c>
      <c r="K405" s="84" t="s">
        <v>348</v>
      </c>
    </row>
    <row r="406" spans="1:11" x14ac:dyDescent="0.2">
      <c r="A406" s="81">
        <v>310</v>
      </c>
      <c r="B406" s="80" t="s">
        <v>274</v>
      </c>
      <c r="C406" s="89">
        <v>41458</v>
      </c>
      <c r="D406" s="88">
        <v>0</v>
      </c>
      <c r="E406" s="88">
        <v>30.48</v>
      </c>
      <c r="F406" s="83" t="s">
        <v>348</v>
      </c>
      <c r="G406" s="84" t="s">
        <v>348</v>
      </c>
      <c r="H406" s="84" t="s">
        <v>348</v>
      </c>
      <c r="I406" s="84">
        <v>5.7</v>
      </c>
      <c r="J406" s="84" t="s">
        <v>348</v>
      </c>
      <c r="K406" s="84" t="s">
        <v>348</v>
      </c>
    </row>
    <row r="407" spans="1:11" x14ac:dyDescent="0.2">
      <c r="A407" s="81">
        <v>401</v>
      </c>
      <c r="B407" s="80" t="s">
        <v>275</v>
      </c>
      <c r="C407" s="89">
        <v>41458</v>
      </c>
      <c r="D407" s="88">
        <v>0</v>
      </c>
      <c r="E407" s="88">
        <v>30.48</v>
      </c>
      <c r="F407" s="83" t="s">
        <v>348</v>
      </c>
      <c r="G407" s="84" t="s">
        <v>348</v>
      </c>
      <c r="H407" s="84" t="s">
        <v>348</v>
      </c>
      <c r="I407" s="84">
        <v>18</v>
      </c>
      <c r="J407" s="84" t="s">
        <v>348</v>
      </c>
      <c r="K407" s="84" t="s">
        <v>348</v>
      </c>
    </row>
    <row r="408" spans="1:11" x14ac:dyDescent="0.2">
      <c r="A408" s="81">
        <v>402</v>
      </c>
      <c r="B408" s="80" t="s">
        <v>272</v>
      </c>
      <c r="C408" s="89">
        <v>41458</v>
      </c>
      <c r="D408" s="88">
        <v>0</v>
      </c>
      <c r="E408" s="88">
        <v>30.48</v>
      </c>
      <c r="F408" s="83" t="s">
        <v>348</v>
      </c>
      <c r="G408" s="84" t="s">
        <v>348</v>
      </c>
      <c r="H408" s="84" t="s">
        <v>348</v>
      </c>
      <c r="I408" s="84">
        <v>12.9</v>
      </c>
      <c r="J408" s="84" t="s">
        <v>348</v>
      </c>
      <c r="K408" s="84" t="s">
        <v>348</v>
      </c>
    </row>
    <row r="409" spans="1:11" x14ac:dyDescent="0.2">
      <c r="A409" s="81">
        <v>403</v>
      </c>
      <c r="B409" s="80" t="s">
        <v>268</v>
      </c>
      <c r="C409" s="89">
        <v>41458</v>
      </c>
      <c r="D409" s="88">
        <v>0</v>
      </c>
      <c r="E409" s="88">
        <v>30.48</v>
      </c>
      <c r="F409" s="83" t="s">
        <v>348</v>
      </c>
      <c r="G409" s="84" t="s">
        <v>348</v>
      </c>
      <c r="H409" s="84" t="s">
        <v>348</v>
      </c>
      <c r="I409" s="84">
        <v>9.4</v>
      </c>
      <c r="J409" s="84" t="s">
        <v>348</v>
      </c>
      <c r="K409" s="84" t="s">
        <v>348</v>
      </c>
    </row>
    <row r="410" spans="1:11" x14ac:dyDescent="0.2">
      <c r="A410" s="81">
        <v>404</v>
      </c>
      <c r="B410" s="80" t="s">
        <v>273</v>
      </c>
      <c r="C410" s="89">
        <v>41458</v>
      </c>
      <c r="D410" s="88">
        <v>0</v>
      </c>
      <c r="E410" s="88">
        <v>30.48</v>
      </c>
      <c r="F410" s="83" t="s">
        <v>348</v>
      </c>
      <c r="G410" s="84" t="s">
        <v>348</v>
      </c>
      <c r="H410" s="84" t="s">
        <v>348</v>
      </c>
      <c r="I410" s="84">
        <v>5.0999999999999996</v>
      </c>
      <c r="J410" s="84" t="s">
        <v>348</v>
      </c>
      <c r="K410" s="84" t="s">
        <v>348</v>
      </c>
    </row>
    <row r="411" spans="1:11" x14ac:dyDescent="0.2">
      <c r="A411" s="81">
        <v>405</v>
      </c>
      <c r="B411" s="80" t="s">
        <v>269</v>
      </c>
      <c r="C411" s="89">
        <v>41458</v>
      </c>
      <c r="D411" s="88">
        <v>0</v>
      </c>
      <c r="E411" s="88">
        <v>30.48</v>
      </c>
      <c r="F411" s="83" t="s">
        <v>348</v>
      </c>
      <c r="G411" s="84" t="s">
        <v>348</v>
      </c>
      <c r="H411" s="84" t="s">
        <v>348</v>
      </c>
      <c r="I411" s="84">
        <v>8.9</v>
      </c>
      <c r="J411" s="84" t="s">
        <v>348</v>
      </c>
      <c r="K411" s="84" t="s">
        <v>348</v>
      </c>
    </row>
    <row r="412" spans="1:11" x14ac:dyDescent="0.2">
      <c r="A412" s="88" t="s">
        <v>294</v>
      </c>
      <c r="B412" s="80" t="s">
        <v>269</v>
      </c>
      <c r="C412" s="89">
        <v>41458</v>
      </c>
      <c r="D412" s="88">
        <v>0</v>
      </c>
      <c r="E412" s="88">
        <v>30.48</v>
      </c>
      <c r="F412" s="83" t="s">
        <v>348</v>
      </c>
      <c r="G412" s="84" t="s">
        <v>348</v>
      </c>
      <c r="H412" s="84" t="s">
        <v>348</v>
      </c>
      <c r="I412" s="84">
        <v>8.1</v>
      </c>
      <c r="J412" s="84" t="s">
        <v>348</v>
      </c>
      <c r="K412" s="84" t="s">
        <v>348</v>
      </c>
    </row>
    <row r="413" spans="1:11" x14ac:dyDescent="0.2">
      <c r="A413" s="81">
        <v>406</v>
      </c>
      <c r="B413" s="80" t="s">
        <v>276</v>
      </c>
      <c r="C413" s="89">
        <v>41458</v>
      </c>
      <c r="D413" s="88">
        <v>0</v>
      </c>
      <c r="E413" s="88">
        <v>30.48</v>
      </c>
      <c r="F413" s="83" t="s">
        <v>348</v>
      </c>
      <c r="G413" s="84" t="s">
        <v>348</v>
      </c>
      <c r="H413" s="84" t="s">
        <v>348</v>
      </c>
      <c r="I413" s="84">
        <v>15.7</v>
      </c>
      <c r="J413" s="84" t="s">
        <v>348</v>
      </c>
      <c r="K413" s="84" t="s">
        <v>348</v>
      </c>
    </row>
    <row r="414" spans="1:11" x14ac:dyDescent="0.2">
      <c r="A414" s="81">
        <v>407</v>
      </c>
      <c r="B414" s="80" t="s">
        <v>274</v>
      </c>
      <c r="C414" s="89">
        <v>41458</v>
      </c>
      <c r="D414" s="88">
        <v>0</v>
      </c>
      <c r="E414" s="88">
        <v>30.48</v>
      </c>
      <c r="F414" s="83" t="s">
        <v>348</v>
      </c>
      <c r="G414" s="84" t="s">
        <v>348</v>
      </c>
      <c r="H414" s="84" t="s">
        <v>348</v>
      </c>
      <c r="I414" s="84">
        <v>5.3</v>
      </c>
      <c r="J414" s="84" t="s">
        <v>348</v>
      </c>
      <c r="K414" s="84" t="s">
        <v>348</v>
      </c>
    </row>
    <row r="415" spans="1:11" x14ac:dyDescent="0.2">
      <c r="A415" s="81">
        <v>408</v>
      </c>
      <c r="B415" s="80" t="s">
        <v>271</v>
      </c>
      <c r="C415" s="89">
        <v>41458</v>
      </c>
      <c r="D415" s="88">
        <v>0</v>
      </c>
      <c r="E415" s="88">
        <v>30.48</v>
      </c>
      <c r="F415" s="83" t="s">
        <v>348</v>
      </c>
      <c r="G415" s="84" t="s">
        <v>348</v>
      </c>
      <c r="H415" s="84" t="s">
        <v>348</v>
      </c>
      <c r="I415" s="84">
        <v>7.4</v>
      </c>
      <c r="J415" s="84" t="s">
        <v>348</v>
      </c>
      <c r="K415" s="84" t="s">
        <v>348</v>
      </c>
    </row>
    <row r="416" spans="1:11" x14ac:dyDescent="0.2">
      <c r="A416" s="81">
        <v>409</v>
      </c>
      <c r="B416" s="80" t="s">
        <v>270</v>
      </c>
      <c r="C416" s="89">
        <v>41458</v>
      </c>
      <c r="D416" s="88">
        <v>0</v>
      </c>
      <c r="E416" s="88">
        <v>30.48</v>
      </c>
      <c r="F416" s="83" t="s">
        <v>348</v>
      </c>
      <c r="G416" s="84" t="s">
        <v>348</v>
      </c>
      <c r="H416" s="84" t="s">
        <v>348</v>
      </c>
      <c r="I416" s="84">
        <v>6.3</v>
      </c>
      <c r="J416" s="84" t="s">
        <v>348</v>
      </c>
      <c r="K416" s="84" t="s">
        <v>348</v>
      </c>
    </row>
    <row r="417" spans="1:11" x14ac:dyDescent="0.2">
      <c r="A417" s="81">
        <v>410</v>
      </c>
      <c r="B417" s="80" t="s">
        <v>277</v>
      </c>
      <c r="C417" s="89">
        <v>41458</v>
      </c>
      <c r="D417" s="88">
        <v>0</v>
      </c>
      <c r="E417" s="88">
        <v>30.48</v>
      </c>
      <c r="F417" s="83" t="s">
        <v>348</v>
      </c>
      <c r="G417" s="84" t="s">
        <v>348</v>
      </c>
      <c r="H417" s="84" t="s">
        <v>348</v>
      </c>
      <c r="I417" s="84">
        <v>27.5</v>
      </c>
      <c r="J417" s="84" t="s">
        <v>348</v>
      </c>
      <c r="K417" s="84" t="s">
        <v>348</v>
      </c>
    </row>
    <row r="418" spans="1:11" x14ac:dyDescent="0.2">
      <c r="A418" s="81">
        <v>102</v>
      </c>
      <c r="B418" s="80" t="s">
        <v>271</v>
      </c>
      <c r="C418" s="89">
        <v>41579</v>
      </c>
      <c r="D418" s="88">
        <v>0</v>
      </c>
      <c r="E418" s="88">
        <v>30</v>
      </c>
      <c r="F418" s="83" t="s">
        <v>348</v>
      </c>
      <c r="G418" s="84" t="s">
        <v>348</v>
      </c>
      <c r="H418" s="84" t="s">
        <v>348</v>
      </c>
      <c r="I418" s="84">
        <v>9.1999999999999993</v>
      </c>
      <c r="J418" s="84" t="s">
        <v>348</v>
      </c>
      <c r="K418" s="84" t="s">
        <v>348</v>
      </c>
    </row>
    <row r="419" spans="1:11" x14ac:dyDescent="0.2">
      <c r="A419" s="81">
        <v>102</v>
      </c>
      <c r="B419" s="80" t="s">
        <v>271</v>
      </c>
      <c r="C419" s="89">
        <v>41579</v>
      </c>
      <c r="D419" s="88">
        <v>30</v>
      </c>
      <c r="E419" s="88">
        <v>60</v>
      </c>
      <c r="F419" s="83" t="s">
        <v>348</v>
      </c>
      <c r="G419" s="84" t="s">
        <v>348</v>
      </c>
      <c r="H419" s="84" t="s">
        <v>348</v>
      </c>
      <c r="I419" s="84">
        <v>0.9</v>
      </c>
      <c r="J419" s="84" t="s">
        <v>348</v>
      </c>
      <c r="K419" s="84" t="s">
        <v>348</v>
      </c>
    </row>
    <row r="420" spans="1:11" x14ac:dyDescent="0.2">
      <c r="A420" s="81">
        <v>102</v>
      </c>
      <c r="B420" s="80" t="s">
        <v>271</v>
      </c>
      <c r="C420" s="89">
        <v>41579</v>
      </c>
      <c r="D420" s="88">
        <v>60</v>
      </c>
      <c r="E420" s="88">
        <v>90</v>
      </c>
      <c r="F420" s="83" t="s">
        <v>348</v>
      </c>
      <c r="G420" s="84" t="s">
        <v>348</v>
      </c>
      <c r="H420" s="84" t="s">
        <v>348</v>
      </c>
      <c r="I420" s="84">
        <v>2.8</v>
      </c>
      <c r="J420" s="84" t="s">
        <v>348</v>
      </c>
      <c r="K420" s="84" t="s">
        <v>348</v>
      </c>
    </row>
    <row r="421" spans="1:11" x14ac:dyDescent="0.2">
      <c r="A421" s="81">
        <v>103</v>
      </c>
      <c r="B421" s="80" t="s">
        <v>272</v>
      </c>
      <c r="C421" s="89">
        <v>41579</v>
      </c>
      <c r="D421" s="88">
        <v>0</v>
      </c>
      <c r="E421" s="88">
        <v>30</v>
      </c>
      <c r="F421" s="83" t="s">
        <v>348</v>
      </c>
      <c r="G421" s="84" t="s">
        <v>348</v>
      </c>
      <c r="H421" s="84" t="s">
        <v>348</v>
      </c>
      <c r="I421" s="84">
        <v>7.5</v>
      </c>
      <c r="J421" s="84" t="s">
        <v>348</v>
      </c>
      <c r="K421" s="84" t="s">
        <v>348</v>
      </c>
    </row>
    <row r="422" spans="1:11" x14ac:dyDescent="0.2">
      <c r="A422" s="81">
        <v>103</v>
      </c>
      <c r="B422" s="80" t="s">
        <v>272</v>
      </c>
      <c r="C422" s="89">
        <v>41579</v>
      </c>
      <c r="D422" s="88">
        <v>30</v>
      </c>
      <c r="E422" s="88">
        <v>60</v>
      </c>
      <c r="F422" s="83" t="s">
        <v>348</v>
      </c>
      <c r="G422" s="84" t="s">
        <v>348</v>
      </c>
      <c r="H422" s="84" t="s">
        <v>348</v>
      </c>
      <c r="I422" s="84">
        <v>2.8</v>
      </c>
      <c r="J422" s="84" t="s">
        <v>348</v>
      </c>
      <c r="K422" s="84" t="s">
        <v>348</v>
      </c>
    </row>
    <row r="423" spans="1:11" x14ac:dyDescent="0.2">
      <c r="A423" s="81">
        <v>103</v>
      </c>
      <c r="B423" s="80" t="s">
        <v>272</v>
      </c>
      <c r="C423" s="89">
        <v>41579</v>
      </c>
      <c r="D423" s="88">
        <v>60</v>
      </c>
      <c r="E423" s="88">
        <v>90</v>
      </c>
      <c r="F423" s="83" t="s">
        <v>348</v>
      </c>
      <c r="G423" s="84" t="s">
        <v>348</v>
      </c>
      <c r="H423" s="84" t="s">
        <v>348</v>
      </c>
      <c r="I423" s="84">
        <v>2.7</v>
      </c>
      <c r="J423" s="84" t="s">
        <v>348</v>
      </c>
      <c r="K423" s="84" t="s">
        <v>348</v>
      </c>
    </row>
    <row r="424" spans="1:11" x14ac:dyDescent="0.2">
      <c r="A424" s="81">
        <v>104</v>
      </c>
      <c r="B424" s="80" t="s">
        <v>269</v>
      </c>
      <c r="C424" s="89">
        <v>41579</v>
      </c>
      <c r="D424" s="88">
        <v>0</v>
      </c>
      <c r="E424" s="88">
        <v>30</v>
      </c>
      <c r="F424" s="83" t="s">
        <v>348</v>
      </c>
      <c r="G424" s="84" t="s">
        <v>348</v>
      </c>
      <c r="H424" s="84" t="s">
        <v>348</v>
      </c>
      <c r="I424" s="84">
        <v>7.3</v>
      </c>
      <c r="J424" s="84" t="s">
        <v>348</v>
      </c>
      <c r="K424" s="84" t="s">
        <v>348</v>
      </c>
    </row>
    <row r="425" spans="1:11" x14ac:dyDescent="0.2">
      <c r="A425" s="81">
        <v>104</v>
      </c>
      <c r="B425" s="80" t="s">
        <v>269</v>
      </c>
      <c r="C425" s="89">
        <v>41579</v>
      </c>
      <c r="D425" s="88">
        <v>30</v>
      </c>
      <c r="E425" s="88">
        <v>60</v>
      </c>
      <c r="F425" s="83" t="s">
        <v>348</v>
      </c>
      <c r="G425" s="84" t="s">
        <v>348</v>
      </c>
      <c r="H425" s="84" t="s">
        <v>348</v>
      </c>
      <c r="I425" s="84">
        <v>3.3</v>
      </c>
      <c r="J425" s="84" t="s">
        <v>348</v>
      </c>
      <c r="K425" s="84" t="s">
        <v>348</v>
      </c>
    </row>
    <row r="426" spans="1:11" x14ac:dyDescent="0.2">
      <c r="A426" s="81">
        <v>104</v>
      </c>
      <c r="B426" s="80" t="s">
        <v>269</v>
      </c>
      <c r="C426" s="89">
        <v>41579</v>
      </c>
      <c r="D426" s="88">
        <v>60</v>
      </c>
      <c r="E426" s="88">
        <v>82</v>
      </c>
      <c r="F426" s="83" t="s">
        <v>348</v>
      </c>
      <c r="G426" s="84" t="s">
        <v>348</v>
      </c>
      <c r="H426" s="84" t="s">
        <v>348</v>
      </c>
      <c r="I426" s="84">
        <v>4.9000000000000004</v>
      </c>
      <c r="J426" s="84" t="s">
        <v>348</v>
      </c>
      <c r="K426" s="84" t="s">
        <v>348</v>
      </c>
    </row>
    <row r="427" spans="1:11" x14ac:dyDescent="0.2">
      <c r="A427" s="81">
        <v>105</v>
      </c>
      <c r="B427" s="80" t="s">
        <v>274</v>
      </c>
      <c r="C427" s="89">
        <v>41579</v>
      </c>
      <c r="D427" s="88">
        <v>0</v>
      </c>
      <c r="E427" s="88">
        <v>30</v>
      </c>
      <c r="F427" s="83" t="s">
        <v>348</v>
      </c>
      <c r="G427" s="84" t="s">
        <v>348</v>
      </c>
      <c r="H427" s="84" t="s">
        <v>348</v>
      </c>
      <c r="I427" s="84">
        <v>6.7</v>
      </c>
      <c r="J427" s="84" t="s">
        <v>348</v>
      </c>
      <c r="K427" s="84" t="s">
        <v>348</v>
      </c>
    </row>
    <row r="428" spans="1:11" x14ac:dyDescent="0.2">
      <c r="A428" s="81">
        <v>105</v>
      </c>
      <c r="B428" s="80" t="s">
        <v>274</v>
      </c>
      <c r="C428" s="89">
        <v>41579</v>
      </c>
      <c r="D428" s="88">
        <v>30</v>
      </c>
      <c r="E428" s="88">
        <v>60</v>
      </c>
      <c r="F428" s="83" t="s">
        <v>348</v>
      </c>
      <c r="G428" s="84" t="s">
        <v>348</v>
      </c>
      <c r="H428" s="84" t="s">
        <v>348</v>
      </c>
      <c r="I428" s="84">
        <v>0.7</v>
      </c>
      <c r="J428" s="84" t="s">
        <v>348</v>
      </c>
      <c r="K428" s="84" t="s">
        <v>348</v>
      </c>
    </row>
    <row r="429" spans="1:11" x14ac:dyDescent="0.2">
      <c r="A429" s="81">
        <v>105</v>
      </c>
      <c r="B429" s="80" t="s">
        <v>274</v>
      </c>
      <c r="C429" s="89">
        <v>41579</v>
      </c>
      <c r="D429" s="88">
        <v>60</v>
      </c>
      <c r="E429" s="88">
        <v>90</v>
      </c>
      <c r="F429" s="83" t="s">
        <v>348</v>
      </c>
      <c r="G429" s="84" t="s">
        <v>348</v>
      </c>
      <c r="H429" s="84" t="s">
        <v>348</v>
      </c>
      <c r="I429" s="84">
        <v>0.6</v>
      </c>
      <c r="J429" s="84" t="s">
        <v>348</v>
      </c>
      <c r="K429" s="84" t="s">
        <v>348</v>
      </c>
    </row>
    <row r="430" spans="1:11" x14ac:dyDescent="0.2">
      <c r="A430" s="81">
        <v>106</v>
      </c>
      <c r="B430" s="80" t="s">
        <v>268</v>
      </c>
      <c r="C430" s="89">
        <v>41579</v>
      </c>
      <c r="D430" s="88">
        <v>0</v>
      </c>
      <c r="E430" s="88">
        <v>30</v>
      </c>
      <c r="F430" s="83" t="s">
        <v>348</v>
      </c>
      <c r="G430" s="84" t="s">
        <v>348</v>
      </c>
      <c r="H430" s="84" t="s">
        <v>348</v>
      </c>
      <c r="I430" s="84">
        <v>5.7</v>
      </c>
      <c r="J430" s="84" t="s">
        <v>348</v>
      </c>
      <c r="K430" s="84" t="s">
        <v>348</v>
      </c>
    </row>
    <row r="431" spans="1:11" x14ac:dyDescent="0.2">
      <c r="A431" s="81">
        <v>106</v>
      </c>
      <c r="B431" s="80" t="s">
        <v>268</v>
      </c>
      <c r="C431" s="89">
        <v>41579</v>
      </c>
      <c r="D431" s="88">
        <v>30</v>
      </c>
      <c r="E431" s="88">
        <v>60</v>
      </c>
      <c r="F431" s="83" t="s">
        <v>348</v>
      </c>
      <c r="G431" s="84" t="s">
        <v>348</v>
      </c>
      <c r="H431" s="84" t="s">
        <v>348</v>
      </c>
      <c r="I431" s="84">
        <v>2.6</v>
      </c>
      <c r="J431" s="84" t="s">
        <v>348</v>
      </c>
      <c r="K431" s="84" t="s">
        <v>348</v>
      </c>
    </row>
    <row r="432" spans="1:11" x14ac:dyDescent="0.2">
      <c r="A432" s="81">
        <v>106</v>
      </c>
      <c r="B432" s="80" t="s">
        <v>268</v>
      </c>
      <c r="C432" s="89">
        <v>41579</v>
      </c>
      <c r="D432" s="88">
        <v>60</v>
      </c>
      <c r="E432" s="88">
        <v>80</v>
      </c>
      <c r="F432" s="83" t="s">
        <v>348</v>
      </c>
      <c r="G432" s="84" t="s">
        <v>348</v>
      </c>
      <c r="H432" s="84" t="s">
        <v>348</v>
      </c>
      <c r="I432" s="84">
        <v>2.6</v>
      </c>
      <c r="J432" s="84" t="s">
        <v>348</v>
      </c>
      <c r="K432" s="84" t="s">
        <v>348</v>
      </c>
    </row>
    <row r="433" spans="1:11" x14ac:dyDescent="0.2">
      <c r="A433" s="81">
        <v>107</v>
      </c>
      <c r="B433" s="80" t="s">
        <v>270</v>
      </c>
      <c r="C433" s="89">
        <v>41579</v>
      </c>
      <c r="D433" s="88">
        <v>0</v>
      </c>
      <c r="E433" s="88">
        <v>30</v>
      </c>
      <c r="F433" s="83" t="s">
        <v>348</v>
      </c>
      <c r="G433" s="84" t="s">
        <v>348</v>
      </c>
      <c r="H433" s="84" t="s">
        <v>348</v>
      </c>
      <c r="I433" s="84">
        <v>5.8</v>
      </c>
      <c r="J433" s="84" t="s">
        <v>348</v>
      </c>
      <c r="K433" s="84" t="s">
        <v>348</v>
      </c>
    </row>
    <row r="434" spans="1:11" x14ac:dyDescent="0.2">
      <c r="A434" s="81">
        <v>107</v>
      </c>
      <c r="B434" s="80" t="s">
        <v>270</v>
      </c>
      <c r="C434" s="89">
        <v>41579</v>
      </c>
      <c r="D434" s="88">
        <v>30</v>
      </c>
      <c r="E434" s="88">
        <v>60</v>
      </c>
      <c r="F434" s="83" t="s">
        <v>348</v>
      </c>
      <c r="G434" s="84" t="s">
        <v>348</v>
      </c>
      <c r="H434" s="84" t="s">
        <v>348</v>
      </c>
      <c r="I434" s="84">
        <v>0.6</v>
      </c>
      <c r="J434" s="84" t="s">
        <v>348</v>
      </c>
      <c r="K434" s="84" t="s">
        <v>348</v>
      </c>
    </row>
    <row r="435" spans="1:11" x14ac:dyDescent="0.2">
      <c r="A435" s="81">
        <v>107</v>
      </c>
      <c r="B435" s="80" t="s">
        <v>270</v>
      </c>
      <c r="C435" s="89">
        <v>41579</v>
      </c>
      <c r="D435" s="88">
        <v>60</v>
      </c>
      <c r="E435" s="88">
        <v>90</v>
      </c>
      <c r="F435" s="83" t="s">
        <v>348</v>
      </c>
      <c r="G435" s="84" t="s">
        <v>348</v>
      </c>
      <c r="H435" s="84" t="s">
        <v>348</v>
      </c>
      <c r="I435" s="84">
        <v>2</v>
      </c>
      <c r="J435" s="84" t="s">
        <v>348</v>
      </c>
      <c r="K435" s="84" t="s">
        <v>348</v>
      </c>
    </row>
    <row r="436" spans="1:11" x14ac:dyDescent="0.2">
      <c r="A436" s="81">
        <v>109</v>
      </c>
      <c r="B436" s="80" t="s">
        <v>276</v>
      </c>
      <c r="C436" s="89">
        <v>41579</v>
      </c>
      <c r="D436" s="88">
        <v>0</v>
      </c>
      <c r="E436" s="88">
        <v>30</v>
      </c>
      <c r="F436" s="83" t="s">
        <v>348</v>
      </c>
      <c r="G436" s="84" t="s">
        <v>348</v>
      </c>
      <c r="H436" s="84" t="s">
        <v>348</v>
      </c>
      <c r="I436" s="84">
        <v>14.7</v>
      </c>
      <c r="J436" s="84" t="s">
        <v>348</v>
      </c>
      <c r="K436" s="84" t="s">
        <v>348</v>
      </c>
    </row>
    <row r="437" spans="1:11" x14ac:dyDescent="0.2">
      <c r="A437" s="81">
        <v>109</v>
      </c>
      <c r="B437" s="80" t="s">
        <v>276</v>
      </c>
      <c r="C437" s="89">
        <v>41579</v>
      </c>
      <c r="D437" s="88">
        <v>30</v>
      </c>
      <c r="E437" s="88">
        <v>60</v>
      </c>
      <c r="F437" s="83" t="s">
        <v>348</v>
      </c>
      <c r="G437" s="84" t="s">
        <v>348</v>
      </c>
      <c r="H437" s="84" t="s">
        <v>348</v>
      </c>
      <c r="I437" s="84">
        <v>7.1</v>
      </c>
      <c r="J437" s="84" t="s">
        <v>348</v>
      </c>
      <c r="K437" s="84" t="s">
        <v>348</v>
      </c>
    </row>
    <row r="438" spans="1:11" x14ac:dyDescent="0.2">
      <c r="A438" s="81">
        <v>109</v>
      </c>
      <c r="B438" s="80" t="s">
        <v>276</v>
      </c>
      <c r="C438" s="89">
        <v>41579</v>
      </c>
      <c r="D438" s="88">
        <v>60</v>
      </c>
      <c r="E438" s="88">
        <v>90</v>
      </c>
      <c r="F438" s="83" t="s">
        <v>348</v>
      </c>
      <c r="G438" s="84" t="s">
        <v>348</v>
      </c>
      <c r="H438" s="84" t="s">
        <v>348</v>
      </c>
      <c r="I438" s="84">
        <v>6.7</v>
      </c>
      <c r="J438" s="84" t="s">
        <v>348</v>
      </c>
      <c r="K438" s="84" t="s">
        <v>348</v>
      </c>
    </row>
    <row r="439" spans="1:11" x14ac:dyDescent="0.2">
      <c r="A439" s="81">
        <v>110</v>
      </c>
      <c r="B439" s="80" t="s">
        <v>273</v>
      </c>
      <c r="C439" s="89">
        <v>41579</v>
      </c>
      <c r="D439" s="88">
        <v>0</v>
      </c>
      <c r="E439" s="88">
        <v>30</v>
      </c>
      <c r="F439" s="83" t="s">
        <v>348</v>
      </c>
      <c r="G439" s="84" t="s">
        <v>348</v>
      </c>
      <c r="H439" s="84" t="s">
        <v>348</v>
      </c>
      <c r="I439" s="84">
        <v>4.2</v>
      </c>
      <c r="J439" s="84" t="s">
        <v>348</v>
      </c>
      <c r="K439" s="84" t="s">
        <v>348</v>
      </c>
    </row>
    <row r="440" spans="1:11" x14ac:dyDescent="0.2">
      <c r="A440" s="81">
        <v>110</v>
      </c>
      <c r="B440" s="80" t="s">
        <v>273</v>
      </c>
      <c r="C440" s="89">
        <v>41579</v>
      </c>
      <c r="D440" s="88">
        <v>30</v>
      </c>
      <c r="E440" s="88">
        <v>60</v>
      </c>
      <c r="F440" s="83" t="s">
        <v>348</v>
      </c>
      <c r="G440" s="84" t="s">
        <v>348</v>
      </c>
      <c r="H440" s="84" t="s">
        <v>348</v>
      </c>
      <c r="I440" s="84">
        <v>3.5</v>
      </c>
      <c r="J440" s="84" t="s">
        <v>348</v>
      </c>
      <c r="K440" s="84" t="s">
        <v>348</v>
      </c>
    </row>
    <row r="441" spans="1:11" x14ac:dyDescent="0.2">
      <c r="A441" s="81">
        <v>110</v>
      </c>
      <c r="B441" s="80" t="s">
        <v>273</v>
      </c>
      <c r="C441" s="89">
        <v>41579</v>
      </c>
      <c r="D441" s="88">
        <v>60</v>
      </c>
      <c r="E441" s="88">
        <v>90</v>
      </c>
      <c r="F441" s="83" t="s">
        <v>348</v>
      </c>
      <c r="G441" s="84" t="s">
        <v>348</v>
      </c>
      <c r="H441" s="84" t="s">
        <v>348</v>
      </c>
      <c r="I441" s="84">
        <v>1.3</v>
      </c>
      <c r="J441" s="84" t="s">
        <v>348</v>
      </c>
      <c r="K441" s="84" t="s">
        <v>348</v>
      </c>
    </row>
    <row r="442" spans="1:11" x14ac:dyDescent="0.2">
      <c r="A442" s="81">
        <v>202</v>
      </c>
      <c r="B442" s="80" t="s">
        <v>273</v>
      </c>
      <c r="C442" s="89">
        <v>41579</v>
      </c>
      <c r="D442" s="88">
        <v>0</v>
      </c>
      <c r="E442" s="88">
        <v>30</v>
      </c>
      <c r="F442" s="83" t="s">
        <v>348</v>
      </c>
      <c r="G442" s="84" t="s">
        <v>348</v>
      </c>
      <c r="H442" s="84" t="s">
        <v>348</v>
      </c>
      <c r="I442" s="84">
        <v>3.6</v>
      </c>
      <c r="J442" s="84" t="s">
        <v>348</v>
      </c>
      <c r="K442" s="84" t="s">
        <v>348</v>
      </c>
    </row>
    <row r="443" spans="1:11" x14ac:dyDescent="0.2">
      <c r="A443" s="81">
        <v>202</v>
      </c>
      <c r="B443" s="80" t="s">
        <v>273</v>
      </c>
      <c r="C443" s="89">
        <v>41579</v>
      </c>
      <c r="D443" s="88">
        <v>30</v>
      </c>
      <c r="E443" s="88">
        <v>60</v>
      </c>
      <c r="F443" s="83" t="s">
        <v>348</v>
      </c>
      <c r="G443" s="84" t="s">
        <v>348</v>
      </c>
      <c r="H443" s="84" t="s">
        <v>348</v>
      </c>
      <c r="I443" s="84">
        <v>2.7</v>
      </c>
      <c r="J443" s="84" t="s">
        <v>348</v>
      </c>
      <c r="K443" s="84" t="s">
        <v>348</v>
      </c>
    </row>
    <row r="444" spans="1:11" x14ac:dyDescent="0.2">
      <c r="A444" s="81">
        <v>202</v>
      </c>
      <c r="B444" s="80" t="s">
        <v>273</v>
      </c>
      <c r="C444" s="89">
        <v>41579</v>
      </c>
      <c r="D444" s="88">
        <v>60</v>
      </c>
      <c r="E444" s="88">
        <v>80</v>
      </c>
      <c r="F444" s="83" t="s">
        <v>348</v>
      </c>
      <c r="G444" s="84" t="s">
        <v>348</v>
      </c>
      <c r="H444" s="84" t="s">
        <v>348</v>
      </c>
      <c r="I444" s="84">
        <v>3.2</v>
      </c>
      <c r="J444" s="84" t="s">
        <v>348</v>
      </c>
      <c r="K444" s="84" t="s">
        <v>348</v>
      </c>
    </row>
    <row r="445" spans="1:11" x14ac:dyDescent="0.2">
      <c r="A445" s="81">
        <v>204</v>
      </c>
      <c r="B445" s="80" t="s">
        <v>274</v>
      </c>
      <c r="C445" s="89">
        <v>41579</v>
      </c>
      <c r="D445" s="88">
        <v>0</v>
      </c>
      <c r="E445" s="88">
        <v>30</v>
      </c>
      <c r="F445" s="83" t="s">
        <v>348</v>
      </c>
      <c r="G445" s="84" t="s">
        <v>348</v>
      </c>
      <c r="H445" s="84" t="s">
        <v>348</v>
      </c>
      <c r="I445" s="84">
        <v>4.2</v>
      </c>
      <c r="J445" s="84" t="s">
        <v>348</v>
      </c>
      <c r="K445" s="84" t="s">
        <v>348</v>
      </c>
    </row>
    <row r="446" spans="1:11" x14ac:dyDescent="0.2">
      <c r="A446" s="81">
        <v>204</v>
      </c>
      <c r="B446" s="80" t="s">
        <v>274</v>
      </c>
      <c r="C446" s="89">
        <v>41579</v>
      </c>
      <c r="D446" s="88">
        <v>30</v>
      </c>
      <c r="E446" s="88">
        <v>60</v>
      </c>
      <c r="F446" s="83" t="s">
        <v>348</v>
      </c>
      <c r="G446" s="84" t="s">
        <v>348</v>
      </c>
      <c r="H446" s="84" t="s">
        <v>348</v>
      </c>
      <c r="I446" s="84">
        <v>3.7</v>
      </c>
      <c r="J446" s="84" t="s">
        <v>348</v>
      </c>
      <c r="K446" s="84" t="s">
        <v>348</v>
      </c>
    </row>
    <row r="447" spans="1:11" x14ac:dyDescent="0.2">
      <c r="A447" s="81">
        <v>204</v>
      </c>
      <c r="B447" s="80" t="s">
        <v>274</v>
      </c>
      <c r="C447" s="89">
        <v>41579</v>
      </c>
      <c r="D447" s="88">
        <v>60</v>
      </c>
      <c r="E447" s="88">
        <v>90</v>
      </c>
      <c r="F447" s="83" t="s">
        <v>348</v>
      </c>
      <c r="G447" s="84" t="s">
        <v>348</v>
      </c>
      <c r="H447" s="84" t="s">
        <v>348</v>
      </c>
      <c r="I447" s="84">
        <v>3.9</v>
      </c>
      <c r="J447" s="84" t="s">
        <v>348</v>
      </c>
      <c r="K447" s="84" t="s">
        <v>348</v>
      </c>
    </row>
    <row r="448" spans="1:11" x14ac:dyDescent="0.2">
      <c r="A448" s="81">
        <v>205</v>
      </c>
      <c r="B448" s="80" t="s">
        <v>269</v>
      </c>
      <c r="C448" s="89">
        <v>41579</v>
      </c>
      <c r="D448" s="88">
        <v>0</v>
      </c>
      <c r="E448" s="88">
        <v>30</v>
      </c>
      <c r="F448" s="83" t="s">
        <v>348</v>
      </c>
      <c r="G448" s="84" t="s">
        <v>348</v>
      </c>
      <c r="H448" s="84" t="s">
        <v>348</v>
      </c>
      <c r="I448" s="84">
        <v>4.5999999999999996</v>
      </c>
      <c r="J448" s="84" t="s">
        <v>348</v>
      </c>
      <c r="K448" s="84" t="s">
        <v>348</v>
      </c>
    </row>
    <row r="449" spans="1:11" x14ac:dyDescent="0.2">
      <c r="A449" s="81">
        <v>205</v>
      </c>
      <c r="B449" s="80" t="s">
        <v>269</v>
      </c>
      <c r="C449" s="89">
        <v>41579</v>
      </c>
      <c r="D449" s="88">
        <v>30</v>
      </c>
      <c r="E449" s="88">
        <v>60</v>
      </c>
      <c r="F449" s="83" t="s">
        <v>348</v>
      </c>
      <c r="G449" s="84" t="s">
        <v>348</v>
      </c>
      <c r="H449" s="84" t="s">
        <v>348</v>
      </c>
      <c r="I449" s="84">
        <v>3.5</v>
      </c>
      <c r="J449" s="84" t="s">
        <v>348</v>
      </c>
      <c r="K449" s="84" t="s">
        <v>348</v>
      </c>
    </row>
    <row r="450" spans="1:11" x14ac:dyDescent="0.2">
      <c r="A450" s="81">
        <v>205</v>
      </c>
      <c r="B450" s="80" t="s">
        <v>269</v>
      </c>
      <c r="C450" s="89">
        <v>41579</v>
      </c>
      <c r="D450" s="88">
        <v>60</v>
      </c>
      <c r="E450" s="88">
        <v>90</v>
      </c>
      <c r="F450" s="83" t="s">
        <v>348</v>
      </c>
      <c r="G450" s="84" t="s">
        <v>348</v>
      </c>
      <c r="H450" s="84" t="s">
        <v>348</v>
      </c>
      <c r="I450" s="84">
        <v>0.9</v>
      </c>
      <c r="J450" s="84" t="s">
        <v>348</v>
      </c>
      <c r="K450" s="84" t="s">
        <v>348</v>
      </c>
    </row>
    <row r="451" spans="1:11" x14ac:dyDescent="0.2">
      <c r="A451" s="81">
        <v>206</v>
      </c>
      <c r="B451" s="80" t="s">
        <v>271</v>
      </c>
      <c r="C451" s="89">
        <v>41579</v>
      </c>
      <c r="D451" s="88">
        <v>0</v>
      </c>
      <c r="E451" s="88">
        <v>30</v>
      </c>
      <c r="F451" s="83" t="s">
        <v>348</v>
      </c>
      <c r="G451" s="84" t="s">
        <v>348</v>
      </c>
      <c r="H451" s="84" t="s">
        <v>348</v>
      </c>
      <c r="I451" s="84">
        <v>4.5</v>
      </c>
      <c r="J451" s="84" t="s">
        <v>348</v>
      </c>
      <c r="K451" s="84" t="s">
        <v>348</v>
      </c>
    </row>
    <row r="452" spans="1:11" x14ac:dyDescent="0.2">
      <c r="A452" s="81">
        <v>206</v>
      </c>
      <c r="B452" s="80" t="s">
        <v>271</v>
      </c>
      <c r="C452" s="89">
        <v>41579</v>
      </c>
      <c r="D452" s="88">
        <v>30</v>
      </c>
      <c r="E452" s="88">
        <v>60</v>
      </c>
      <c r="F452" s="83" t="s">
        <v>348</v>
      </c>
      <c r="G452" s="84" t="s">
        <v>348</v>
      </c>
      <c r="H452" s="84" t="s">
        <v>348</v>
      </c>
      <c r="I452" s="84">
        <v>3.6</v>
      </c>
      <c r="J452" s="84" t="s">
        <v>348</v>
      </c>
      <c r="K452" s="84" t="s">
        <v>348</v>
      </c>
    </row>
    <row r="453" spans="1:11" x14ac:dyDescent="0.2">
      <c r="A453" s="81">
        <v>206</v>
      </c>
      <c r="B453" s="80" t="s">
        <v>271</v>
      </c>
      <c r="C453" s="89">
        <v>41579</v>
      </c>
      <c r="D453" s="88">
        <v>60</v>
      </c>
      <c r="E453" s="88">
        <v>90</v>
      </c>
      <c r="F453" s="83" t="s">
        <v>348</v>
      </c>
      <c r="G453" s="84" t="s">
        <v>348</v>
      </c>
      <c r="H453" s="84" t="s">
        <v>348</v>
      </c>
      <c r="I453" s="84">
        <v>4.0999999999999996</v>
      </c>
      <c r="J453" s="84" t="s">
        <v>348</v>
      </c>
      <c r="K453" s="84" t="s">
        <v>348</v>
      </c>
    </row>
    <row r="454" spans="1:11" x14ac:dyDescent="0.2">
      <c r="A454" s="81">
        <v>207</v>
      </c>
      <c r="B454" s="80" t="s">
        <v>272</v>
      </c>
      <c r="C454" s="89">
        <v>41579</v>
      </c>
      <c r="D454" s="88">
        <v>0</v>
      </c>
      <c r="E454" s="88">
        <v>30</v>
      </c>
      <c r="F454" s="83" t="s">
        <v>348</v>
      </c>
      <c r="G454" s="84" t="s">
        <v>348</v>
      </c>
      <c r="H454" s="84" t="s">
        <v>348</v>
      </c>
      <c r="I454" s="84">
        <v>4.2</v>
      </c>
      <c r="J454" s="84" t="s">
        <v>348</v>
      </c>
      <c r="K454" s="84" t="s">
        <v>348</v>
      </c>
    </row>
    <row r="455" spans="1:11" x14ac:dyDescent="0.2">
      <c r="A455" s="81">
        <v>207</v>
      </c>
      <c r="B455" s="80" t="s">
        <v>272</v>
      </c>
      <c r="C455" s="89">
        <v>41579</v>
      </c>
      <c r="D455" s="88">
        <v>30</v>
      </c>
      <c r="E455" s="88">
        <v>60</v>
      </c>
      <c r="F455" s="83" t="s">
        <v>348</v>
      </c>
      <c r="G455" s="84" t="s">
        <v>348</v>
      </c>
      <c r="H455" s="84" t="s">
        <v>348</v>
      </c>
      <c r="I455" s="84">
        <v>2.9</v>
      </c>
      <c r="J455" s="84" t="s">
        <v>348</v>
      </c>
      <c r="K455" s="84" t="s">
        <v>348</v>
      </c>
    </row>
    <row r="456" spans="1:11" x14ac:dyDescent="0.2">
      <c r="A456" s="81">
        <v>207</v>
      </c>
      <c r="B456" s="80" t="s">
        <v>272</v>
      </c>
      <c r="C456" s="89">
        <v>41579</v>
      </c>
      <c r="D456" s="88">
        <v>60</v>
      </c>
      <c r="E456" s="88">
        <v>90</v>
      </c>
      <c r="F456" s="83" t="s">
        <v>348</v>
      </c>
      <c r="G456" s="84" t="s">
        <v>348</v>
      </c>
      <c r="H456" s="84" t="s">
        <v>348</v>
      </c>
      <c r="I456" s="84">
        <v>3.4</v>
      </c>
      <c r="J456" s="84" t="s">
        <v>348</v>
      </c>
      <c r="K456" s="84" t="s">
        <v>348</v>
      </c>
    </row>
    <row r="457" spans="1:11" x14ac:dyDescent="0.2">
      <c r="A457" s="81">
        <v>208</v>
      </c>
      <c r="B457" s="80" t="s">
        <v>268</v>
      </c>
      <c r="C457" s="89">
        <v>41579</v>
      </c>
      <c r="D457" s="88">
        <v>0</v>
      </c>
      <c r="E457" s="88">
        <v>30</v>
      </c>
      <c r="F457" s="83" t="s">
        <v>348</v>
      </c>
      <c r="G457" s="84" t="s">
        <v>348</v>
      </c>
      <c r="H457" s="84" t="s">
        <v>348</v>
      </c>
      <c r="I457" s="84">
        <v>9.4</v>
      </c>
      <c r="J457" s="84" t="s">
        <v>348</v>
      </c>
      <c r="K457" s="84" t="s">
        <v>348</v>
      </c>
    </row>
    <row r="458" spans="1:11" x14ac:dyDescent="0.2">
      <c r="A458" s="81">
        <v>208</v>
      </c>
      <c r="B458" s="80" t="s">
        <v>268</v>
      </c>
      <c r="C458" s="89">
        <v>41579</v>
      </c>
      <c r="D458" s="88">
        <v>30</v>
      </c>
      <c r="E458" s="88">
        <v>60</v>
      </c>
      <c r="F458" s="83" t="s">
        <v>348</v>
      </c>
      <c r="G458" s="84" t="s">
        <v>348</v>
      </c>
      <c r="H458" s="84" t="s">
        <v>348</v>
      </c>
      <c r="I458" s="84">
        <v>3.1</v>
      </c>
      <c r="J458" s="84" t="s">
        <v>348</v>
      </c>
      <c r="K458" s="84" t="s">
        <v>348</v>
      </c>
    </row>
    <row r="459" spans="1:11" x14ac:dyDescent="0.2">
      <c r="A459" s="81">
        <v>208</v>
      </c>
      <c r="B459" s="80" t="s">
        <v>268</v>
      </c>
      <c r="C459" s="89">
        <v>41579</v>
      </c>
      <c r="D459" s="88">
        <v>60</v>
      </c>
      <c r="E459" s="88">
        <v>86</v>
      </c>
      <c r="F459" s="83" t="s">
        <v>348</v>
      </c>
      <c r="G459" s="84" t="s">
        <v>348</v>
      </c>
      <c r="H459" s="84" t="s">
        <v>348</v>
      </c>
      <c r="I459" s="84">
        <v>3.3</v>
      </c>
      <c r="J459" s="84" t="s">
        <v>348</v>
      </c>
      <c r="K459" s="84" t="s">
        <v>348</v>
      </c>
    </row>
    <row r="460" spans="1:11" x14ac:dyDescent="0.2">
      <c r="A460" s="81">
        <v>209</v>
      </c>
      <c r="B460" s="80" t="s">
        <v>270</v>
      </c>
      <c r="C460" s="89">
        <v>41579</v>
      </c>
      <c r="D460" s="88">
        <v>0</v>
      </c>
      <c r="E460" s="88">
        <v>30</v>
      </c>
      <c r="F460" s="83" t="s">
        <v>348</v>
      </c>
      <c r="G460" s="84" t="s">
        <v>348</v>
      </c>
      <c r="H460" s="84" t="s">
        <v>348</v>
      </c>
      <c r="I460" s="84">
        <v>7.1</v>
      </c>
      <c r="J460" s="84" t="s">
        <v>348</v>
      </c>
      <c r="K460" s="84" t="s">
        <v>348</v>
      </c>
    </row>
    <row r="461" spans="1:11" x14ac:dyDescent="0.2">
      <c r="A461" s="81">
        <v>209</v>
      </c>
      <c r="B461" s="80" t="s">
        <v>270</v>
      </c>
      <c r="C461" s="89">
        <v>41579</v>
      </c>
      <c r="D461" s="88">
        <v>30</v>
      </c>
      <c r="E461" s="88">
        <v>60</v>
      </c>
      <c r="F461" s="83" t="s">
        <v>348</v>
      </c>
      <c r="G461" s="84" t="s">
        <v>348</v>
      </c>
      <c r="H461" s="84" t="s">
        <v>348</v>
      </c>
      <c r="I461" s="84">
        <v>3.6</v>
      </c>
      <c r="J461" s="84" t="s">
        <v>348</v>
      </c>
      <c r="K461" s="84" t="s">
        <v>348</v>
      </c>
    </row>
    <row r="462" spans="1:11" x14ac:dyDescent="0.2">
      <c r="A462" s="81">
        <v>209</v>
      </c>
      <c r="B462" s="80" t="s">
        <v>270</v>
      </c>
      <c r="C462" s="89">
        <v>41579</v>
      </c>
      <c r="D462" s="88">
        <v>60</v>
      </c>
      <c r="E462" s="88">
        <v>90</v>
      </c>
      <c r="F462" s="83" t="s">
        <v>348</v>
      </c>
      <c r="G462" s="84" t="s">
        <v>348</v>
      </c>
      <c r="H462" s="84" t="s">
        <v>348</v>
      </c>
      <c r="I462" s="84">
        <v>3.3</v>
      </c>
      <c r="J462" s="84" t="s">
        <v>348</v>
      </c>
      <c r="K462" s="84" t="s">
        <v>348</v>
      </c>
    </row>
    <row r="463" spans="1:11" x14ac:dyDescent="0.2">
      <c r="A463" s="81">
        <v>210</v>
      </c>
      <c r="B463" s="80" t="s">
        <v>276</v>
      </c>
      <c r="C463" s="89">
        <v>41579</v>
      </c>
      <c r="D463" s="88">
        <v>0</v>
      </c>
      <c r="E463" s="88">
        <v>30</v>
      </c>
      <c r="F463" s="83" t="s">
        <v>348</v>
      </c>
      <c r="G463" s="84" t="s">
        <v>348</v>
      </c>
      <c r="H463" s="84" t="s">
        <v>348</v>
      </c>
      <c r="I463" s="84">
        <v>15.2</v>
      </c>
      <c r="J463" s="84" t="s">
        <v>348</v>
      </c>
      <c r="K463" s="84" t="s">
        <v>348</v>
      </c>
    </row>
    <row r="464" spans="1:11" x14ac:dyDescent="0.2">
      <c r="A464" s="81">
        <v>210</v>
      </c>
      <c r="B464" s="80" t="s">
        <v>276</v>
      </c>
      <c r="C464" s="89">
        <v>41579</v>
      </c>
      <c r="D464" s="88">
        <v>30</v>
      </c>
      <c r="E464" s="88">
        <v>60</v>
      </c>
      <c r="F464" s="83" t="s">
        <v>348</v>
      </c>
      <c r="G464" s="84" t="s">
        <v>348</v>
      </c>
      <c r="H464" s="84" t="s">
        <v>348</v>
      </c>
      <c r="I464" s="84">
        <v>4.8</v>
      </c>
      <c r="J464" s="84" t="s">
        <v>348</v>
      </c>
      <c r="K464" s="84" t="s">
        <v>348</v>
      </c>
    </row>
    <row r="465" spans="1:11" x14ac:dyDescent="0.2">
      <c r="A465" s="81">
        <v>210</v>
      </c>
      <c r="B465" s="80" t="s">
        <v>276</v>
      </c>
      <c r="C465" s="89">
        <v>41579</v>
      </c>
      <c r="D465" s="88">
        <v>60</v>
      </c>
      <c r="E465" s="88">
        <v>90</v>
      </c>
      <c r="F465" s="83" t="s">
        <v>348</v>
      </c>
      <c r="G465" s="84" t="s">
        <v>348</v>
      </c>
      <c r="H465" s="84" t="s">
        <v>348</v>
      </c>
      <c r="I465" s="84">
        <v>2.6</v>
      </c>
      <c r="J465" s="84" t="s">
        <v>348</v>
      </c>
      <c r="K465" s="84" t="s">
        <v>348</v>
      </c>
    </row>
    <row r="466" spans="1:11" x14ac:dyDescent="0.2">
      <c r="A466" s="81">
        <v>301</v>
      </c>
      <c r="B466" s="80" t="s">
        <v>269</v>
      </c>
      <c r="C466" s="89">
        <v>41579</v>
      </c>
      <c r="D466" s="88">
        <v>0</v>
      </c>
      <c r="E466" s="88">
        <v>30</v>
      </c>
      <c r="F466" s="83" t="s">
        <v>348</v>
      </c>
      <c r="G466" s="84" t="s">
        <v>348</v>
      </c>
      <c r="H466" s="84" t="s">
        <v>348</v>
      </c>
      <c r="I466" s="84">
        <v>9.6999999999999993</v>
      </c>
      <c r="J466" s="84" t="s">
        <v>348</v>
      </c>
      <c r="K466" s="84" t="s">
        <v>348</v>
      </c>
    </row>
    <row r="467" spans="1:11" x14ac:dyDescent="0.2">
      <c r="A467" s="81">
        <v>301</v>
      </c>
      <c r="B467" s="80" t="s">
        <v>269</v>
      </c>
      <c r="C467" s="89">
        <v>41579</v>
      </c>
      <c r="D467" s="88">
        <v>30</v>
      </c>
      <c r="E467" s="88">
        <v>60</v>
      </c>
      <c r="F467" s="83" t="s">
        <v>348</v>
      </c>
      <c r="G467" s="84" t="s">
        <v>348</v>
      </c>
      <c r="H467" s="84" t="s">
        <v>348</v>
      </c>
      <c r="I467" s="84">
        <v>5.3</v>
      </c>
      <c r="J467" s="84" t="s">
        <v>348</v>
      </c>
      <c r="K467" s="84" t="s">
        <v>348</v>
      </c>
    </row>
    <row r="468" spans="1:11" x14ac:dyDescent="0.2">
      <c r="A468" s="81">
        <v>301</v>
      </c>
      <c r="B468" s="80" t="s">
        <v>269</v>
      </c>
      <c r="C468" s="89">
        <v>41579</v>
      </c>
      <c r="D468" s="88">
        <v>60</v>
      </c>
      <c r="E468" s="88">
        <v>90</v>
      </c>
      <c r="F468" s="83" t="s">
        <v>348</v>
      </c>
      <c r="G468" s="84" t="s">
        <v>348</v>
      </c>
      <c r="H468" s="84" t="s">
        <v>348</v>
      </c>
      <c r="I468" s="84">
        <v>3</v>
      </c>
      <c r="J468" s="84" t="s">
        <v>348</v>
      </c>
      <c r="K468" s="84" t="s">
        <v>348</v>
      </c>
    </row>
    <row r="469" spans="1:11" x14ac:dyDescent="0.2">
      <c r="A469" s="81">
        <v>302</v>
      </c>
      <c r="B469" s="80" t="s">
        <v>271</v>
      </c>
      <c r="C469" s="89">
        <v>41579</v>
      </c>
      <c r="D469" s="88">
        <v>0</v>
      </c>
      <c r="E469" s="88">
        <v>30</v>
      </c>
      <c r="F469" s="83" t="s">
        <v>348</v>
      </c>
      <c r="G469" s="84" t="s">
        <v>348</v>
      </c>
      <c r="H469" s="84" t="s">
        <v>348</v>
      </c>
      <c r="I469" s="84">
        <v>6.3</v>
      </c>
      <c r="J469" s="84" t="s">
        <v>348</v>
      </c>
      <c r="K469" s="84" t="s">
        <v>348</v>
      </c>
    </row>
    <row r="470" spans="1:11" x14ac:dyDescent="0.2">
      <c r="A470" s="81">
        <v>302</v>
      </c>
      <c r="B470" s="80" t="s">
        <v>271</v>
      </c>
      <c r="C470" s="89">
        <v>41579</v>
      </c>
      <c r="D470" s="88">
        <v>30</v>
      </c>
      <c r="E470" s="88">
        <v>60</v>
      </c>
      <c r="F470" s="83" t="s">
        <v>348</v>
      </c>
      <c r="G470" s="84" t="s">
        <v>348</v>
      </c>
      <c r="H470" s="84" t="s">
        <v>348</v>
      </c>
      <c r="I470" s="84">
        <v>3</v>
      </c>
      <c r="J470" s="84" t="s">
        <v>348</v>
      </c>
      <c r="K470" s="84" t="s">
        <v>348</v>
      </c>
    </row>
    <row r="471" spans="1:11" x14ac:dyDescent="0.2">
      <c r="A471" s="81">
        <v>302</v>
      </c>
      <c r="B471" s="80" t="s">
        <v>271</v>
      </c>
      <c r="C471" s="89">
        <v>41579</v>
      </c>
      <c r="D471" s="88">
        <v>60</v>
      </c>
      <c r="E471" s="88">
        <v>90</v>
      </c>
      <c r="F471" s="83" t="s">
        <v>348</v>
      </c>
      <c r="G471" s="84" t="s">
        <v>348</v>
      </c>
      <c r="H471" s="84" t="s">
        <v>348</v>
      </c>
      <c r="I471" s="84">
        <v>3.2</v>
      </c>
      <c r="J471" s="84" t="s">
        <v>348</v>
      </c>
      <c r="K471" s="84" t="s">
        <v>348</v>
      </c>
    </row>
    <row r="472" spans="1:11" x14ac:dyDescent="0.2">
      <c r="A472" s="81">
        <v>303</v>
      </c>
      <c r="B472" s="80" t="s">
        <v>270</v>
      </c>
      <c r="C472" s="89">
        <v>41579</v>
      </c>
      <c r="D472" s="88">
        <v>0</v>
      </c>
      <c r="E472" s="88">
        <v>30</v>
      </c>
      <c r="F472" s="83" t="s">
        <v>348</v>
      </c>
      <c r="G472" s="84" t="s">
        <v>348</v>
      </c>
      <c r="H472" s="84" t="s">
        <v>348</v>
      </c>
      <c r="I472" s="84">
        <v>9.4</v>
      </c>
      <c r="J472" s="84" t="s">
        <v>348</v>
      </c>
      <c r="K472" s="84" t="s">
        <v>348</v>
      </c>
    </row>
    <row r="473" spans="1:11" x14ac:dyDescent="0.2">
      <c r="A473" s="81">
        <v>303</v>
      </c>
      <c r="B473" s="80" t="s">
        <v>270</v>
      </c>
      <c r="C473" s="89">
        <v>41579</v>
      </c>
      <c r="D473" s="88">
        <v>30</v>
      </c>
      <c r="E473" s="88">
        <v>60</v>
      </c>
      <c r="F473" s="83" t="s">
        <v>348</v>
      </c>
      <c r="G473" s="84" t="s">
        <v>348</v>
      </c>
      <c r="H473" s="84" t="s">
        <v>348</v>
      </c>
      <c r="I473" s="84">
        <v>3.9</v>
      </c>
      <c r="J473" s="84" t="s">
        <v>348</v>
      </c>
      <c r="K473" s="84" t="s">
        <v>348</v>
      </c>
    </row>
    <row r="474" spans="1:11" x14ac:dyDescent="0.2">
      <c r="A474" s="81">
        <v>303</v>
      </c>
      <c r="B474" s="80" t="s">
        <v>270</v>
      </c>
      <c r="C474" s="89">
        <v>41579</v>
      </c>
      <c r="D474" s="88">
        <v>60</v>
      </c>
      <c r="E474" s="88">
        <v>90</v>
      </c>
      <c r="F474" s="83" t="s">
        <v>348</v>
      </c>
      <c r="G474" s="84" t="s">
        <v>348</v>
      </c>
      <c r="H474" s="84" t="s">
        <v>348</v>
      </c>
      <c r="I474" s="84">
        <v>2.8</v>
      </c>
      <c r="J474" s="84" t="s">
        <v>348</v>
      </c>
      <c r="K474" s="84" t="s">
        <v>348</v>
      </c>
    </row>
    <row r="475" spans="1:11" x14ac:dyDescent="0.2">
      <c r="A475" s="81">
        <v>304</v>
      </c>
      <c r="B475" s="80" t="s">
        <v>273</v>
      </c>
      <c r="C475" s="89">
        <v>41579</v>
      </c>
      <c r="D475" s="88">
        <v>0</v>
      </c>
      <c r="E475" s="88">
        <v>30</v>
      </c>
      <c r="F475" s="83" t="s">
        <v>348</v>
      </c>
      <c r="G475" s="84" t="s">
        <v>348</v>
      </c>
      <c r="H475" s="84" t="s">
        <v>348</v>
      </c>
      <c r="I475" s="84">
        <v>8.9</v>
      </c>
      <c r="J475" s="84" t="s">
        <v>348</v>
      </c>
      <c r="K475" s="84" t="s">
        <v>348</v>
      </c>
    </row>
    <row r="476" spans="1:11" x14ac:dyDescent="0.2">
      <c r="A476" s="81">
        <v>304</v>
      </c>
      <c r="B476" s="80" t="s">
        <v>273</v>
      </c>
      <c r="C476" s="89">
        <v>41579</v>
      </c>
      <c r="D476" s="88">
        <v>30</v>
      </c>
      <c r="E476" s="88">
        <v>60</v>
      </c>
      <c r="F476" s="83" t="s">
        <v>348</v>
      </c>
      <c r="G476" s="84" t="s">
        <v>348</v>
      </c>
      <c r="H476" s="84" t="s">
        <v>348</v>
      </c>
      <c r="I476" s="84">
        <v>4.5999999999999996</v>
      </c>
      <c r="J476" s="84" t="s">
        <v>348</v>
      </c>
      <c r="K476" s="84" t="s">
        <v>348</v>
      </c>
    </row>
    <row r="477" spans="1:11" x14ac:dyDescent="0.2">
      <c r="A477" s="81">
        <v>304</v>
      </c>
      <c r="B477" s="80" t="s">
        <v>273</v>
      </c>
      <c r="C477" s="89">
        <v>41579</v>
      </c>
      <c r="D477" s="88">
        <v>60</v>
      </c>
      <c r="E477" s="88">
        <v>90</v>
      </c>
      <c r="F477" s="83" t="s">
        <v>348</v>
      </c>
      <c r="G477" s="84" t="s">
        <v>348</v>
      </c>
      <c r="H477" s="84" t="s">
        <v>348</v>
      </c>
      <c r="I477" s="84">
        <v>2.7</v>
      </c>
      <c r="J477" s="84" t="s">
        <v>348</v>
      </c>
      <c r="K477" s="84" t="s">
        <v>348</v>
      </c>
    </row>
    <row r="478" spans="1:11" x14ac:dyDescent="0.2">
      <c r="A478" s="81">
        <v>305</v>
      </c>
      <c r="B478" s="80" t="s">
        <v>272</v>
      </c>
      <c r="C478" s="89">
        <v>41579</v>
      </c>
      <c r="D478" s="88">
        <v>0</v>
      </c>
      <c r="E478" s="88">
        <v>30</v>
      </c>
      <c r="F478" s="83" t="s">
        <v>348</v>
      </c>
      <c r="G478" s="84" t="s">
        <v>348</v>
      </c>
      <c r="H478" s="84" t="s">
        <v>348</v>
      </c>
      <c r="I478" s="84">
        <v>9.4</v>
      </c>
      <c r="J478" s="84" t="s">
        <v>348</v>
      </c>
      <c r="K478" s="84" t="s">
        <v>348</v>
      </c>
    </row>
    <row r="479" spans="1:11" x14ac:dyDescent="0.2">
      <c r="A479" s="81">
        <v>305</v>
      </c>
      <c r="B479" s="80" t="s">
        <v>272</v>
      </c>
      <c r="C479" s="89">
        <v>41579</v>
      </c>
      <c r="D479" s="88">
        <v>30</v>
      </c>
      <c r="E479" s="88">
        <v>60</v>
      </c>
      <c r="F479" s="83" t="s">
        <v>348</v>
      </c>
      <c r="G479" s="84" t="s">
        <v>348</v>
      </c>
      <c r="H479" s="84" t="s">
        <v>348</v>
      </c>
      <c r="I479" s="84">
        <v>4.2</v>
      </c>
      <c r="J479" s="84" t="s">
        <v>348</v>
      </c>
      <c r="K479" s="84" t="s">
        <v>348</v>
      </c>
    </row>
    <row r="480" spans="1:11" x14ac:dyDescent="0.2">
      <c r="A480" s="81">
        <v>305</v>
      </c>
      <c r="B480" s="80" t="s">
        <v>272</v>
      </c>
      <c r="C480" s="89">
        <v>41579</v>
      </c>
      <c r="D480" s="88">
        <v>60</v>
      </c>
      <c r="E480" s="88">
        <v>90</v>
      </c>
      <c r="F480" s="83" t="s">
        <v>348</v>
      </c>
      <c r="G480" s="84" t="s">
        <v>348</v>
      </c>
      <c r="H480" s="84" t="s">
        <v>348</v>
      </c>
      <c r="I480" s="84">
        <v>4.0999999999999996</v>
      </c>
      <c r="J480" s="84" t="s">
        <v>348</v>
      </c>
      <c r="K480" s="84" t="s">
        <v>348</v>
      </c>
    </row>
    <row r="481" spans="1:11" x14ac:dyDescent="0.2">
      <c r="A481" s="81">
        <v>308</v>
      </c>
      <c r="B481" s="80" t="s">
        <v>268</v>
      </c>
      <c r="C481" s="89">
        <v>41579</v>
      </c>
      <c r="D481" s="88">
        <v>0</v>
      </c>
      <c r="E481" s="88">
        <v>30</v>
      </c>
      <c r="F481" s="83" t="s">
        <v>348</v>
      </c>
      <c r="G481" s="84" t="s">
        <v>348</v>
      </c>
      <c r="H481" s="84" t="s">
        <v>348</v>
      </c>
      <c r="I481" s="84">
        <v>9.8000000000000007</v>
      </c>
      <c r="J481" s="84" t="s">
        <v>348</v>
      </c>
      <c r="K481" s="84" t="s">
        <v>348</v>
      </c>
    </row>
    <row r="482" spans="1:11" x14ac:dyDescent="0.2">
      <c r="A482" s="81">
        <v>308</v>
      </c>
      <c r="B482" s="80" t="s">
        <v>268</v>
      </c>
      <c r="C482" s="89">
        <v>41579</v>
      </c>
      <c r="D482" s="88">
        <v>30</v>
      </c>
      <c r="E482" s="88">
        <v>60</v>
      </c>
      <c r="F482" s="83" t="s">
        <v>348</v>
      </c>
      <c r="G482" s="84" t="s">
        <v>348</v>
      </c>
      <c r="H482" s="84" t="s">
        <v>348</v>
      </c>
      <c r="I482" s="84">
        <v>5</v>
      </c>
      <c r="J482" s="84" t="s">
        <v>348</v>
      </c>
      <c r="K482" s="84" t="s">
        <v>348</v>
      </c>
    </row>
    <row r="483" spans="1:11" x14ac:dyDescent="0.2">
      <c r="A483" s="81">
        <v>308</v>
      </c>
      <c r="B483" s="80" t="s">
        <v>268</v>
      </c>
      <c r="C483" s="89">
        <v>41579</v>
      </c>
      <c r="D483" s="88">
        <v>60</v>
      </c>
      <c r="E483" s="88">
        <v>90</v>
      </c>
      <c r="F483" s="83" t="s">
        <v>348</v>
      </c>
      <c r="G483" s="84" t="s">
        <v>348</v>
      </c>
      <c r="H483" s="84" t="s">
        <v>348</v>
      </c>
      <c r="I483" s="84">
        <v>5.0999999999999996</v>
      </c>
      <c r="J483" s="84" t="s">
        <v>348</v>
      </c>
      <c r="K483" s="84" t="s">
        <v>348</v>
      </c>
    </row>
    <row r="484" spans="1:11" x14ac:dyDescent="0.2">
      <c r="A484" s="81">
        <v>309</v>
      </c>
      <c r="B484" s="80" t="s">
        <v>276</v>
      </c>
      <c r="C484" s="89">
        <v>41579</v>
      </c>
      <c r="D484" s="88">
        <v>0</v>
      </c>
      <c r="E484" s="88">
        <v>30</v>
      </c>
      <c r="F484" s="83" t="s">
        <v>348</v>
      </c>
      <c r="G484" s="84" t="s">
        <v>348</v>
      </c>
      <c r="H484" s="84" t="s">
        <v>348</v>
      </c>
      <c r="I484" s="84">
        <v>9</v>
      </c>
      <c r="J484" s="84" t="s">
        <v>348</v>
      </c>
      <c r="K484" s="84" t="s">
        <v>348</v>
      </c>
    </row>
    <row r="485" spans="1:11" x14ac:dyDescent="0.2">
      <c r="A485" s="81">
        <v>309</v>
      </c>
      <c r="B485" s="80" t="s">
        <v>276</v>
      </c>
      <c r="C485" s="89">
        <v>41579</v>
      </c>
      <c r="D485" s="88">
        <v>30</v>
      </c>
      <c r="E485" s="88">
        <v>60</v>
      </c>
      <c r="F485" s="83" t="s">
        <v>348</v>
      </c>
      <c r="G485" s="84" t="s">
        <v>348</v>
      </c>
      <c r="H485" s="84" t="s">
        <v>348</v>
      </c>
      <c r="I485" s="84">
        <v>6.3</v>
      </c>
      <c r="J485" s="84" t="s">
        <v>348</v>
      </c>
      <c r="K485" s="84" t="s">
        <v>348</v>
      </c>
    </row>
    <row r="486" spans="1:11" x14ac:dyDescent="0.2">
      <c r="A486" s="81">
        <v>309</v>
      </c>
      <c r="B486" s="80" t="s">
        <v>276</v>
      </c>
      <c r="C486" s="89">
        <v>41579</v>
      </c>
      <c r="D486" s="88">
        <v>60</v>
      </c>
      <c r="E486" s="88">
        <v>90</v>
      </c>
      <c r="F486" s="83" t="s">
        <v>348</v>
      </c>
      <c r="G486" s="84" t="s">
        <v>348</v>
      </c>
      <c r="H486" s="84" t="s">
        <v>348</v>
      </c>
      <c r="I486" s="84">
        <v>6.6</v>
      </c>
      <c r="J486" s="84" t="s">
        <v>348</v>
      </c>
      <c r="K486" s="84" t="s">
        <v>348</v>
      </c>
    </row>
    <row r="487" spans="1:11" x14ac:dyDescent="0.2">
      <c r="A487" s="81">
        <v>310</v>
      </c>
      <c r="B487" s="80" t="s">
        <v>274</v>
      </c>
      <c r="C487" s="89">
        <v>41579</v>
      </c>
      <c r="D487" s="88">
        <v>0</v>
      </c>
      <c r="E487" s="88">
        <v>30</v>
      </c>
      <c r="F487" s="83" t="s">
        <v>348</v>
      </c>
      <c r="G487" s="84" t="s">
        <v>348</v>
      </c>
      <c r="H487" s="84" t="s">
        <v>348</v>
      </c>
      <c r="I487" s="84">
        <v>7.2</v>
      </c>
      <c r="J487" s="84" t="s">
        <v>348</v>
      </c>
      <c r="K487" s="84" t="s">
        <v>348</v>
      </c>
    </row>
    <row r="488" spans="1:11" x14ac:dyDescent="0.2">
      <c r="A488" s="81">
        <v>310</v>
      </c>
      <c r="B488" s="80" t="s">
        <v>274</v>
      </c>
      <c r="C488" s="89">
        <v>41579</v>
      </c>
      <c r="D488" s="88">
        <v>30</v>
      </c>
      <c r="E488" s="88">
        <v>60</v>
      </c>
      <c r="F488" s="83" t="s">
        <v>348</v>
      </c>
      <c r="G488" s="84" t="s">
        <v>348</v>
      </c>
      <c r="H488" s="84" t="s">
        <v>348</v>
      </c>
      <c r="I488" s="84">
        <v>4.3</v>
      </c>
      <c r="J488" s="84" t="s">
        <v>348</v>
      </c>
      <c r="K488" s="84" t="s">
        <v>348</v>
      </c>
    </row>
    <row r="489" spans="1:11" x14ac:dyDescent="0.2">
      <c r="A489" s="81">
        <v>310</v>
      </c>
      <c r="B489" s="80" t="s">
        <v>274</v>
      </c>
      <c r="C489" s="89">
        <v>41579</v>
      </c>
      <c r="D489" s="88">
        <v>60</v>
      </c>
      <c r="E489" s="88">
        <v>90</v>
      </c>
      <c r="F489" s="83" t="s">
        <v>348</v>
      </c>
      <c r="G489" s="84" t="s">
        <v>348</v>
      </c>
      <c r="H489" s="84" t="s">
        <v>348</v>
      </c>
      <c r="I489" s="84">
        <v>3.8</v>
      </c>
      <c r="J489" s="84" t="s">
        <v>348</v>
      </c>
      <c r="K489" s="84" t="s">
        <v>348</v>
      </c>
    </row>
    <row r="490" spans="1:11" x14ac:dyDescent="0.2">
      <c r="A490" s="81">
        <v>402</v>
      </c>
      <c r="B490" s="80" t="s">
        <v>272</v>
      </c>
      <c r="C490" s="89">
        <v>41579</v>
      </c>
      <c r="D490" s="88">
        <v>0</v>
      </c>
      <c r="E490" s="88">
        <v>30</v>
      </c>
      <c r="F490" s="83" t="s">
        <v>348</v>
      </c>
      <c r="G490" s="84" t="s">
        <v>348</v>
      </c>
      <c r="H490" s="84" t="s">
        <v>348</v>
      </c>
      <c r="I490" s="84">
        <v>16.2</v>
      </c>
      <c r="J490" s="84" t="s">
        <v>348</v>
      </c>
      <c r="K490" s="84" t="s">
        <v>348</v>
      </c>
    </row>
    <row r="491" spans="1:11" x14ac:dyDescent="0.2">
      <c r="A491" s="81">
        <v>402</v>
      </c>
      <c r="B491" s="80" t="s">
        <v>272</v>
      </c>
      <c r="C491" s="89">
        <v>41579</v>
      </c>
      <c r="D491" s="88">
        <v>30</v>
      </c>
      <c r="E491" s="88">
        <v>60</v>
      </c>
      <c r="F491" s="83" t="s">
        <v>348</v>
      </c>
      <c r="G491" s="84" t="s">
        <v>348</v>
      </c>
      <c r="H491" s="84" t="s">
        <v>348</v>
      </c>
      <c r="I491" s="84">
        <v>4.5</v>
      </c>
      <c r="J491" s="84" t="s">
        <v>348</v>
      </c>
      <c r="K491" s="84" t="s">
        <v>348</v>
      </c>
    </row>
    <row r="492" spans="1:11" x14ac:dyDescent="0.2">
      <c r="A492" s="81">
        <v>402</v>
      </c>
      <c r="B492" s="80" t="s">
        <v>272</v>
      </c>
      <c r="C492" s="89">
        <v>41579</v>
      </c>
      <c r="D492" s="88">
        <v>60</v>
      </c>
      <c r="E492" s="88">
        <v>90</v>
      </c>
      <c r="F492" s="83" t="s">
        <v>348</v>
      </c>
      <c r="G492" s="84" t="s">
        <v>348</v>
      </c>
      <c r="H492" s="84" t="s">
        <v>348</v>
      </c>
      <c r="I492" s="84">
        <v>5.4</v>
      </c>
      <c r="J492" s="84" t="s">
        <v>348</v>
      </c>
      <c r="K492" s="84" t="s">
        <v>348</v>
      </c>
    </row>
    <row r="493" spans="1:11" x14ac:dyDescent="0.2">
      <c r="A493" s="81">
        <v>403</v>
      </c>
      <c r="B493" s="80" t="s">
        <v>268</v>
      </c>
      <c r="C493" s="89">
        <v>41579</v>
      </c>
      <c r="D493" s="88">
        <v>0</v>
      </c>
      <c r="E493" s="88">
        <v>30</v>
      </c>
      <c r="F493" s="83" t="s">
        <v>348</v>
      </c>
      <c r="G493" s="84" t="s">
        <v>348</v>
      </c>
      <c r="H493" s="84" t="s">
        <v>348</v>
      </c>
      <c r="I493" s="84">
        <v>9.9</v>
      </c>
      <c r="J493" s="84" t="s">
        <v>348</v>
      </c>
      <c r="K493" s="84" t="s">
        <v>348</v>
      </c>
    </row>
    <row r="494" spans="1:11" x14ac:dyDescent="0.2">
      <c r="A494" s="81">
        <v>403</v>
      </c>
      <c r="B494" s="80" t="s">
        <v>268</v>
      </c>
      <c r="C494" s="89">
        <v>41579</v>
      </c>
      <c r="D494" s="88">
        <v>30</v>
      </c>
      <c r="E494" s="88">
        <v>60</v>
      </c>
      <c r="F494" s="83" t="s">
        <v>348</v>
      </c>
      <c r="G494" s="84" t="s">
        <v>348</v>
      </c>
      <c r="H494" s="84" t="s">
        <v>348</v>
      </c>
      <c r="I494" s="84">
        <v>4.4000000000000004</v>
      </c>
      <c r="J494" s="84" t="s">
        <v>348</v>
      </c>
      <c r="K494" s="84" t="s">
        <v>348</v>
      </c>
    </row>
    <row r="495" spans="1:11" x14ac:dyDescent="0.2">
      <c r="A495" s="81">
        <v>403</v>
      </c>
      <c r="B495" s="80" t="s">
        <v>268</v>
      </c>
      <c r="C495" s="89">
        <v>41579</v>
      </c>
      <c r="D495" s="88">
        <v>60</v>
      </c>
      <c r="E495" s="88">
        <v>90</v>
      </c>
      <c r="F495" s="83" t="s">
        <v>348</v>
      </c>
      <c r="G495" s="84" t="s">
        <v>348</v>
      </c>
      <c r="H495" s="84" t="s">
        <v>348</v>
      </c>
      <c r="I495" s="84">
        <v>4.8</v>
      </c>
      <c r="J495" s="84" t="s">
        <v>348</v>
      </c>
      <c r="K495" s="84" t="s">
        <v>348</v>
      </c>
    </row>
    <row r="496" spans="1:11" x14ac:dyDescent="0.2">
      <c r="A496" s="81">
        <v>404</v>
      </c>
      <c r="B496" s="80" t="s">
        <v>273</v>
      </c>
      <c r="C496" s="89">
        <v>41579</v>
      </c>
      <c r="D496" s="88">
        <v>0</v>
      </c>
      <c r="E496" s="88">
        <v>30</v>
      </c>
      <c r="F496" s="83" t="s">
        <v>348</v>
      </c>
      <c r="G496" s="84" t="s">
        <v>348</v>
      </c>
      <c r="H496" s="84" t="s">
        <v>348</v>
      </c>
      <c r="I496" s="84">
        <v>11.5</v>
      </c>
      <c r="J496" s="84" t="s">
        <v>348</v>
      </c>
      <c r="K496" s="84" t="s">
        <v>348</v>
      </c>
    </row>
    <row r="497" spans="1:11" x14ac:dyDescent="0.2">
      <c r="A497" s="81">
        <v>404</v>
      </c>
      <c r="B497" s="80" t="s">
        <v>273</v>
      </c>
      <c r="C497" s="89">
        <v>41579</v>
      </c>
      <c r="D497" s="88">
        <v>30</v>
      </c>
      <c r="E497" s="88">
        <v>60</v>
      </c>
      <c r="F497" s="83" t="s">
        <v>348</v>
      </c>
      <c r="G497" s="84" t="s">
        <v>348</v>
      </c>
      <c r="H497" s="84" t="s">
        <v>348</v>
      </c>
      <c r="I497" s="84">
        <v>4.0999999999999996</v>
      </c>
      <c r="J497" s="84" t="s">
        <v>348</v>
      </c>
      <c r="K497" s="84" t="s">
        <v>348</v>
      </c>
    </row>
    <row r="498" spans="1:11" x14ac:dyDescent="0.2">
      <c r="A498" s="81">
        <v>404</v>
      </c>
      <c r="B498" s="80" t="s">
        <v>273</v>
      </c>
      <c r="C498" s="89">
        <v>41579</v>
      </c>
      <c r="D498" s="88">
        <v>60</v>
      </c>
      <c r="E498" s="88">
        <v>90</v>
      </c>
      <c r="F498" s="83" t="s">
        <v>348</v>
      </c>
      <c r="G498" s="84" t="s">
        <v>348</v>
      </c>
      <c r="H498" s="84" t="s">
        <v>348</v>
      </c>
      <c r="I498" s="84">
        <v>1.6</v>
      </c>
      <c r="J498" s="84" t="s">
        <v>348</v>
      </c>
      <c r="K498" s="84" t="s">
        <v>348</v>
      </c>
    </row>
    <row r="499" spans="1:11" x14ac:dyDescent="0.2">
      <c r="A499" s="81">
        <v>405</v>
      </c>
      <c r="B499" s="80" t="s">
        <v>269</v>
      </c>
      <c r="C499" s="89">
        <v>41579</v>
      </c>
      <c r="D499" s="88">
        <v>0</v>
      </c>
      <c r="E499" s="88">
        <v>30</v>
      </c>
      <c r="F499" s="83" t="s">
        <v>348</v>
      </c>
      <c r="G499" s="84" t="s">
        <v>348</v>
      </c>
      <c r="H499" s="84" t="s">
        <v>348</v>
      </c>
      <c r="I499" s="84">
        <v>11.7</v>
      </c>
      <c r="J499" s="84" t="s">
        <v>348</v>
      </c>
      <c r="K499" s="84" t="s">
        <v>348</v>
      </c>
    </row>
    <row r="500" spans="1:11" x14ac:dyDescent="0.2">
      <c r="A500" s="81">
        <v>405</v>
      </c>
      <c r="B500" s="80" t="s">
        <v>269</v>
      </c>
      <c r="C500" s="89">
        <v>41579</v>
      </c>
      <c r="D500" s="88">
        <v>30</v>
      </c>
      <c r="E500" s="88">
        <v>60</v>
      </c>
      <c r="F500" s="83" t="s">
        <v>348</v>
      </c>
      <c r="G500" s="84" t="s">
        <v>348</v>
      </c>
      <c r="H500" s="84" t="s">
        <v>348</v>
      </c>
      <c r="I500" s="84">
        <v>5.3</v>
      </c>
      <c r="J500" s="84" t="s">
        <v>348</v>
      </c>
      <c r="K500" s="84" t="s">
        <v>348</v>
      </c>
    </row>
    <row r="501" spans="1:11" x14ac:dyDescent="0.2">
      <c r="A501" s="81">
        <v>405</v>
      </c>
      <c r="B501" s="80" t="s">
        <v>269</v>
      </c>
      <c r="C501" s="89">
        <v>41579</v>
      </c>
      <c r="D501" s="88">
        <v>60</v>
      </c>
      <c r="E501" s="88">
        <v>86</v>
      </c>
      <c r="F501" s="83" t="s">
        <v>348</v>
      </c>
      <c r="G501" s="84" t="s">
        <v>348</v>
      </c>
      <c r="H501" s="84" t="s">
        <v>348</v>
      </c>
      <c r="I501" s="84">
        <v>5.5</v>
      </c>
      <c r="J501" s="84" t="s">
        <v>348</v>
      </c>
      <c r="K501" s="84" t="s">
        <v>348</v>
      </c>
    </row>
    <row r="502" spans="1:11" x14ac:dyDescent="0.2">
      <c r="A502" s="81">
        <v>406</v>
      </c>
      <c r="B502" s="80" t="s">
        <v>276</v>
      </c>
      <c r="C502" s="89">
        <v>41579</v>
      </c>
      <c r="D502" s="88">
        <v>0</v>
      </c>
      <c r="E502" s="88">
        <v>30</v>
      </c>
      <c r="F502" s="83" t="s">
        <v>348</v>
      </c>
      <c r="G502" s="84" t="s">
        <v>348</v>
      </c>
      <c r="H502" s="84" t="s">
        <v>348</v>
      </c>
      <c r="I502" s="84">
        <v>11.4</v>
      </c>
      <c r="J502" s="84" t="s">
        <v>348</v>
      </c>
      <c r="K502" s="84" t="s">
        <v>348</v>
      </c>
    </row>
    <row r="503" spans="1:11" x14ac:dyDescent="0.2">
      <c r="A503" s="81">
        <v>406</v>
      </c>
      <c r="B503" s="80" t="s">
        <v>276</v>
      </c>
      <c r="C503" s="89">
        <v>41579</v>
      </c>
      <c r="D503" s="88">
        <v>30</v>
      </c>
      <c r="E503" s="88">
        <v>60</v>
      </c>
      <c r="F503" s="83" t="s">
        <v>348</v>
      </c>
      <c r="G503" s="84" t="s">
        <v>348</v>
      </c>
      <c r="H503" s="84" t="s">
        <v>348</v>
      </c>
      <c r="I503" s="84">
        <v>5.5</v>
      </c>
      <c r="J503" s="84" t="s">
        <v>348</v>
      </c>
      <c r="K503" s="84" t="s">
        <v>348</v>
      </c>
    </row>
    <row r="504" spans="1:11" x14ac:dyDescent="0.2">
      <c r="A504" s="81">
        <v>406</v>
      </c>
      <c r="B504" s="80" t="s">
        <v>276</v>
      </c>
      <c r="C504" s="89">
        <v>41579</v>
      </c>
      <c r="D504" s="88">
        <v>60</v>
      </c>
      <c r="E504" s="88">
        <v>85</v>
      </c>
      <c r="F504" s="83" t="s">
        <v>348</v>
      </c>
      <c r="G504" s="84" t="s">
        <v>348</v>
      </c>
      <c r="H504" s="84" t="s">
        <v>348</v>
      </c>
      <c r="I504" s="84">
        <v>5.3</v>
      </c>
      <c r="J504" s="84" t="s">
        <v>348</v>
      </c>
      <c r="K504" s="84" t="s">
        <v>348</v>
      </c>
    </row>
    <row r="505" spans="1:11" x14ac:dyDescent="0.2">
      <c r="A505" s="81">
        <v>407</v>
      </c>
      <c r="B505" s="80" t="s">
        <v>274</v>
      </c>
      <c r="C505" s="89">
        <v>41579</v>
      </c>
      <c r="D505" s="88">
        <v>0</v>
      </c>
      <c r="E505" s="88">
        <v>30</v>
      </c>
      <c r="F505" s="83" t="s">
        <v>348</v>
      </c>
      <c r="G505" s="84" t="s">
        <v>348</v>
      </c>
      <c r="H505" s="84" t="s">
        <v>348</v>
      </c>
      <c r="I505" s="84">
        <v>8.4</v>
      </c>
      <c r="J505" s="84" t="s">
        <v>348</v>
      </c>
      <c r="K505" s="84" t="s">
        <v>348</v>
      </c>
    </row>
    <row r="506" spans="1:11" x14ac:dyDescent="0.2">
      <c r="A506" s="81">
        <v>407</v>
      </c>
      <c r="B506" s="80" t="s">
        <v>274</v>
      </c>
      <c r="C506" s="89">
        <v>41579</v>
      </c>
      <c r="D506" s="88">
        <v>30</v>
      </c>
      <c r="E506" s="88">
        <v>60</v>
      </c>
      <c r="F506" s="83" t="s">
        <v>348</v>
      </c>
      <c r="G506" s="84" t="s">
        <v>348</v>
      </c>
      <c r="H506" s="84" t="s">
        <v>348</v>
      </c>
      <c r="I506" s="84">
        <v>3.7</v>
      </c>
      <c r="J506" s="84" t="s">
        <v>348</v>
      </c>
      <c r="K506" s="84" t="s">
        <v>348</v>
      </c>
    </row>
    <row r="507" spans="1:11" x14ac:dyDescent="0.2">
      <c r="A507" s="81">
        <v>407</v>
      </c>
      <c r="B507" s="80" t="s">
        <v>274</v>
      </c>
      <c r="C507" s="89">
        <v>41579</v>
      </c>
      <c r="D507" s="88">
        <v>60</v>
      </c>
      <c r="E507" s="88">
        <v>64</v>
      </c>
      <c r="F507" s="83" t="s">
        <v>348</v>
      </c>
      <c r="G507" s="84" t="s">
        <v>348</v>
      </c>
      <c r="H507" s="84" t="s">
        <v>348</v>
      </c>
      <c r="I507" s="84">
        <v>4.3</v>
      </c>
      <c r="J507" s="84" t="s">
        <v>348</v>
      </c>
      <c r="K507" s="84" t="s">
        <v>348</v>
      </c>
    </row>
    <row r="508" spans="1:11" x14ac:dyDescent="0.2">
      <c r="A508" s="81">
        <v>408</v>
      </c>
      <c r="B508" s="80" t="s">
        <v>271</v>
      </c>
      <c r="C508" s="89">
        <v>41579</v>
      </c>
      <c r="D508" s="88">
        <v>0</v>
      </c>
      <c r="E508" s="88">
        <v>30</v>
      </c>
      <c r="F508" s="83" t="s">
        <v>348</v>
      </c>
      <c r="G508" s="84" t="s">
        <v>348</v>
      </c>
      <c r="H508" s="84" t="s">
        <v>348</v>
      </c>
      <c r="I508" s="84">
        <v>14.1</v>
      </c>
      <c r="J508" s="84" t="s">
        <v>348</v>
      </c>
      <c r="K508" s="84" t="s">
        <v>348</v>
      </c>
    </row>
    <row r="509" spans="1:11" x14ac:dyDescent="0.2">
      <c r="A509" s="81">
        <v>408</v>
      </c>
      <c r="B509" s="80" t="s">
        <v>271</v>
      </c>
      <c r="C509" s="89">
        <v>41579</v>
      </c>
      <c r="D509" s="88">
        <v>30</v>
      </c>
      <c r="E509" s="88">
        <v>60</v>
      </c>
      <c r="F509" s="83" t="s">
        <v>348</v>
      </c>
      <c r="G509" s="84" t="s">
        <v>348</v>
      </c>
      <c r="H509" s="84" t="s">
        <v>348</v>
      </c>
      <c r="I509" s="84">
        <v>6.1</v>
      </c>
      <c r="J509" s="84" t="s">
        <v>348</v>
      </c>
      <c r="K509" s="84" t="s">
        <v>348</v>
      </c>
    </row>
    <row r="510" spans="1:11" x14ac:dyDescent="0.2">
      <c r="A510" s="81">
        <v>408</v>
      </c>
      <c r="B510" s="80" t="s">
        <v>271</v>
      </c>
      <c r="C510" s="89">
        <v>41579</v>
      </c>
      <c r="D510" s="88">
        <v>60</v>
      </c>
      <c r="E510" s="88">
        <v>84</v>
      </c>
      <c r="F510" s="83" t="s">
        <v>348</v>
      </c>
      <c r="G510" s="84" t="s">
        <v>348</v>
      </c>
      <c r="H510" s="84" t="s">
        <v>348</v>
      </c>
      <c r="I510" s="84">
        <v>4.7</v>
      </c>
      <c r="J510" s="84" t="s">
        <v>348</v>
      </c>
      <c r="K510" s="84" t="s">
        <v>348</v>
      </c>
    </row>
    <row r="511" spans="1:11" x14ac:dyDescent="0.2">
      <c r="A511" s="81">
        <v>409</v>
      </c>
      <c r="B511" s="80" t="s">
        <v>270</v>
      </c>
      <c r="C511" s="89">
        <v>41579</v>
      </c>
      <c r="D511" s="88">
        <v>0</v>
      </c>
      <c r="E511" s="88">
        <v>30</v>
      </c>
      <c r="F511" s="83" t="s">
        <v>348</v>
      </c>
      <c r="G511" s="84" t="s">
        <v>348</v>
      </c>
      <c r="H511" s="84" t="s">
        <v>348</v>
      </c>
      <c r="I511" s="84">
        <v>13.5</v>
      </c>
      <c r="J511" s="84" t="s">
        <v>348</v>
      </c>
      <c r="K511" s="84" t="s">
        <v>348</v>
      </c>
    </row>
    <row r="512" spans="1:11" x14ac:dyDescent="0.2">
      <c r="A512" s="81">
        <v>409</v>
      </c>
      <c r="B512" s="80" t="s">
        <v>270</v>
      </c>
      <c r="C512" s="89">
        <v>41579</v>
      </c>
      <c r="D512" s="88">
        <v>30</v>
      </c>
      <c r="E512" s="88">
        <v>60</v>
      </c>
      <c r="F512" s="83" t="s">
        <v>348</v>
      </c>
      <c r="G512" s="84" t="s">
        <v>348</v>
      </c>
      <c r="H512" s="84" t="s">
        <v>348</v>
      </c>
      <c r="I512" s="84">
        <v>5.0999999999999996</v>
      </c>
      <c r="J512" s="84" t="s">
        <v>348</v>
      </c>
      <c r="K512" s="84" t="s">
        <v>348</v>
      </c>
    </row>
    <row r="513" spans="1:11" x14ac:dyDescent="0.2">
      <c r="A513" s="81">
        <v>409</v>
      </c>
      <c r="B513" s="80" t="s">
        <v>270</v>
      </c>
      <c r="C513" s="89">
        <v>41579</v>
      </c>
      <c r="D513" s="88">
        <v>60</v>
      </c>
      <c r="E513" s="88">
        <v>87</v>
      </c>
      <c r="F513" s="83" t="s">
        <v>348</v>
      </c>
      <c r="G513" s="84" t="s">
        <v>348</v>
      </c>
      <c r="H513" s="84" t="s">
        <v>348</v>
      </c>
      <c r="I513" s="84">
        <v>3.9</v>
      </c>
      <c r="J513" s="84" t="s">
        <v>348</v>
      </c>
      <c r="K513" s="84" t="s">
        <v>348</v>
      </c>
    </row>
    <row r="514" spans="1:11" x14ac:dyDescent="0.2">
      <c r="A514" s="81">
        <v>102</v>
      </c>
      <c r="B514" s="80" t="s">
        <v>271</v>
      </c>
      <c r="C514" s="89">
        <v>41782</v>
      </c>
      <c r="D514" s="88">
        <v>0</v>
      </c>
      <c r="E514" s="88">
        <v>30</v>
      </c>
      <c r="F514" s="83" t="s">
        <v>348</v>
      </c>
      <c r="G514" s="84" t="s">
        <v>348</v>
      </c>
      <c r="H514" s="84" t="s">
        <v>348</v>
      </c>
      <c r="I514" s="84">
        <v>4.2</v>
      </c>
      <c r="J514" s="84" t="s">
        <v>348</v>
      </c>
      <c r="K514" s="84" t="s">
        <v>348</v>
      </c>
    </row>
    <row r="515" spans="1:11" x14ac:dyDescent="0.2">
      <c r="A515" s="81">
        <v>102</v>
      </c>
      <c r="B515" s="80" t="s">
        <v>271</v>
      </c>
      <c r="C515" s="89">
        <v>41782</v>
      </c>
      <c r="D515" s="88">
        <v>30</v>
      </c>
      <c r="E515" s="88">
        <v>60</v>
      </c>
      <c r="F515" s="83" t="s">
        <v>348</v>
      </c>
      <c r="G515" s="84" t="s">
        <v>348</v>
      </c>
      <c r="H515" s="84" t="s">
        <v>348</v>
      </c>
      <c r="I515" s="84">
        <v>1.4</v>
      </c>
      <c r="J515" s="84" t="s">
        <v>348</v>
      </c>
      <c r="K515" s="84" t="s">
        <v>348</v>
      </c>
    </row>
    <row r="516" spans="1:11" x14ac:dyDescent="0.2">
      <c r="A516" s="81">
        <v>102</v>
      </c>
      <c r="B516" s="80" t="s">
        <v>271</v>
      </c>
      <c r="C516" s="89">
        <v>41782</v>
      </c>
      <c r="D516" s="88">
        <v>60</v>
      </c>
      <c r="E516" s="88">
        <v>90</v>
      </c>
      <c r="F516" s="83" t="s">
        <v>348</v>
      </c>
      <c r="G516" s="84" t="s">
        <v>348</v>
      </c>
      <c r="H516" s="84" t="s">
        <v>348</v>
      </c>
      <c r="I516" s="84">
        <v>1.6</v>
      </c>
      <c r="J516" s="84" t="s">
        <v>348</v>
      </c>
      <c r="K516" s="84" t="s">
        <v>348</v>
      </c>
    </row>
    <row r="517" spans="1:11" x14ac:dyDescent="0.2">
      <c r="A517" s="81">
        <v>103</v>
      </c>
      <c r="B517" s="80" t="s">
        <v>272</v>
      </c>
      <c r="C517" s="89">
        <v>41782</v>
      </c>
      <c r="D517" s="88">
        <v>0</v>
      </c>
      <c r="E517" s="88">
        <v>30</v>
      </c>
      <c r="F517" s="83" t="s">
        <v>348</v>
      </c>
      <c r="G517" s="84" t="s">
        <v>348</v>
      </c>
      <c r="H517" s="84" t="s">
        <v>348</v>
      </c>
      <c r="I517" s="84">
        <v>3.8</v>
      </c>
      <c r="J517" s="84" t="s">
        <v>348</v>
      </c>
      <c r="K517" s="84" t="s">
        <v>348</v>
      </c>
    </row>
    <row r="518" spans="1:11" x14ac:dyDescent="0.2">
      <c r="A518" s="81">
        <v>103</v>
      </c>
      <c r="B518" s="80" t="s">
        <v>272</v>
      </c>
      <c r="C518" s="89">
        <v>41782</v>
      </c>
      <c r="D518" s="88">
        <v>30</v>
      </c>
      <c r="E518" s="88">
        <v>60</v>
      </c>
      <c r="F518" s="83" t="s">
        <v>348</v>
      </c>
      <c r="G518" s="84" t="s">
        <v>348</v>
      </c>
      <c r="H518" s="84" t="s">
        <v>348</v>
      </c>
      <c r="I518" s="84">
        <v>2.8</v>
      </c>
      <c r="J518" s="84" t="s">
        <v>348</v>
      </c>
      <c r="K518" s="84" t="s">
        <v>348</v>
      </c>
    </row>
    <row r="519" spans="1:11" x14ac:dyDescent="0.2">
      <c r="A519" s="81">
        <v>103</v>
      </c>
      <c r="B519" s="80" t="s">
        <v>272</v>
      </c>
      <c r="C519" s="89">
        <v>41782</v>
      </c>
      <c r="D519" s="88">
        <v>60</v>
      </c>
      <c r="E519" s="88">
        <v>90</v>
      </c>
      <c r="F519" s="83" t="s">
        <v>348</v>
      </c>
      <c r="G519" s="84" t="s">
        <v>348</v>
      </c>
      <c r="H519" s="84" t="s">
        <v>348</v>
      </c>
      <c r="I519" s="84">
        <v>2.2999999999999998</v>
      </c>
      <c r="J519" s="84" t="s">
        <v>348</v>
      </c>
      <c r="K519" s="84" t="s">
        <v>348</v>
      </c>
    </row>
    <row r="520" spans="1:11" x14ac:dyDescent="0.2">
      <c r="A520" s="81">
        <v>104</v>
      </c>
      <c r="B520" s="80" t="s">
        <v>269</v>
      </c>
      <c r="C520" s="89">
        <v>41782</v>
      </c>
      <c r="D520" s="88">
        <v>0</v>
      </c>
      <c r="E520" s="88">
        <v>30</v>
      </c>
      <c r="F520" s="83" t="s">
        <v>348</v>
      </c>
      <c r="G520" s="84" t="s">
        <v>348</v>
      </c>
      <c r="H520" s="84" t="s">
        <v>348</v>
      </c>
      <c r="I520" s="84">
        <v>5.2</v>
      </c>
      <c r="J520" s="84" t="s">
        <v>348</v>
      </c>
      <c r="K520" s="84" t="s">
        <v>348</v>
      </c>
    </row>
    <row r="521" spans="1:11" x14ac:dyDescent="0.2">
      <c r="A521" s="81">
        <v>104</v>
      </c>
      <c r="B521" s="80" t="s">
        <v>269</v>
      </c>
      <c r="C521" s="89">
        <v>41782</v>
      </c>
      <c r="D521" s="88">
        <v>30</v>
      </c>
      <c r="E521" s="88">
        <v>60</v>
      </c>
      <c r="F521" s="83" t="s">
        <v>348</v>
      </c>
      <c r="G521" s="84" t="s">
        <v>348</v>
      </c>
      <c r="H521" s="84" t="s">
        <v>348</v>
      </c>
      <c r="I521" s="84">
        <v>3</v>
      </c>
      <c r="J521" s="84" t="s">
        <v>348</v>
      </c>
      <c r="K521" s="84" t="s">
        <v>348</v>
      </c>
    </row>
    <row r="522" spans="1:11" x14ac:dyDescent="0.2">
      <c r="A522" s="81">
        <v>104</v>
      </c>
      <c r="B522" s="80" t="s">
        <v>269</v>
      </c>
      <c r="C522" s="89">
        <v>41782</v>
      </c>
      <c r="D522" s="88">
        <v>60</v>
      </c>
      <c r="E522" s="88">
        <v>90</v>
      </c>
      <c r="F522" s="83" t="s">
        <v>348</v>
      </c>
      <c r="G522" s="84" t="s">
        <v>348</v>
      </c>
      <c r="H522" s="84" t="s">
        <v>348</v>
      </c>
      <c r="I522" s="84">
        <v>3.7</v>
      </c>
      <c r="J522" s="84" t="s">
        <v>348</v>
      </c>
      <c r="K522" s="84" t="s">
        <v>348</v>
      </c>
    </row>
    <row r="523" spans="1:11" x14ac:dyDescent="0.2">
      <c r="A523" s="81">
        <v>105</v>
      </c>
      <c r="B523" s="80" t="s">
        <v>274</v>
      </c>
      <c r="C523" s="89">
        <v>41782</v>
      </c>
      <c r="D523" s="88">
        <v>0</v>
      </c>
      <c r="E523" s="88">
        <v>30</v>
      </c>
      <c r="F523" s="83" t="s">
        <v>348</v>
      </c>
      <c r="G523" s="84" t="s">
        <v>348</v>
      </c>
      <c r="H523" s="84" t="s">
        <v>348</v>
      </c>
      <c r="I523" s="84">
        <v>3.1</v>
      </c>
      <c r="J523" s="84" t="s">
        <v>348</v>
      </c>
      <c r="K523" s="84" t="s">
        <v>348</v>
      </c>
    </row>
    <row r="524" spans="1:11" x14ac:dyDescent="0.2">
      <c r="A524" s="81">
        <v>105</v>
      </c>
      <c r="B524" s="80" t="s">
        <v>274</v>
      </c>
      <c r="C524" s="89">
        <v>41782</v>
      </c>
      <c r="D524" s="88">
        <v>30</v>
      </c>
      <c r="E524" s="88">
        <v>60</v>
      </c>
      <c r="F524" s="83" t="s">
        <v>348</v>
      </c>
      <c r="G524" s="84" t="s">
        <v>348</v>
      </c>
      <c r="H524" s="84" t="s">
        <v>348</v>
      </c>
      <c r="I524" s="84">
        <v>1</v>
      </c>
      <c r="J524" s="84" t="s">
        <v>348</v>
      </c>
      <c r="K524" s="84" t="s">
        <v>348</v>
      </c>
    </row>
    <row r="525" spans="1:11" x14ac:dyDescent="0.2">
      <c r="A525" s="81">
        <v>105</v>
      </c>
      <c r="B525" s="80" t="s">
        <v>274</v>
      </c>
      <c r="C525" s="89">
        <v>41782</v>
      </c>
      <c r="D525" s="88">
        <v>60</v>
      </c>
      <c r="E525" s="88">
        <v>90</v>
      </c>
      <c r="F525" s="83" t="s">
        <v>348</v>
      </c>
      <c r="G525" s="84" t="s">
        <v>348</v>
      </c>
      <c r="H525" s="84" t="s">
        <v>348</v>
      </c>
      <c r="I525" s="84">
        <v>0.6</v>
      </c>
      <c r="J525" s="84" t="s">
        <v>348</v>
      </c>
      <c r="K525" s="84" t="s">
        <v>348</v>
      </c>
    </row>
    <row r="526" spans="1:11" x14ac:dyDescent="0.2">
      <c r="A526" s="81">
        <v>106</v>
      </c>
      <c r="B526" s="80" t="s">
        <v>268</v>
      </c>
      <c r="C526" s="89">
        <v>41782</v>
      </c>
      <c r="D526" s="88">
        <v>0</v>
      </c>
      <c r="E526" s="88">
        <v>30</v>
      </c>
      <c r="F526" s="83" t="s">
        <v>348</v>
      </c>
      <c r="G526" s="84" t="s">
        <v>348</v>
      </c>
      <c r="H526" s="84" t="s">
        <v>348</v>
      </c>
      <c r="I526" s="84">
        <v>5.7</v>
      </c>
      <c r="J526" s="84" t="s">
        <v>348</v>
      </c>
      <c r="K526" s="84" t="s">
        <v>348</v>
      </c>
    </row>
    <row r="527" spans="1:11" x14ac:dyDescent="0.2">
      <c r="A527" s="81">
        <v>106</v>
      </c>
      <c r="B527" s="80" t="s">
        <v>268</v>
      </c>
      <c r="C527" s="89">
        <v>41782</v>
      </c>
      <c r="D527" s="88">
        <v>30</v>
      </c>
      <c r="E527" s="88">
        <v>60</v>
      </c>
      <c r="F527" s="83" t="s">
        <v>348</v>
      </c>
      <c r="G527" s="84" t="s">
        <v>348</v>
      </c>
      <c r="H527" s="84" t="s">
        <v>348</v>
      </c>
      <c r="I527" s="84">
        <v>2.6</v>
      </c>
      <c r="J527" s="84" t="s">
        <v>348</v>
      </c>
      <c r="K527" s="84" t="s">
        <v>348</v>
      </c>
    </row>
    <row r="528" spans="1:11" x14ac:dyDescent="0.2">
      <c r="A528" s="81">
        <v>106</v>
      </c>
      <c r="B528" s="80" t="s">
        <v>268</v>
      </c>
      <c r="C528" s="89">
        <v>41782</v>
      </c>
      <c r="D528" s="88">
        <v>60</v>
      </c>
      <c r="E528" s="88">
        <v>90</v>
      </c>
      <c r="F528" s="83" t="s">
        <v>348</v>
      </c>
      <c r="G528" s="84" t="s">
        <v>348</v>
      </c>
      <c r="H528" s="84" t="s">
        <v>348</v>
      </c>
      <c r="I528" s="84">
        <v>2.4</v>
      </c>
      <c r="J528" s="84" t="s">
        <v>348</v>
      </c>
      <c r="K528" s="84" t="s">
        <v>348</v>
      </c>
    </row>
    <row r="529" spans="1:11" x14ac:dyDescent="0.2">
      <c r="A529" s="81">
        <v>107</v>
      </c>
      <c r="B529" s="80" t="s">
        <v>270</v>
      </c>
      <c r="C529" s="89">
        <v>41782</v>
      </c>
      <c r="D529" s="88">
        <v>0</v>
      </c>
      <c r="E529" s="88">
        <v>30</v>
      </c>
      <c r="F529" s="83" t="s">
        <v>348</v>
      </c>
      <c r="G529" s="84" t="s">
        <v>348</v>
      </c>
      <c r="H529" s="84" t="s">
        <v>348</v>
      </c>
      <c r="I529" s="84">
        <v>5.3</v>
      </c>
      <c r="J529" s="84" t="s">
        <v>348</v>
      </c>
      <c r="K529" s="84" t="s">
        <v>348</v>
      </c>
    </row>
    <row r="530" spans="1:11" x14ac:dyDescent="0.2">
      <c r="A530" s="81">
        <v>107</v>
      </c>
      <c r="B530" s="80" t="s">
        <v>270</v>
      </c>
      <c r="C530" s="89">
        <v>41782</v>
      </c>
      <c r="D530" s="88">
        <v>30</v>
      </c>
      <c r="E530" s="88">
        <v>60</v>
      </c>
      <c r="F530" s="83" t="s">
        <v>348</v>
      </c>
      <c r="G530" s="84" t="s">
        <v>348</v>
      </c>
      <c r="H530" s="84" t="s">
        <v>348</v>
      </c>
      <c r="I530" s="84">
        <v>3.8</v>
      </c>
      <c r="J530" s="84" t="s">
        <v>348</v>
      </c>
      <c r="K530" s="84" t="s">
        <v>348</v>
      </c>
    </row>
    <row r="531" spans="1:11" x14ac:dyDescent="0.2">
      <c r="A531" s="81">
        <v>107</v>
      </c>
      <c r="B531" s="80" t="s">
        <v>270</v>
      </c>
      <c r="C531" s="89">
        <v>41782</v>
      </c>
      <c r="D531" s="88">
        <v>60</v>
      </c>
      <c r="E531" s="88">
        <v>90</v>
      </c>
      <c r="F531" s="83" t="s">
        <v>348</v>
      </c>
      <c r="G531" s="84" t="s">
        <v>348</v>
      </c>
      <c r="H531" s="84" t="s">
        <v>348</v>
      </c>
      <c r="I531" s="84">
        <v>2.6</v>
      </c>
      <c r="J531" s="84" t="s">
        <v>348</v>
      </c>
      <c r="K531" s="84" t="s">
        <v>348</v>
      </c>
    </row>
    <row r="532" spans="1:11" x14ac:dyDescent="0.2">
      <c r="A532" s="81">
        <v>109</v>
      </c>
      <c r="B532" s="80" t="s">
        <v>276</v>
      </c>
      <c r="C532" s="89">
        <v>41782</v>
      </c>
      <c r="D532" s="88">
        <v>0</v>
      </c>
      <c r="E532" s="88">
        <v>30</v>
      </c>
      <c r="F532" s="83" t="s">
        <v>348</v>
      </c>
      <c r="G532" s="84" t="s">
        <v>348</v>
      </c>
      <c r="H532" s="84" t="s">
        <v>348</v>
      </c>
      <c r="I532" s="84">
        <v>3</v>
      </c>
      <c r="J532" s="84" t="s">
        <v>348</v>
      </c>
      <c r="K532" s="84" t="s">
        <v>348</v>
      </c>
    </row>
    <row r="533" spans="1:11" x14ac:dyDescent="0.2">
      <c r="A533" s="81">
        <v>109</v>
      </c>
      <c r="B533" s="80" t="s">
        <v>276</v>
      </c>
      <c r="C533" s="89">
        <v>41782</v>
      </c>
      <c r="D533" s="88">
        <v>30</v>
      </c>
      <c r="E533" s="88">
        <v>60</v>
      </c>
      <c r="F533" s="83" t="s">
        <v>348</v>
      </c>
      <c r="G533" s="84" t="s">
        <v>348</v>
      </c>
      <c r="H533" s="84" t="s">
        <v>348</v>
      </c>
      <c r="I533" s="84">
        <v>3</v>
      </c>
      <c r="J533" s="84" t="s">
        <v>348</v>
      </c>
      <c r="K533" s="84" t="s">
        <v>348</v>
      </c>
    </row>
    <row r="534" spans="1:11" x14ac:dyDescent="0.2">
      <c r="A534" s="81">
        <v>109</v>
      </c>
      <c r="B534" s="80" t="s">
        <v>276</v>
      </c>
      <c r="C534" s="89">
        <v>41782</v>
      </c>
      <c r="D534" s="88">
        <v>60</v>
      </c>
      <c r="E534" s="88">
        <v>90</v>
      </c>
      <c r="F534" s="83" t="s">
        <v>348</v>
      </c>
      <c r="G534" s="84" t="s">
        <v>348</v>
      </c>
      <c r="H534" s="84" t="s">
        <v>348</v>
      </c>
      <c r="I534" s="84">
        <v>4.2</v>
      </c>
      <c r="J534" s="84" t="s">
        <v>348</v>
      </c>
      <c r="K534" s="84" t="s">
        <v>348</v>
      </c>
    </row>
    <row r="535" spans="1:11" x14ac:dyDescent="0.2">
      <c r="A535" s="81">
        <v>110</v>
      </c>
      <c r="B535" s="80" t="s">
        <v>273</v>
      </c>
      <c r="C535" s="89">
        <v>41782</v>
      </c>
      <c r="D535" s="88">
        <v>0</v>
      </c>
      <c r="E535" s="88">
        <v>30</v>
      </c>
      <c r="F535" s="83" t="s">
        <v>348</v>
      </c>
      <c r="G535" s="84" t="s">
        <v>348</v>
      </c>
      <c r="H535" s="84" t="s">
        <v>348</v>
      </c>
      <c r="I535" s="84">
        <v>4.2</v>
      </c>
      <c r="J535" s="84" t="s">
        <v>348</v>
      </c>
      <c r="K535" s="84" t="s">
        <v>348</v>
      </c>
    </row>
    <row r="536" spans="1:11" x14ac:dyDescent="0.2">
      <c r="A536" s="81">
        <v>110</v>
      </c>
      <c r="B536" s="80" t="s">
        <v>273</v>
      </c>
      <c r="C536" s="89">
        <v>41782</v>
      </c>
      <c r="D536" s="88">
        <v>30</v>
      </c>
      <c r="E536" s="88">
        <v>60</v>
      </c>
      <c r="F536" s="83" t="s">
        <v>348</v>
      </c>
      <c r="G536" s="84" t="s">
        <v>348</v>
      </c>
      <c r="H536" s="84" t="s">
        <v>348</v>
      </c>
      <c r="I536" s="84">
        <v>1.2</v>
      </c>
      <c r="J536" s="84" t="s">
        <v>348</v>
      </c>
      <c r="K536" s="84" t="s">
        <v>348</v>
      </c>
    </row>
    <row r="537" spans="1:11" x14ac:dyDescent="0.2">
      <c r="A537" s="81">
        <v>110</v>
      </c>
      <c r="B537" s="80" t="s">
        <v>273</v>
      </c>
      <c r="C537" s="89">
        <v>41782</v>
      </c>
      <c r="D537" s="88">
        <v>60</v>
      </c>
      <c r="E537" s="88">
        <v>90</v>
      </c>
      <c r="F537" s="83" t="s">
        <v>348</v>
      </c>
      <c r="G537" s="84" t="s">
        <v>348</v>
      </c>
      <c r="H537" s="84" t="s">
        <v>348</v>
      </c>
      <c r="I537" s="84">
        <v>1.2</v>
      </c>
      <c r="J537" s="84" t="s">
        <v>348</v>
      </c>
      <c r="K537" s="84" t="s">
        <v>348</v>
      </c>
    </row>
    <row r="538" spans="1:11" x14ac:dyDescent="0.2">
      <c r="A538" s="81">
        <v>202</v>
      </c>
      <c r="B538" s="80" t="s">
        <v>273</v>
      </c>
      <c r="C538" s="89">
        <v>41782</v>
      </c>
      <c r="D538" s="88">
        <v>0</v>
      </c>
      <c r="E538" s="88">
        <v>30</v>
      </c>
      <c r="F538" s="83" t="s">
        <v>348</v>
      </c>
      <c r="G538" s="84" t="s">
        <v>348</v>
      </c>
      <c r="H538" s="84" t="s">
        <v>348</v>
      </c>
      <c r="I538" s="84">
        <v>6.2</v>
      </c>
      <c r="J538" s="84" t="s">
        <v>348</v>
      </c>
      <c r="K538" s="84" t="s">
        <v>348</v>
      </c>
    </row>
    <row r="539" spans="1:11" x14ac:dyDescent="0.2">
      <c r="A539" s="81">
        <v>202</v>
      </c>
      <c r="B539" s="80" t="s">
        <v>273</v>
      </c>
      <c r="C539" s="89">
        <v>41782</v>
      </c>
      <c r="D539" s="88">
        <v>30</v>
      </c>
      <c r="E539" s="88">
        <v>60</v>
      </c>
      <c r="F539" s="83" t="s">
        <v>348</v>
      </c>
      <c r="G539" s="84" t="s">
        <v>348</v>
      </c>
      <c r="H539" s="84" t="s">
        <v>348</v>
      </c>
      <c r="I539" s="84">
        <v>2</v>
      </c>
      <c r="J539" s="84" t="s">
        <v>348</v>
      </c>
      <c r="K539" s="84" t="s">
        <v>348</v>
      </c>
    </row>
    <row r="540" spans="1:11" x14ac:dyDescent="0.2">
      <c r="A540" s="81">
        <v>202</v>
      </c>
      <c r="B540" s="80" t="s">
        <v>273</v>
      </c>
      <c r="C540" s="89">
        <v>41782</v>
      </c>
      <c r="D540" s="88">
        <v>60</v>
      </c>
      <c r="E540" s="88">
        <v>90</v>
      </c>
      <c r="F540" s="83" t="s">
        <v>348</v>
      </c>
      <c r="G540" s="84" t="s">
        <v>348</v>
      </c>
      <c r="H540" s="84" t="s">
        <v>348</v>
      </c>
      <c r="I540" s="84">
        <v>0.5</v>
      </c>
      <c r="J540" s="84" t="s">
        <v>348</v>
      </c>
      <c r="K540" s="84" t="s">
        <v>348</v>
      </c>
    </row>
    <row r="541" spans="1:11" x14ac:dyDescent="0.2">
      <c r="A541" s="81">
        <v>204</v>
      </c>
      <c r="B541" s="80" t="s">
        <v>274</v>
      </c>
      <c r="C541" s="89">
        <v>41782</v>
      </c>
      <c r="D541" s="88">
        <v>0</v>
      </c>
      <c r="E541" s="88">
        <v>30</v>
      </c>
      <c r="F541" s="83" t="s">
        <v>348</v>
      </c>
      <c r="G541" s="84" t="s">
        <v>348</v>
      </c>
      <c r="H541" s="84" t="s">
        <v>348</v>
      </c>
      <c r="I541" s="84">
        <v>2.5</v>
      </c>
      <c r="J541" s="84" t="s">
        <v>348</v>
      </c>
      <c r="K541" s="84" t="s">
        <v>348</v>
      </c>
    </row>
    <row r="542" spans="1:11" x14ac:dyDescent="0.2">
      <c r="A542" s="81">
        <v>204</v>
      </c>
      <c r="B542" s="80" t="s">
        <v>274</v>
      </c>
      <c r="C542" s="89">
        <v>41782</v>
      </c>
      <c r="D542" s="88">
        <v>30</v>
      </c>
      <c r="E542" s="88">
        <v>60</v>
      </c>
      <c r="F542" s="83" t="s">
        <v>348</v>
      </c>
      <c r="G542" s="84" t="s">
        <v>348</v>
      </c>
      <c r="H542" s="84" t="s">
        <v>348</v>
      </c>
      <c r="I542" s="84">
        <v>0.9</v>
      </c>
      <c r="J542" s="84" t="s">
        <v>348</v>
      </c>
      <c r="K542" s="84" t="s">
        <v>348</v>
      </c>
    </row>
    <row r="543" spans="1:11" x14ac:dyDescent="0.2">
      <c r="A543" s="81">
        <v>204</v>
      </c>
      <c r="B543" s="80" t="s">
        <v>274</v>
      </c>
      <c r="C543" s="89">
        <v>41782</v>
      </c>
      <c r="D543" s="88">
        <v>60</v>
      </c>
      <c r="E543" s="88">
        <v>90</v>
      </c>
      <c r="F543" s="83" t="s">
        <v>348</v>
      </c>
      <c r="G543" s="84" t="s">
        <v>348</v>
      </c>
      <c r="H543" s="84" t="s">
        <v>348</v>
      </c>
      <c r="I543" s="84">
        <v>0.4</v>
      </c>
      <c r="J543" s="84" t="s">
        <v>348</v>
      </c>
      <c r="K543" s="84" t="s">
        <v>348</v>
      </c>
    </row>
    <row r="544" spans="1:11" x14ac:dyDescent="0.2">
      <c r="A544" s="81">
        <v>205</v>
      </c>
      <c r="B544" s="80" t="s">
        <v>269</v>
      </c>
      <c r="C544" s="89">
        <v>41782</v>
      </c>
      <c r="D544" s="88">
        <v>0</v>
      </c>
      <c r="E544" s="88">
        <v>30</v>
      </c>
      <c r="F544" s="83" t="s">
        <v>348</v>
      </c>
      <c r="G544" s="84" t="s">
        <v>348</v>
      </c>
      <c r="H544" s="84" t="s">
        <v>348</v>
      </c>
      <c r="I544" s="84">
        <v>6.3</v>
      </c>
      <c r="J544" s="84" t="s">
        <v>348</v>
      </c>
      <c r="K544" s="84" t="s">
        <v>348</v>
      </c>
    </row>
    <row r="545" spans="1:11" x14ac:dyDescent="0.2">
      <c r="A545" s="81">
        <v>205</v>
      </c>
      <c r="B545" s="80" t="s">
        <v>269</v>
      </c>
      <c r="C545" s="89">
        <v>41782</v>
      </c>
      <c r="D545" s="88">
        <v>30</v>
      </c>
      <c r="E545" s="88">
        <v>60</v>
      </c>
      <c r="F545" s="83" t="s">
        <v>348</v>
      </c>
      <c r="G545" s="84" t="s">
        <v>348</v>
      </c>
      <c r="H545" s="84" t="s">
        <v>348</v>
      </c>
      <c r="I545" s="84">
        <v>2.1</v>
      </c>
      <c r="J545" s="84" t="s">
        <v>348</v>
      </c>
      <c r="K545" s="84" t="s">
        <v>348</v>
      </c>
    </row>
    <row r="546" spans="1:11" x14ac:dyDescent="0.2">
      <c r="A546" s="81">
        <v>205</v>
      </c>
      <c r="B546" s="80" t="s">
        <v>269</v>
      </c>
      <c r="C546" s="89">
        <v>41782</v>
      </c>
      <c r="D546" s="88">
        <v>60</v>
      </c>
      <c r="E546" s="88">
        <v>90</v>
      </c>
      <c r="F546" s="83" t="s">
        <v>348</v>
      </c>
      <c r="G546" s="84" t="s">
        <v>348</v>
      </c>
      <c r="H546" s="84" t="s">
        <v>348</v>
      </c>
      <c r="I546" s="84">
        <v>0.9</v>
      </c>
      <c r="J546" s="84" t="s">
        <v>348</v>
      </c>
      <c r="K546" s="84" t="s">
        <v>348</v>
      </c>
    </row>
    <row r="547" spans="1:11" x14ac:dyDescent="0.2">
      <c r="A547" s="81">
        <v>206</v>
      </c>
      <c r="B547" s="80" t="s">
        <v>271</v>
      </c>
      <c r="C547" s="89">
        <v>41782</v>
      </c>
      <c r="D547" s="88">
        <v>0</v>
      </c>
      <c r="E547" s="88">
        <v>30</v>
      </c>
      <c r="F547" s="83" t="s">
        <v>348</v>
      </c>
      <c r="G547" s="84" t="s">
        <v>348</v>
      </c>
      <c r="H547" s="84" t="s">
        <v>348</v>
      </c>
      <c r="I547" s="84">
        <v>6.1</v>
      </c>
      <c r="J547" s="84" t="s">
        <v>348</v>
      </c>
      <c r="K547" s="84" t="s">
        <v>348</v>
      </c>
    </row>
    <row r="548" spans="1:11" x14ac:dyDescent="0.2">
      <c r="A548" s="81">
        <v>206</v>
      </c>
      <c r="B548" s="80" t="s">
        <v>271</v>
      </c>
      <c r="C548" s="89">
        <v>41782</v>
      </c>
      <c r="D548" s="88">
        <v>30</v>
      </c>
      <c r="E548" s="88">
        <v>60</v>
      </c>
      <c r="F548" s="83" t="s">
        <v>348</v>
      </c>
      <c r="G548" s="84" t="s">
        <v>348</v>
      </c>
      <c r="H548" s="84" t="s">
        <v>348</v>
      </c>
      <c r="I548" s="84">
        <v>3</v>
      </c>
      <c r="J548" s="84" t="s">
        <v>348</v>
      </c>
      <c r="K548" s="84" t="s">
        <v>348</v>
      </c>
    </row>
    <row r="549" spans="1:11" x14ac:dyDescent="0.2">
      <c r="A549" s="81">
        <v>206</v>
      </c>
      <c r="B549" s="80" t="s">
        <v>271</v>
      </c>
      <c r="C549" s="89">
        <v>41782</v>
      </c>
      <c r="D549" s="88">
        <v>60</v>
      </c>
      <c r="E549" s="88">
        <v>90</v>
      </c>
      <c r="F549" s="83" t="s">
        <v>348</v>
      </c>
      <c r="G549" s="84" t="s">
        <v>348</v>
      </c>
      <c r="H549" s="84" t="s">
        <v>348</v>
      </c>
      <c r="I549" s="84">
        <v>1</v>
      </c>
      <c r="J549" s="84" t="s">
        <v>348</v>
      </c>
      <c r="K549" s="84" t="s">
        <v>348</v>
      </c>
    </row>
    <row r="550" spans="1:11" x14ac:dyDescent="0.2">
      <c r="A550" s="81">
        <v>207</v>
      </c>
      <c r="B550" s="80" t="s">
        <v>272</v>
      </c>
      <c r="C550" s="89">
        <v>41782</v>
      </c>
      <c r="D550" s="88">
        <v>0</v>
      </c>
      <c r="E550" s="88">
        <v>30</v>
      </c>
      <c r="F550" s="83" t="s">
        <v>348</v>
      </c>
      <c r="G550" s="84" t="s">
        <v>348</v>
      </c>
      <c r="H550" s="84" t="s">
        <v>348</v>
      </c>
      <c r="I550" s="84">
        <v>3.9</v>
      </c>
      <c r="J550" s="84" t="s">
        <v>348</v>
      </c>
      <c r="K550" s="84" t="s">
        <v>348</v>
      </c>
    </row>
    <row r="551" spans="1:11" x14ac:dyDescent="0.2">
      <c r="A551" s="81">
        <v>207</v>
      </c>
      <c r="B551" s="80" t="s">
        <v>272</v>
      </c>
      <c r="C551" s="89">
        <v>41782</v>
      </c>
      <c r="D551" s="88">
        <v>30</v>
      </c>
      <c r="E551" s="88">
        <v>60</v>
      </c>
      <c r="F551" s="83" t="s">
        <v>348</v>
      </c>
      <c r="G551" s="84" t="s">
        <v>348</v>
      </c>
      <c r="H551" s="84" t="s">
        <v>348</v>
      </c>
      <c r="I551" s="84">
        <v>1.9</v>
      </c>
      <c r="J551" s="84" t="s">
        <v>348</v>
      </c>
      <c r="K551" s="84" t="s">
        <v>348</v>
      </c>
    </row>
    <row r="552" spans="1:11" x14ac:dyDescent="0.2">
      <c r="A552" s="81">
        <v>207</v>
      </c>
      <c r="B552" s="80" t="s">
        <v>272</v>
      </c>
      <c r="C552" s="89">
        <v>41782</v>
      </c>
      <c r="D552" s="88">
        <v>60</v>
      </c>
      <c r="E552" s="88">
        <v>90</v>
      </c>
      <c r="F552" s="83" t="s">
        <v>348</v>
      </c>
      <c r="G552" s="84" t="s">
        <v>348</v>
      </c>
      <c r="H552" s="84" t="s">
        <v>348</v>
      </c>
      <c r="I552" s="84">
        <v>0.8</v>
      </c>
      <c r="J552" s="84" t="s">
        <v>348</v>
      </c>
      <c r="K552" s="84" t="s">
        <v>348</v>
      </c>
    </row>
    <row r="553" spans="1:11" x14ac:dyDescent="0.2">
      <c r="A553" s="81">
        <v>208</v>
      </c>
      <c r="B553" s="80" t="s">
        <v>268</v>
      </c>
      <c r="C553" s="89">
        <v>41782</v>
      </c>
      <c r="D553" s="88">
        <v>0</v>
      </c>
      <c r="E553" s="88">
        <v>30</v>
      </c>
      <c r="F553" s="83" t="s">
        <v>348</v>
      </c>
      <c r="G553" s="84" t="s">
        <v>348</v>
      </c>
      <c r="H553" s="84" t="s">
        <v>348</v>
      </c>
      <c r="I553" s="84">
        <v>8.4</v>
      </c>
      <c r="J553" s="84" t="s">
        <v>348</v>
      </c>
      <c r="K553" s="84" t="s">
        <v>348</v>
      </c>
    </row>
    <row r="554" spans="1:11" x14ac:dyDescent="0.2">
      <c r="A554" s="81">
        <v>208</v>
      </c>
      <c r="B554" s="80" t="s">
        <v>268</v>
      </c>
      <c r="C554" s="89">
        <v>41782</v>
      </c>
      <c r="D554" s="88">
        <v>30</v>
      </c>
      <c r="E554" s="88">
        <v>60</v>
      </c>
      <c r="F554" s="83" t="s">
        <v>348</v>
      </c>
      <c r="G554" s="84" t="s">
        <v>348</v>
      </c>
      <c r="H554" s="84" t="s">
        <v>348</v>
      </c>
      <c r="I554" s="84">
        <v>2.7</v>
      </c>
      <c r="J554" s="84" t="s">
        <v>348</v>
      </c>
      <c r="K554" s="84" t="s">
        <v>348</v>
      </c>
    </row>
    <row r="555" spans="1:11" x14ac:dyDescent="0.2">
      <c r="A555" s="81">
        <v>208</v>
      </c>
      <c r="B555" s="80" t="s">
        <v>268</v>
      </c>
      <c r="C555" s="89">
        <v>41782</v>
      </c>
      <c r="D555" s="88">
        <v>60</v>
      </c>
      <c r="E555" s="88">
        <v>90</v>
      </c>
      <c r="F555" s="83" t="s">
        <v>348</v>
      </c>
      <c r="G555" s="84" t="s">
        <v>348</v>
      </c>
      <c r="H555" s="84" t="s">
        <v>348</v>
      </c>
      <c r="I555" s="84">
        <v>1.9</v>
      </c>
      <c r="J555" s="84" t="s">
        <v>348</v>
      </c>
      <c r="K555" s="84" t="s">
        <v>348</v>
      </c>
    </row>
    <row r="556" spans="1:11" x14ac:dyDescent="0.2">
      <c r="A556" s="81">
        <v>209</v>
      </c>
      <c r="B556" s="80" t="s">
        <v>270</v>
      </c>
      <c r="C556" s="89">
        <v>41782</v>
      </c>
      <c r="D556" s="88">
        <v>0</v>
      </c>
      <c r="E556" s="88">
        <v>30</v>
      </c>
      <c r="F556" s="83" t="s">
        <v>348</v>
      </c>
      <c r="G556" s="84" t="s">
        <v>348</v>
      </c>
      <c r="H556" s="84" t="s">
        <v>348</v>
      </c>
      <c r="I556" s="84">
        <v>2.8</v>
      </c>
      <c r="J556" s="84" t="s">
        <v>348</v>
      </c>
      <c r="K556" s="84" t="s">
        <v>348</v>
      </c>
    </row>
    <row r="557" spans="1:11" x14ac:dyDescent="0.2">
      <c r="A557" s="81">
        <v>209</v>
      </c>
      <c r="B557" s="80" t="s">
        <v>270</v>
      </c>
      <c r="C557" s="89">
        <v>41782</v>
      </c>
      <c r="D557" s="88">
        <v>30</v>
      </c>
      <c r="E557" s="88">
        <v>60</v>
      </c>
      <c r="F557" s="83" t="s">
        <v>348</v>
      </c>
      <c r="G557" s="84" t="s">
        <v>348</v>
      </c>
      <c r="H557" s="84" t="s">
        <v>348</v>
      </c>
      <c r="I557" s="84">
        <v>2.4</v>
      </c>
      <c r="J557" s="84" t="s">
        <v>348</v>
      </c>
      <c r="K557" s="84" t="s">
        <v>348</v>
      </c>
    </row>
    <row r="558" spans="1:11" x14ac:dyDescent="0.2">
      <c r="A558" s="81">
        <v>209</v>
      </c>
      <c r="B558" s="80" t="s">
        <v>270</v>
      </c>
      <c r="C558" s="89">
        <v>41782</v>
      </c>
      <c r="D558" s="88">
        <v>60</v>
      </c>
      <c r="E558" s="88">
        <v>90</v>
      </c>
      <c r="F558" s="83" t="s">
        <v>348</v>
      </c>
      <c r="G558" s="84" t="s">
        <v>348</v>
      </c>
      <c r="H558" s="84" t="s">
        <v>348</v>
      </c>
      <c r="I558" s="84">
        <v>1.3</v>
      </c>
      <c r="J558" s="84" t="s">
        <v>348</v>
      </c>
      <c r="K558" s="84" t="s">
        <v>348</v>
      </c>
    </row>
    <row r="559" spans="1:11" x14ac:dyDescent="0.2">
      <c r="A559" s="81">
        <v>210</v>
      </c>
      <c r="B559" s="80" t="s">
        <v>276</v>
      </c>
      <c r="C559" s="89">
        <v>41782</v>
      </c>
      <c r="D559" s="88">
        <v>0</v>
      </c>
      <c r="E559" s="88">
        <v>30</v>
      </c>
      <c r="F559" s="83" t="s">
        <v>348</v>
      </c>
      <c r="G559" s="84" t="s">
        <v>348</v>
      </c>
      <c r="H559" s="84" t="s">
        <v>348</v>
      </c>
      <c r="I559" s="84">
        <v>2.2999999999999998</v>
      </c>
      <c r="J559" s="84" t="s">
        <v>348</v>
      </c>
      <c r="K559" s="84" t="s">
        <v>348</v>
      </c>
    </row>
    <row r="560" spans="1:11" x14ac:dyDescent="0.2">
      <c r="A560" s="81">
        <v>210</v>
      </c>
      <c r="B560" s="80" t="s">
        <v>276</v>
      </c>
      <c r="C560" s="89">
        <v>41782</v>
      </c>
      <c r="D560" s="88">
        <v>30</v>
      </c>
      <c r="E560" s="88">
        <v>60</v>
      </c>
      <c r="F560" s="83" t="s">
        <v>348</v>
      </c>
      <c r="G560" s="84" t="s">
        <v>348</v>
      </c>
      <c r="H560" s="84" t="s">
        <v>348</v>
      </c>
      <c r="I560" s="84">
        <v>1.1000000000000001</v>
      </c>
      <c r="J560" s="84" t="s">
        <v>348</v>
      </c>
      <c r="K560" s="84" t="s">
        <v>348</v>
      </c>
    </row>
    <row r="561" spans="1:11" x14ac:dyDescent="0.2">
      <c r="A561" s="81">
        <v>210</v>
      </c>
      <c r="B561" s="80" t="s">
        <v>276</v>
      </c>
      <c r="C561" s="89">
        <v>41782</v>
      </c>
      <c r="D561" s="88">
        <v>60</v>
      </c>
      <c r="E561" s="88">
        <v>90</v>
      </c>
      <c r="F561" s="83" t="s">
        <v>348</v>
      </c>
      <c r="G561" s="84" t="s">
        <v>348</v>
      </c>
      <c r="H561" s="84" t="s">
        <v>348</v>
      </c>
      <c r="I561" s="84">
        <v>1.3</v>
      </c>
      <c r="J561" s="84" t="s">
        <v>348</v>
      </c>
      <c r="K561" s="84" t="s">
        <v>348</v>
      </c>
    </row>
    <row r="562" spans="1:11" x14ac:dyDescent="0.2">
      <c r="A562" s="81">
        <v>301</v>
      </c>
      <c r="B562" s="80" t="s">
        <v>269</v>
      </c>
      <c r="C562" s="89">
        <v>41782</v>
      </c>
      <c r="D562" s="88">
        <v>0</v>
      </c>
      <c r="E562" s="88">
        <v>30</v>
      </c>
      <c r="F562" s="83" t="s">
        <v>348</v>
      </c>
      <c r="G562" s="84" t="s">
        <v>348</v>
      </c>
      <c r="H562" s="84" t="s">
        <v>348</v>
      </c>
      <c r="I562" s="84">
        <v>3.4</v>
      </c>
      <c r="J562" s="84" t="s">
        <v>348</v>
      </c>
      <c r="K562" s="84" t="s">
        <v>348</v>
      </c>
    </row>
    <row r="563" spans="1:11" x14ac:dyDescent="0.2">
      <c r="A563" s="81">
        <v>301</v>
      </c>
      <c r="B563" s="80" t="s">
        <v>269</v>
      </c>
      <c r="C563" s="89">
        <v>41782</v>
      </c>
      <c r="D563" s="88">
        <v>30</v>
      </c>
      <c r="E563" s="88">
        <v>60</v>
      </c>
      <c r="F563" s="83" t="s">
        <v>348</v>
      </c>
      <c r="G563" s="84" t="s">
        <v>348</v>
      </c>
      <c r="H563" s="84" t="s">
        <v>348</v>
      </c>
      <c r="I563" s="84">
        <v>1.6</v>
      </c>
      <c r="J563" s="84" t="s">
        <v>348</v>
      </c>
      <c r="K563" s="84" t="s">
        <v>348</v>
      </c>
    </row>
    <row r="564" spans="1:11" x14ac:dyDescent="0.2">
      <c r="A564" s="81">
        <v>301</v>
      </c>
      <c r="B564" s="80" t="s">
        <v>269</v>
      </c>
      <c r="C564" s="89">
        <v>41782</v>
      </c>
      <c r="D564" s="88">
        <v>60</v>
      </c>
      <c r="E564" s="88">
        <v>90</v>
      </c>
      <c r="F564" s="83" t="s">
        <v>348</v>
      </c>
      <c r="G564" s="84" t="s">
        <v>348</v>
      </c>
      <c r="H564" s="84" t="s">
        <v>348</v>
      </c>
      <c r="I564" s="84">
        <v>0.6</v>
      </c>
      <c r="J564" s="84" t="s">
        <v>348</v>
      </c>
      <c r="K564" s="84" t="s">
        <v>348</v>
      </c>
    </row>
    <row r="565" spans="1:11" x14ac:dyDescent="0.2">
      <c r="A565" s="81">
        <v>302</v>
      </c>
      <c r="B565" s="80" t="s">
        <v>271</v>
      </c>
      <c r="C565" s="89">
        <v>41782</v>
      </c>
      <c r="D565" s="88">
        <v>0</v>
      </c>
      <c r="E565" s="88">
        <v>30</v>
      </c>
      <c r="F565" s="83" t="s">
        <v>348</v>
      </c>
      <c r="G565" s="84" t="s">
        <v>348</v>
      </c>
      <c r="H565" s="84" t="s">
        <v>348</v>
      </c>
      <c r="I565" s="84">
        <v>3.7</v>
      </c>
      <c r="J565" s="84" t="s">
        <v>348</v>
      </c>
      <c r="K565" s="84" t="s">
        <v>348</v>
      </c>
    </row>
    <row r="566" spans="1:11" x14ac:dyDescent="0.2">
      <c r="A566" s="81">
        <v>302</v>
      </c>
      <c r="B566" s="80" t="s">
        <v>271</v>
      </c>
      <c r="C566" s="89">
        <v>41782</v>
      </c>
      <c r="D566" s="88">
        <v>30</v>
      </c>
      <c r="E566" s="88">
        <v>60</v>
      </c>
      <c r="F566" s="83" t="s">
        <v>348</v>
      </c>
      <c r="G566" s="84" t="s">
        <v>348</v>
      </c>
      <c r="H566" s="84" t="s">
        <v>348</v>
      </c>
      <c r="I566" s="84">
        <v>0.9</v>
      </c>
      <c r="J566" s="84" t="s">
        <v>348</v>
      </c>
      <c r="K566" s="84" t="s">
        <v>348</v>
      </c>
    </row>
    <row r="567" spans="1:11" x14ac:dyDescent="0.2">
      <c r="A567" s="81">
        <v>302</v>
      </c>
      <c r="B567" s="80" t="s">
        <v>271</v>
      </c>
      <c r="C567" s="89">
        <v>41782</v>
      </c>
      <c r="D567" s="88">
        <v>60</v>
      </c>
      <c r="E567" s="88">
        <v>90</v>
      </c>
      <c r="F567" s="83" t="s">
        <v>348</v>
      </c>
      <c r="G567" s="84" t="s">
        <v>348</v>
      </c>
      <c r="H567" s="84" t="s">
        <v>348</v>
      </c>
      <c r="I567" s="84">
        <v>0.4</v>
      </c>
      <c r="J567" s="84" t="s">
        <v>348</v>
      </c>
      <c r="K567" s="84" t="s">
        <v>348</v>
      </c>
    </row>
    <row r="568" spans="1:11" x14ac:dyDescent="0.2">
      <c r="A568" s="81">
        <v>303</v>
      </c>
      <c r="B568" s="80" t="s">
        <v>270</v>
      </c>
      <c r="C568" s="89">
        <v>41782</v>
      </c>
      <c r="D568" s="88">
        <v>0</v>
      </c>
      <c r="E568" s="88">
        <v>30</v>
      </c>
      <c r="F568" s="83" t="s">
        <v>348</v>
      </c>
      <c r="G568" s="84" t="s">
        <v>348</v>
      </c>
      <c r="H568" s="84" t="s">
        <v>348</v>
      </c>
      <c r="I568" s="84">
        <v>4.2</v>
      </c>
      <c r="J568" s="84" t="s">
        <v>348</v>
      </c>
      <c r="K568" s="84" t="s">
        <v>348</v>
      </c>
    </row>
    <row r="569" spans="1:11" x14ac:dyDescent="0.2">
      <c r="A569" s="81">
        <v>303</v>
      </c>
      <c r="B569" s="80" t="s">
        <v>270</v>
      </c>
      <c r="C569" s="89">
        <v>41782</v>
      </c>
      <c r="D569" s="88">
        <v>30</v>
      </c>
      <c r="E569" s="88">
        <v>60</v>
      </c>
      <c r="F569" s="83" t="s">
        <v>348</v>
      </c>
      <c r="G569" s="84" t="s">
        <v>348</v>
      </c>
      <c r="H569" s="84" t="s">
        <v>348</v>
      </c>
      <c r="I569" s="84">
        <v>1</v>
      </c>
      <c r="J569" s="84" t="s">
        <v>348</v>
      </c>
      <c r="K569" s="84" t="s">
        <v>348</v>
      </c>
    </row>
    <row r="570" spans="1:11" x14ac:dyDescent="0.2">
      <c r="A570" s="81">
        <v>303</v>
      </c>
      <c r="B570" s="80" t="s">
        <v>270</v>
      </c>
      <c r="C570" s="89">
        <v>41782</v>
      </c>
      <c r="D570" s="88">
        <v>60</v>
      </c>
      <c r="E570" s="88">
        <v>90</v>
      </c>
      <c r="F570" s="83" t="s">
        <v>348</v>
      </c>
      <c r="G570" s="84" t="s">
        <v>348</v>
      </c>
      <c r="H570" s="84" t="s">
        <v>348</v>
      </c>
      <c r="I570" s="84">
        <v>0.4</v>
      </c>
      <c r="J570" s="84" t="s">
        <v>348</v>
      </c>
      <c r="K570" s="84" t="s">
        <v>348</v>
      </c>
    </row>
    <row r="571" spans="1:11" x14ac:dyDescent="0.2">
      <c r="A571" s="81">
        <v>304</v>
      </c>
      <c r="B571" s="80" t="s">
        <v>273</v>
      </c>
      <c r="C571" s="89">
        <v>41782</v>
      </c>
      <c r="D571" s="88">
        <v>0</v>
      </c>
      <c r="E571" s="88">
        <v>30</v>
      </c>
      <c r="F571" s="83" t="s">
        <v>348</v>
      </c>
      <c r="G571" s="84" t="s">
        <v>348</v>
      </c>
      <c r="H571" s="84" t="s">
        <v>348</v>
      </c>
      <c r="I571" s="84">
        <v>2.6</v>
      </c>
      <c r="J571" s="84" t="s">
        <v>348</v>
      </c>
      <c r="K571" s="84" t="s">
        <v>348</v>
      </c>
    </row>
    <row r="572" spans="1:11" x14ac:dyDescent="0.2">
      <c r="A572" s="81">
        <v>304</v>
      </c>
      <c r="B572" s="80" t="s">
        <v>273</v>
      </c>
      <c r="C572" s="89">
        <v>41782</v>
      </c>
      <c r="D572" s="88">
        <v>30</v>
      </c>
      <c r="E572" s="88">
        <v>60</v>
      </c>
      <c r="F572" s="83" t="s">
        <v>348</v>
      </c>
      <c r="G572" s="84" t="s">
        <v>348</v>
      </c>
      <c r="H572" s="84" t="s">
        <v>348</v>
      </c>
      <c r="I572" s="84">
        <v>1.2</v>
      </c>
      <c r="J572" s="84" t="s">
        <v>348</v>
      </c>
      <c r="K572" s="84" t="s">
        <v>348</v>
      </c>
    </row>
    <row r="573" spans="1:11" x14ac:dyDescent="0.2">
      <c r="A573" s="81">
        <v>304</v>
      </c>
      <c r="B573" s="80" t="s">
        <v>273</v>
      </c>
      <c r="C573" s="89">
        <v>41782</v>
      </c>
      <c r="D573" s="88">
        <v>60</v>
      </c>
      <c r="E573" s="88">
        <v>90</v>
      </c>
      <c r="F573" s="83" t="s">
        <v>348</v>
      </c>
      <c r="G573" s="84" t="s">
        <v>348</v>
      </c>
      <c r="H573" s="84" t="s">
        <v>348</v>
      </c>
      <c r="I573" s="84">
        <v>0.7</v>
      </c>
      <c r="J573" s="84" t="s">
        <v>348</v>
      </c>
      <c r="K573" s="84" t="s">
        <v>348</v>
      </c>
    </row>
    <row r="574" spans="1:11" x14ac:dyDescent="0.2">
      <c r="A574" s="81">
        <v>305</v>
      </c>
      <c r="B574" s="80" t="s">
        <v>272</v>
      </c>
      <c r="C574" s="89">
        <v>41782</v>
      </c>
      <c r="D574" s="88">
        <v>0</v>
      </c>
      <c r="E574" s="88">
        <v>30</v>
      </c>
      <c r="F574" s="83" t="s">
        <v>348</v>
      </c>
      <c r="G574" s="84" t="s">
        <v>348</v>
      </c>
      <c r="H574" s="84" t="s">
        <v>348</v>
      </c>
      <c r="I574" s="84">
        <v>3.2</v>
      </c>
      <c r="J574" s="84" t="s">
        <v>348</v>
      </c>
      <c r="K574" s="84" t="s">
        <v>348</v>
      </c>
    </row>
    <row r="575" spans="1:11" x14ac:dyDescent="0.2">
      <c r="A575" s="81">
        <v>305</v>
      </c>
      <c r="B575" s="80" t="s">
        <v>272</v>
      </c>
      <c r="C575" s="89">
        <v>41782</v>
      </c>
      <c r="D575" s="88">
        <v>30</v>
      </c>
      <c r="E575" s="88">
        <v>60</v>
      </c>
      <c r="F575" s="83" t="s">
        <v>348</v>
      </c>
      <c r="G575" s="84" t="s">
        <v>348</v>
      </c>
      <c r="H575" s="84" t="s">
        <v>348</v>
      </c>
      <c r="I575" s="84">
        <v>1.6</v>
      </c>
      <c r="J575" s="84" t="s">
        <v>348</v>
      </c>
      <c r="K575" s="84" t="s">
        <v>348</v>
      </c>
    </row>
    <row r="576" spans="1:11" x14ac:dyDescent="0.2">
      <c r="A576" s="81">
        <v>305</v>
      </c>
      <c r="B576" s="80" t="s">
        <v>272</v>
      </c>
      <c r="C576" s="89">
        <v>41782</v>
      </c>
      <c r="D576" s="88">
        <v>60</v>
      </c>
      <c r="E576" s="88">
        <v>90</v>
      </c>
      <c r="F576" s="83" t="s">
        <v>348</v>
      </c>
      <c r="G576" s="84" t="s">
        <v>348</v>
      </c>
      <c r="H576" s="84" t="s">
        <v>348</v>
      </c>
      <c r="I576" s="84">
        <v>1.4</v>
      </c>
      <c r="J576" s="84" t="s">
        <v>348</v>
      </c>
      <c r="K576" s="84" t="s">
        <v>348</v>
      </c>
    </row>
    <row r="577" spans="1:11" x14ac:dyDescent="0.2">
      <c r="A577" s="81">
        <v>308</v>
      </c>
      <c r="B577" s="80" t="s">
        <v>268</v>
      </c>
      <c r="C577" s="89">
        <v>41782</v>
      </c>
      <c r="D577" s="88">
        <v>0</v>
      </c>
      <c r="E577" s="88">
        <v>30</v>
      </c>
      <c r="F577" s="83" t="s">
        <v>348</v>
      </c>
      <c r="G577" s="84" t="s">
        <v>348</v>
      </c>
      <c r="H577" s="84" t="s">
        <v>348</v>
      </c>
      <c r="I577" s="84">
        <v>3.4</v>
      </c>
      <c r="J577" s="84" t="s">
        <v>348</v>
      </c>
      <c r="K577" s="84" t="s">
        <v>348</v>
      </c>
    </row>
    <row r="578" spans="1:11" x14ac:dyDescent="0.2">
      <c r="A578" s="81">
        <v>308</v>
      </c>
      <c r="B578" s="80" t="s">
        <v>268</v>
      </c>
      <c r="C578" s="89">
        <v>41782</v>
      </c>
      <c r="D578" s="88">
        <v>30</v>
      </c>
      <c r="E578" s="88">
        <v>60</v>
      </c>
      <c r="F578" s="83" t="s">
        <v>348</v>
      </c>
      <c r="G578" s="84" t="s">
        <v>348</v>
      </c>
      <c r="H578" s="84" t="s">
        <v>348</v>
      </c>
      <c r="I578" s="84">
        <v>3.1</v>
      </c>
      <c r="J578" s="84" t="s">
        <v>348</v>
      </c>
      <c r="K578" s="84" t="s">
        <v>348</v>
      </c>
    </row>
    <row r="579" spans="1:11" x14ac:dyDescent="0.2">
      <c r="A579" s="81">
        <v>308</v>
      </c>
      <c r="B579" s="80" t="s">
        <v>268</v>
      </c>
      <c r="C579" s="89">
        <v>41782</v>
      </c>
      <c r="D579" s="88">
        <v>60</v>
      </c>
      <c r="E579" s="88">
        <v>90</v>
      </c>
      <c r="F579" s="83" t="s">
        <v>348</v>
      </c>
      <c r="G579" s="84" t="s">
        <v>348</v>
      </c>
      <c r="H579" s="84" t="s">
        <v>348</v>
      </c>
      <c r="I579" s="84">
        <v>1.3</v>
      </c>
      <c r="J579" s="84" t="s">
        <v>348</v>
      </c>
      <c r="K579" s="84" t="s">
        <v>348</v>
      </c>
    </row>
    <row r="580" spans="1:11" x14ac:dyDescent="0.2">
      <c r="A580" s="81">
        <v>309</v>
      </c>
      <c r="B580" s="80" t="s">
        <v>276</v>
      </c>
      <c r="C580" s="89">
        <v>41782</v>
      </c>
      <c r="D580" s="88">
        <v>0</v>
      </c>
      <c r="E580" s="88">
        <v>30</v>
      </c>
      <c r="F580" s="83" t="s">
        <v>348</v>
      </c>
      <c r="G580" s="84" t="s">
        <v>348</v>
      </c>
      <c r="H580" s="84" t="s">
        <v>348</v>
      </c>
      <c r="I580" s="84">
        <v>2.6</v>
      </c>
      <c r="J580" s="84" t="s">
        <v>348</v>
      </c>
      <c r="K580" s="84" t="s">
        <v>348</v>
      </c>
    </row>
    <row r="581" spans="1:11" x14ac:dyDescent="0.2">
      <c r="A581" s="81">
        <v>309</v>
      </c>
      <c r="B581" s="80" t="s">
        <v>276</v>
      </c>
      <c r="C581" s="89">
        <v>41782</v>
      </c>
      <c r="D581" s="88">
        <v>30</v>
      </c>
      <c r="E581" s="88">
        <v>60</v>
      </c>
      <c r="F581" s="83" t="s">
        <v>348</v>
      </c>
      <c r="G581" s="84" t="s">
        <v>348</v>
      </c>
      <c r="H581" s="84" t="s">
        <v>348</v>
      </c>
      <c r="I581" s="84">
        <v>1.8</v>
      </c>
      <c r="J581" s="84" t="s">
        <v>348</v>
      </c>
      <c r="K581" s="84" t="s">
        <v>348</v>
      </c>
    </row>
    <row r="582" spans="1:11" x14ac:dyDescent="0.2">
      <c r="A582" s="81">
        <v>309</v>
      </c>
      <c r="B582" s="80" t="s">
        <v>276</v>
      </c>
      <c r="C582" s="89">
        <v>41782</v>
      </c>
      <c r="D582" s="88">
        <v>60</v>
      </c>
      <c r="E582" s="88">
        <v>90</v>
      </c>
      <c r="F582" s="83" t="s">
        <v>348</v>
      </c>
      <c r="G582" s="84" t="s">
        <v>348</v>
      </c>
      <c r="H582" s="84" t="s">
        <v>348</v>
      </c>
      <c r="I582" s="84">
        <v>2.1</v>
      </c>
      <c r="J582" s="84" t="s">
        <v>348</v>
      </c>
      <c r="K582" s="84" t="s">
        <v>348</v>
      </c>
    </row>
    <row r="583" spans="1:11" x14ac:dyDescent="0.2">
      <c r="A583" s="81">
        <v>310</v>
      </c>
      <c r="B583" s="80" t="s">
        <v>274</v>
      </c>
      <c r="C583" s="89">
        <v>41782</v>
      </c>
      <c r="D583" s="88">
        <v>0</v>
      </c>
      <c r="E583" s="88">
        <v>30</v>
      </c>
      <c r="F583" s="83" t="s">
        <v>348</v>
      </c>
      <c r="G583" s="84" t="s">
        <v>348</v>
      </c>
      <c r="H583" s="84" t="s">
        <v>348</v>
      </c>
      <c r="I583" s="84">
        <v>2</v>
      </c>
      <c r="J583" s="84" t="s">
        <v>348</v>
      </c>
      <c r="K583" s="84" t="s">
        <v>348</v>
      </c>
    </row>
    <row r="584" spans="1:11" x14ac:dyDescent="0.2">
      <c r="A584" s="81">
        <v>310</v>
      </c>
      <c r="B584" s="80" t="s">
        <v>274</v>
      </c>
      <c r="C584" s="89">
        <v>41782</v>
      </c>
      <c r="D584" s="88">
        <v>30</v>
      </c>
      <c r="E584" s="88">
        <v>60</v>
      </c>
      <c r="F584" s="83" t="s">
        <v>348</v>
      </c>
      <c r="G584" s="84" t="s">
        <v>348</v>
      </c>
      <c r="H584" s="84" t="s">
        <v>348</v>
      </c>
      <c r="I584" s="84">
        <v>1.8</v>
      </c>
      <c r="J584" s="84" t="s">
        <v>348</v>
      </c>
      <c r="K584" s="84" t="s">
        <v>348</v>
      </c>
    </row>
    <row r="585" spans="1:11" x14ac:dyDescent="0.2">
      <c r="A585" s="81">
        <v>310</v>
      </c>
      <c r="B585" s="80" t="s">
        <v>274</v>
      </c>
      <c r="C585" s="89">
        <v>41782</v>
      </c>
      <c r="D585" s="88">
        <v>60</v>
      </c>
      <c r="E585" s="88">
        <v>90</v>
      </c>
      <c r="F585" s="83" t="s">
        <v>348</v>
      </c>
      <c r="G585" s="84" t="s">
        <v>348</v>
      </c>
      <c r="H585" s="84" t="s">
        <v>348</v>
      </c>
      <c r="I585" s="84">
        <v>0.2</v>
      </c>
      <c r="J585" s="84" t="s">
        <v>348</v>
      </c>
      <c r="K585" s="84" t="s">
        <v>348</v>
      </c>
    </row>
    <row r="586" spans="1:11" x14ac:dyDescent="0.2">
      <c r="A586" s="81">
        <v>402</v>
      </c>
      <c r="B586" s="80" t="s">
        <v>272</v>
      </c>
      <c r="C586" s="89">
        <v>41782</v>
      </c>
      <c r="D586" s="88">
        <v>0</v>
      </c>
      <c r="E586" s="88">
        <v>30</v>
      </c>
      <c r="F586" s="83" t="s">
        <v>348</v>
      </c>
      <c r="G586" s="84" t="s">
        <v>348</v>
      </c>
      <c r="H586" s="84" t="s">
        <v>348</v>
      </c>
      <c r="I586" s="84">
        <v>5.7</v>
      </c>
      <c r="J586" s="84" t="s">
        <v>348</v>
      </c>
      <c r="K586" s="84" t="s">
        <v>348</v>
      </c>
    </row>
    <row r="587" spans="1:11" x14ac:dyDescent="0.2">
      <c r="A587" s="81">
        <v>402</v>
      </c>
      <c r="B587" s="80" t="s">
        <v>272</v>
      </c>
      <c r="C587" s="89">
        <v>41782</v>
      </c>
      <c r="D587" s="88">
        <v>30</v>
      </c>
      <c r="E587" s="88">
        <v>60</v>
      </c>
      <c r="F587" s="83" t="s">
        <v>348</v>
      </c>
      <c r="G587" s="84" t="s">
        <v>348</v>
      </c>
      <c r="H587" s="84" t="s">
        <v>348</v>
      </c>
      <c r="I587" s="84">
        <v>1.6</v>
      </c>
      <c r="J587" s="84" t="s">
        <v>348</v>
      </c>
      <c r="K587" s="84" t="s">
        <v>348</v>
      </c>
    </row>
    <row r="588" spans="1:11" x14ac:dyDescent="0.2">
      <c r="A588" s="81">
        <v>402</v>
      </c>
      <c r="B588" s="80" t="s">
        <v>272</v>
      </c>
      <c r="C588" s="89">
        <v>41782</v>
      </c>
      <c r="D588" s="88">
        <v>60</v>
      </c>
      <c r="E588" s="88">
        <v>90</v>
      </c>
      <c r="F588" s="83" t="s">
        <v>348</v>
      </c>
      <c r="G588" s="84" t="s">
        <v>348</v>
      </c>
      <c r="H588" s="84" t="s">
        <v>348</v>
      </c>
      <c r="I588" s="84">
        <v>1</v>
      </c>
      <c r="J588" s="84" t="s">
        <v>348</v>
      </c>
      <c r="K588" s="84" t="s">
        <v>348</v>
      </c>
    </row>
    <row r="589" spans="1:11" x14ac:dyDescent="0.2">
      <c r="A589" s="81">
        <v>403</v>
      </c>
      <c r="B589" s="80" t="s">
        <v>268</v>
      </c>
      <c r="C589" s="89">
        <v>41782</v>
      </c>
      <c r="D589" s="88">
        <v>0</v>
      </c>
      <c r="E589" s="88">
        <v>30</v>
      </c>
      <c r="F589" s="83" t="s">
        <v>348</v>
      </c>
      <c r="G589" s="84" t="s">
        <v>348</v>
      </c>
      <c r="H589" s="84" t="s">
        <v>348</v>
      </c>
      <c r="I589" s="84">
        <v>5</v>
      </c>
      <c r="J589" s="84" t="s">
        <v>348</v>
      </c>
      <c r="K589" s="84" t="s">
        <v>348</v>
      </c>
    </row>
    <row r="590" spans="1:11" x14ac:dyDescent="0.2">
      <c r="A590" s="81">
        <v>403</v>
      </c>
      <c r="B590" s="80" t="s">
        <v>268</v>
      </c>
      <c r="C590" s="89">
        <v>41782</v>
      </c>
      <c r="D590" s="88">
        <v>30</v>
      </c>
      <c r="E590" s="88">
        <v>60</v>
      </c>
      <c r="F590" s="83" t="s">
        <v>348</v>
      </c>
      <c r="G590" s="84" t="s">
        <v>348</v>
      </c>
      <c r="H590" s="84" t="s">
        <v>348</v>
      </c>
      <c r="I590" s="84">
        <v>2.5</v>
      </c>
      <c r="J590" s="84" t="s">
        <v>348</v>
      </c>
      <c r="K590" s="84" t="s">
        <v>348</v>
      </c>
    </row>
    <row r="591" spans="1:11" x14ac:dyDescent="0.2">
      <c r="A591" s="81">
        <v>403</v>
      </c>
      <c r="B591" s="80" t="s">
        <v>268</v>
      </c>
      <c r="C591" s="89">
        <v>41782</v>
      </c>
      <c r="D591" s="88">
        <v>60</v>
      </c>
      <c r="E591" s="88">
        <v>90</v>
      </c>
      <c r="F591" s="83" t="s">
        <v>348</v>
      </c>
      <c r="G591" s="84" t="s">
        <v>348</v>
      </c>
      <c r="H591" s="84" t="s">
        <v>348</v>
      </c>
      <c r="I591" s="84">
        <v>1.4</v>
      </c>
      <c r="J591" s="84" t="s">
        <v>348</v>
      </c>
      <c r="K591" s="84" t="s">
        <v>348</v>
      </c>
    </row>
    <row r="592" spans="1:11" x14ac:dyDescent="0.2">
      <c r="A592" s="81">
        <v>404</v>
      </c>
      <c r="B592" s="80" t="s">
        <v>273</v>
      </c>
      <c r="C592" s="89">
        <v>41782</v>
      </c>
      <c r="D592" s="88">
        <v>0</v>
      </c>
      <c r="E592" s="88">
        <v>30</v>
      </c>
      <c r="F592" s="83" t="s">
        <v>348</v>
      </c>
      <c r="G592" s="84" t="s">
        <v>348</v>
      </c>
      <c r="H592" s="84" t="s">
        <v>348</v>
      </c>
      <c r="I592" s="84">
        <v>3.5</v>
      </c>
      <c r="J592" s="84" t="s">
        <v>348</v>
      </c>
      <c r="K592" s="84" t="s">
        <v>348</v>
      </c>
    </row>
    <row r="593" spans="1:11" x14ac:dyDescent="0.2">
      <c r="A593" s="81">
        <v>404</v>
      </c>
      <c r="B593" s="80" t="s">
        <v>273</v>
      </c>
      <c r="C593" s="89">
        <v>41782</v>
      </c>
      <c r="D593" s="88">
        <v>30</v>
      </c>
      <c r="E593" s="88">
        <v>60</v>
      </c>
      <c r="F593" s="83" t="s">
        <v>348</v>
      </c>
      <c r="G593" s="84" t="s">
        <v>348</v>
      </c>
      <c r="H593" s="84" t="s">
        <v>348</v>
      </c>
      <c r="I593" s="84">
        <v>1</v>
      </c>
      <c r="J593" s="84" t="s">
        <v>348</v>
      </c>
      <c r="K593" s="84" t="s">
        <v>348</v>
      </c>
    </row>
    <row r="594" spans="1:11" x14ac:dyDescent="0.2">
      <c r="A594" s="81">
        <v>404</v>
      </c>
      <c r="B594" s="80" t="s">
        <v>273</v>
      </c>
      <c r="C594" s="89">
        <v>41782</v>
      </c>
      <c r="D594" s="88">
        <v>60</v>
      </c>
      <c r="E594" s="88">
        <v>90</v>
      </c>
      <c r="F594" s="83" t="s">
        <v>348</v>
      </c>
      <c r="G594" s="84" t="s">
        <v>348</v>
      </c>
      <c r="H594" s="84" t="s">
        <v>348</v>
      </c>
      <c r="I594" s="84">
        <v>0.7</v>
      </c>
      <c r="J594" s="84" t="s">
        <v>348</v>
      </c>
      <c r="K594" s="84" t="s">
        <v>348</v>
      </c>
    </row>
    <row r="595" spans="1:11" x14ac:dyDescent="0.2">
      <c r="A595" s="81">
        <v>405</v>
      </c>
      <c r="B595" s="80" t="s">
        <v>269</v>
      </c>
      <c r="C595" s="89">
        <v>41782</v>
      </c>
      <c r="D595" s="88">
        <v>0</v>
      </c>
      <c r="E595" s="88">
        <v>30</v>
      </c>
      <c r="F595" s="83" t="s">
        <v>348</v>
      </c>
      <c r="G595" s="84" t="s">
        <v>348</v>
      </c>
      <c r="H595" s="84" t="s">
        <v>348</v>
      </c>
      <c r="I595" s="84">
        <v>4.7</v>
      </c>
      <c r="J595" s="84" t="s">
        <v>348</v>
      </c>
      <c r="K595" s="84" t="s">
        <v>348</v>
      </c>
    </row>
    <row r="596" spans="1:11" x14ac:dyDescent="0.2">
      <c r="A596" s="81">
        <v>405</v>
      </c>
      <c r="B596" s="80" t="s">
        <v>269</v>
      </c>
      <c r="C596" s="89">
        <v>41782</v>
      </c>
      <c r="D596" s="88">
        <v>30</v>
      </c>
      <c r="E596" s="88">
        <v>60</v>
      </c>
      <c r="F596" s="83" t="s">
        <v>348</v>
      </c>
      <c r="G596" s="84" t="s">
        <v>348</v>
      </c>
      <c r="H596" s="84" t="s">
        <v>348</v>
      </c>
      <c r="I596" s="84">
        <v>3.5</v>
      </c>
      <c r="J596" s="84" t="s">
        <v>348</v>
      </c>
      <c r="K596" s="84" t="s">
        <v>348</v>
      </c>
    </row>
    <row r="597" spans="1:11" x14ac:dyDescent="0.2">
      <c r="A597" s="81">
        <v>405</v>
      </c>
      <c r="B597" s="80" t="s">
        <v>269</v>
      </c>
      <c r="C597" s="89">
        <v>41782</v>
      </c>
      <c r="D597" s="88">
        <v>60</v>
      </c>
      <c r="E597" s="88">
        <v>90</v>
      </c>
      <c r="F597" s="83" t="s">
        <v>348</v>
      </c>
      <c r="G597" s="84" t="s">
        <v>348</v>
      </c>
      <c r="H597" s="84" t="s">
        <v>348</v>
      </c>
      <c r="I597" s="84">
        <v>2.7</v>
      </c>
      <c r="J597" s="84" t="s">
        <v>348</v>
      </c>
      <c r="K597" s="84" t="s">
        <v>348</v>
      </c>
    </row>
    <row r="598" spans="1:11" x14ac:dyDescent="0.2">
      <c r="A598" s="81">
        <v>406</v>
      </c>
      <c r="B598" s="80" t="s">
        <v>276</v>
      </c>
      <c r="C598" s="89">
        <v>41782</v>
      </c>
      <c r="D598" s="88">
        <v>0</v>
      </c>
      <c r="E598" s="88">
        <v>30</v>
      </c>
      <c r="F598" s="83" t="s">
        <v>348</v>
      </c>
      <c r="G598" s="84" t="s">
        <v>348</v>
      </c>
      <c r="H598" s="84" t="s">
        <v>348</v>
      </c>
      <c r="I598" s="84">
        <v>3.7</v>
      </c>
      <c r="J598" s="84" t="s">
        <v>348</v>
      </c>
      <c r="K598" s="84" t="s">
        <v>348</v>
      </c>
    </row>
    <row r="599" spans="1:11" x14ac:dyDescent="0.2">
      <c r="A599" s="81">
        <v>406</v>
      </c>
      <c r="B599" s="80" t="s">
        <v>276</v>
      </c>
      <c r="C599" s="89">
        <v>41782</v>
      </c>
      <c r="D599" s="88">
        <v>30</v>
      </c>
      <c r="E599" s="88">
        <v>60</v>
      </c>
      <c r="F599" s="83" t="s">
        <v>348</v>
      </c>
      <c r="G599" s="84" t="s">
        <v>348</v>
      </c>
      <c r="H599" s="84" t="s">
        <v>348</v>
      </c>
      <c r="I599" s="84">
        <v>1.9</v>
      </c>
      <c r="J599" s="84" t="s">
        <v>348</v>
      </c>
      <c r="K599" s="84" t="s">
        <v>348</v>
      </c>
    </row>
    <row r="600" spans="1:11" x14ac:dyDescent="0.2">
      <c r="A600" s="81">
        <v>406</v>
      </c>
      <c r="B600" s="80" t="s">
        <v>276</v>
      </c>
      <c r="C600" s="89">
        <v>41782</v>
      </c>
      <c r="D600" s="88">
        <v>60</v>
      </c>
      <c r="E600" s="88">
        <v>90</v>
      </c>
      <c r="F600" s="83" t="s">
        <v>348</v>
      </c>
      <c r="G600" s="84" t="s">
        <v>348</v>
      </c>
      <c r="H600" s="84" t="s">
        <v>348</v>
      </c>
      <c r="I600" s="84">
        <v>1.4</v>
      </c>
      <c r="J600" s="84" t="s">
        <v>348</v>
      </c>
      <c r="K600" s="84" t="s">
        <v>348</v>
      </c>
    </row>
    <row r="601" spans="1:11" x14ac:dyDescent="0.2">
      <c r="A601" s="81">
        <v>407</v>
      </c>
      <c r="B601" s="80" t="s">
        <v>274</v>
      </c>
      <c r="C601" s="89">
        <v>41782</v>
      </c>
      <c r="D601" s="88">
        <v>0</v>
      </c>
      <c r="E601" s="88">
        <v>30</v>
      </c>
      <c r="F601" s="83" t="s">
        <v>348</v>
      </c>
      <c r="G601" s="84" t="s">
        <v>348</v>
      </c>
      <c r="H601" s="84" t="s">
        <v>348</v>
      </c>
      <c r="I601" s="84">
        <v>3.3</v>
      </c>
      <c r="J601" s="84" t="s">
        <v>348</v>
      </c>
      <c r="K601" s="84" t="s">
        <v>348</v>
      </c>
    </row>
    <row r="602" spans="1:11" x14ac:dyDescent="0.2">
      <c r="A602" s="81">
        <v>407</v>
      </c>
      <c r="B602" s="80" t="s">
        <v>274</v>
      </c>
      <c r="C602" s="89">
        <v>41782</v>
      </c>
      <c r="D602" s="88">
        <v>30</v>
      </c>
      <c r="E602" s="88">
        <v>60</v>
      </c>
      <c r="F602" s="83" t="s">
        <v>348</v>
      </c>
      <c r="G602" s="84" t="s">
        <v>348</v>
      </c>
      <c r="H602" s="84" t="s">
        <v>348</v>
      </c>
      <c r="I602" s="84">
        <v>1.9</v>
      </c>
      <c r="J602" s="84" t="s">
        <v>348</v>
      </c>
      <c r="K602" s="84" t="s">
        <v>348</v>
      </c>
    </row>
    <row r="603" spans="1:11" x14ac:dyDescent="0.2">
      <c r="A603" s="81">
        <v>407</v>
      </c>
      <c r="B603" s="80" t="s">
        <v>274</v>
      </c>
      <c r="C603" s="89">
        <v>41782</v>
      </c>
      <c r="D603" s="88">
        <v>60</v>
      </c>
      <c r="E603" s="88">
        <v>90</v>
      </c>
      <c r="F603" s="83" t="s">
        <v>348</v>
      </c>
      <c r="G603" s="84" t="s">
        <v>348</v>
      </c>
      <c r="H603" s="84" t="s">
        <v>348</v>
      </c>
      <c r="I603" s="84">
        <v>0.9</v>
      </c>
      <c r="J603" s="84" t="s">
        <v>348</v>
      </c>
      <c r="K603" s="84" t="s">
        <v>348</v>
      </c>
    </row>
    <row r="604" spans="1:11" x14ac:dyDescent="0.2">
      <c r="A604" s="81">
        <v>408</v>
      </c>
      <c r="B604" s="80" t="s">
        <v>271</v>
      </c>
      <c r="C604" s="89">
        <v>41782</v>
      </c>
      <c r="D604" s="88">
        <v>0</v>
      </c>
      <c r="E604" s="88">
        <v>30</v>
      </c>
      <c r="F604" s="83" t="s">
        <v>348</v>
      </c>
      <c r="G604" s="84" t="s">
        <v>348</v>
      </c>
      <c r="H604" s="84" t="s">
        <v>348</v>
      </c>
      <c r="I604" s="84">
        <v>4.5999999999999996</v>
      </c>
      <c r="J604" s="84" t="s">
        <v>348</v>
      </c>
      <c r="K604" s="84" t="s">
        <v>348</v>
      </c>
    </row>
    <row r="605" spans="1:11" x14ac:dyDescent="0.2">
      <c r="A605" s="81">
        <v>408</v>
      </c>
      <c r="B605" s="80" t="s">
        <v>271</v>
      </c>
      <c r="C605" s="89">
        <v>41782</v>
      </c>
      <c r="D605" s="88">
        <v>30</v>
      </c>
      <c r="E605" s="88">
        <v>60</v>
      </c>
      <c r="F605" s="83" t="s">
        <v>348</v>
      </c>
      <c r="G605" s="84" t="s">
        <v>348</v>
      </c>
      <c r="H605" s="84" t="s">
        <v>348</v>
      </c>
      <c r="I605" s="84">
        <v>2.2000000000000002</v>
      </c>
      <c r="J605" s="84" t="s">
        <v>348</v>
      </c>
      <c r="K605" s="84" t="s">
        <v>348</v>
      </c>
    </row>
    <row r="606" spans="1:11" x14ac:dyDescent="0.2">
      <c r="A606" s="81">
        <v>408</v>
      </c>
      <c r="B606" s="80" t="s">
        <v>271</v>
      </c>
      <c r="C606" s="89">
        <v>41782</v>
      </c>
      <c r="D606" s="88">
        <v>60</v>
      </c>
      <c r="E606" s="88">
        <v>90</v>
      </c>
      <c r="F606" s="83" t="s">
        <v>348</v>
      </c>
      <c r="G606" s="84" t="s">
        <v>348</v>
      </c>
      <c r="H606" s="84" t="s">
        <v>348</v>
      </c>
      <c r="I606" s="84">
        <v>1.4</v>
      </c>
      <c r="J606" s="84" t="s">
        <v>348</v>
      </c>
      <c r="K606" s="84" t="s">
        <v>348</v>
      </c>
    </row>
    <row r="607" spans="1:11" x14ac:dyDescent="0.2">
      <c r="A607" s="81">
        <v>409</v>
      </c>
      <c r="B607" s="80" t="s">
        <v>270</v>
      </c>
      <c r="C607" s="89">
        <v>41782</v>
      </c>
      <c r="D607" s="88">
        <v>0</v>
      </c>
      <c r="E607" s="88">
        <v>30</v>
      </c>
      <c r="F607" s="83" t="s">
        <v>348</v>
      </c>
      <c r="G607" s="84" t="s">
        <v>348</v>
      </c>
      <c r="H607" s="84" t="s">
        <v>348</v>
      </c>
      <c r="I607" s="84">
        <v>4</v>
      </c>
      <c r="J607" s="84" t="s">
        <v>348</v>
      </c>
      <c r="K607" s="84" t="s">
        <v>348</v>
      </c>
    </row>
    <row r="608" spans="1:11" x14ac:dyDescent="0.2">
      <c r="A608" s="81">
        <v>409</v>
      </c>
      <c r="B608" s="80" t="s">
        <v>270</v>
      </c>
      <c r="C608" s="89">
        <v>41782</v>
      </c>
      <c r="D608" s="88">
        <v>30</v>
      </c>
      <c r="E608" s="88">
        <v>60</v>
      </c>
      <c r="F608" s="83" t="s">
        <v>348</v>
      </c>
      <c r="G608" s="84" t="s">
        <v>348</v>
      </c>
      <c r="H608" s="84" t="s">
        <v>348</v>
      </c>
      <c r="I608" s="84">
        <v>2.1</v>
      </c>
      <c r="J608" s="84" t="s">
        <v>348</v>
      </c>
      <c r="K608" s="84" t="s">
        <v>348</v>
      </c>
    </row>
    <row r="609" spans="1:11" x14ac:dyDescent="0.2">
      <c r="A609" s="81">
        <v>409</v>
      </c>
      <c r="B609" s="80" t="s">
        <v>270</v>
      </c>
      <c r="C609" s="89">
        <v>41782</v>
      </c>
      <c r="D609" s="88">
        <v>60</v>
      </c>
      <c r="E609" s="88">
        <v>90</v>
      </c>
      <c r="F609" s="83" t="s">
        <v>348</v>
      </c>
      <c r="G609" s="84" t="s">
        <v>348</v>
      </c>
      <c r="H609" s="84" t="s">
        <v>348</v>
      </c>
      <c r="I609" s="84">
        <v>1.3</v>
      </c>
      <c r="J609" s="84" t="s">
        <v>348</v>
      </c>
      <c r="K609" s="84" t="s">
        <v>348</v>
      </c>
    </row>
    <row r="610" spans="1:11" x14ac:dyDescent="0.2">
      <c r="A610" s="81">
        <v>101</v>
      </c>
      <c r="B610" s="80" t="s">
        <v>275</v>
      </c>
      <c r="C610" s="89">
        <v>41816</v>
      </c>
      <c r="D610" s="88">
        <v>0</v>
      </c>
      <c r="E610" s="88">
        <v>30.48</v>
      </c>
      <c r="F610" s="83" t="s">
        <v>348</v>
      </c>
      <c r="G610" s="84" t="s">
        <v>348</v>
      </c>
      <c r="H610" s="84" t="s">
        <v>348</v>
      </c>
      <c r="I610" s="84">
        <v>30.1</v>
      </c>
      <c r="J610" s="84" t="s">
        <v>348</v>
      </c>
      <c r="K610" s="84" t="s">
        <v>348</v>
      </c>
    </row>
    <row r="611" spans="1:11" x14ac:dyDescent="0.2">
      <c r="A611" s="81">
        <v>102</v>
      </c>
      <c r="B611" s="80" t="s">
        <v>271</v>
      </c>
      <c r="C611" s="89">
        <v>41816</v>
      </c>
      <c r="D611" s="88">
        <v>0</v>
      </c>
      <c r="E611" s="88">
        <v>30.48</v>
      </c>
      <c r="F611" s="83" t="s">
        <v>348</v>
      </c>
      <c r="G611" s="84" t="s">
        <v>348</v>
      </c>
      <c r="H611" s="84" t="s">
        <v>348</v>
      </c>
      <c r="I611" s="84">
        <v>30.1</v>
      </c>
      <c r="J611" s="84" t="s">
        <v>348</v>
      </c>
      <c r="K611" s="84" t="s">
        <v>348</v>
      </c>
    </row>
    <row r="612" spans="1:11" x14ac:dyDescent="0.2">
      <c r="A612" s="81">
        <v>103</v>
      </c>
      <c r="B612" s="80" t="s">
        <v>272</v>
      </c>
      <c r="C612" s="89">
        <v>41816</v>
      </c>
      <c r="D612" s="88">
        <v>0</v>
      </c>
      <c r="E612" s="88">
        <v>30.48</v>
      </c>
      <c r="F612" s="83" t="s">
        <v>348</v>
      </c>
      <c r="G612" s="84" t="s">
        <v>348</v>
      </c>
      <c r="H612" s="84" t="s">
        <v>348</v>
      </c>
      <c r="I612" s="84">
        <v>22.6</v>
      </c>
      <c r="J612" s="84" t="s">
        <v>348</v>
      </c>
      <c r="K612" s="84" t="s">
        <v>348</v>
      </c>
    </row>
    <row r="613" spans="1:11" x14ac:dyDescent="0.2">
      <c r="A613" s="81">
        <v>104</v>
      </c>
      <c r="B613" s="80" t="s">
        <v>269</v>
      </c>
      <c r="C613" s="89">
        <v>41816</v>
      </c>
      <c r="D613" s="88">
        <v>0</v>
      </c>
      <c r="E613" s="88">
        <v>30.48</v>
      </c>
      <c r="F613" s="83" t="s">
        <v>348</v>
      </c>
      <c r="G613" s="84" t="s">
        <v>348</v>
      </c>
      <c r="H613" s="84" t="s">
        <v>348</v>
      </c>
      <c r="I613" s="84">
        <v>18.5</v>
      </c>
      <c r="J613" s="84" t="s">
        <v>348</v>
      </c>
      <c r="K613" s="84" t="s">
        <v>348</v>
      </c>
    </row>
    <row r="614" spans="1:11" x14ac:dyDescent="0.2">
      <c r="A614" s="88" t="s">
        <v>291</v>
      </c>
      <c r="B614" s="80" t="s">
        <v>269</v>
      </c>
      <c r="C614" s="89">
        <v>41816</v>
      </c>
      <c r="D614" s="88">
        <v>0</v>
      </c>
      <c r="E614" s="88">
        <v>30.48</v>
      </c>
      <c r="F614" s="83" t="s">
        <v>348</v>
      </c>
      <c r="G614" s="84" t="s">
        <v>348</v>
      </c>
      <c r="H614" s="84" t="s">
        <v>348</v>
      </c>
      <c r="I614" s="84">
        <v>28.1</v>
      </c>
      <c r="J614" s="84" t="s">
        <v>348</v>
      </c>
      <c r="K614" s="84" t="s">
        <v>348</v>
      </c>
    </row>
    <row r="615" spans="1:11" x14ac:dyDescent="0.2">
      <c r="A615" s="81">
        <v>105</v>
      </c>
      <c r="B615" s="80" t="s">
        <v>274</v>
      </c>
      <c r="C615" s="89">
        <v>41816</v>
      </c>
      <c r="D615" s="88">
        <v>0</v>
      </c>
      <c r="E615" s="88">
        <v>30.48</v>
      </c>
      <c r="F615" s="83" t="s">
        <v>348</v>
      </c>
      <c r="G615" s="84" t="s">
        <v>348</v>
      </c>
      <c r="H615" s="84" t="s">
        <v>348</v>
      </c>
      <c r="I615" s="84">
        <v>13.3</v>
      </c>
      <c r="J615" s="84" t="s">
        <v>348</v>
      </c>
      <c r="K615" s="84" t="s">
        <v>348</v>
      </c>
    </row>
    <row r="616" spans="1:11" x14ac:dyDescent="0.2">
      <c r="A616" s="81">
        <v>106</v>
      </c>
      <c r="B616" s="80" t="s">
        <v>268</v>
      </c>
      <c r="C616" s="89">
        <v>41816</v>
      </c>
      <c r="D616" s="88">
        <v>0</v>
      </c>
      <c r="E616" s="88">
        <v>30.48</v>
      </c>
      <c r="F616" s="83" t="s">
        <v>348</v>
      </c>
      <c r="G616" s="84" t="s">
        <v>348</v>
      </c>
      <c r="H616" s="84" t="s">
        <v>348</v>
      </c>
      <c r="I616" s="84">
        <v>77</v>
      </c>
      <c r="J616" s="84" t="s">
        <v>348</v>
      </c>
      <c r="K616" s="84" t="s">
        <v>348</v>
      </c>
    </row>
    <row r="617" spans="1:11" x14ac:dyDescent="0.2">
      <c r="A617" s="81">
        <v>107</v>
      </c>
      <c r="B617" s="80" t="s">
        <v>270</v>
      </c>
      <c r="C617" s="89">
        <v>41816</v>
      </c>
      <c r="D617" s="88">
        <v>0</v>
      </c>
      <c r="E617" s="88">
        <v>30.48</v>
      </c>
      <c r="F617" s="83" t="s">
        <v>348</v>
      </c>
      <c r="G617" s="84" t="s">
        <v>348</v>
      </c>
      <c r="H617" s="84" t="s">
        <v>348</v>
      </c>
      <c r="I617" s="84">
        <v>26.1</v>
      </c>
      <c r="J617" s="84" t="s">
        <v>348</v>
      </c>
      <c r="K617" s="84" t="s">
        <v>348</v>
      </c>
    </row>
    <row r="618" spans="1:11" x14ac:dyDescent="0.2">
      <c r="A618" s="81">
        <v>108</v>
      </c>
      <c r="B618" s="80" t="s">
        <v>277</v>
      </c>
      <c r="C618" s="89">
        <v>41816</v>
      </c>
      <c r="D618" s="88">
        <v>0</v>
      </c>
      <c r="E618" s="88">
        <v>30.48</v>
      </c>
      <c r="F618" s="83" t="s">
        <v>348</v>
      </c>
      <c r="G618" s="84" t="s">
        <v>348</v>
      </c>
      <c r="H618" s="84" t="s">
        <v>348</v>
      </c>
      <c r="I618" s="84">
        <v>85</v>
      </c>
      <c r="J618" s="84" t="s">
        <v>348</v>
      </c>
      <c r="K618" s="84" t="s">
        <v>348</v>
      </c>
    </row>
    <row r="619" spans="1:11" x14ac:dyDescent="0.2">
      <c r="A619" s="81">
        <v>109</v>
      </c>
      <c r="B619" s="80" t="s">
        <v>276</v>
      </c>
      <c r="C619" s="89">
        <v>41816</v>
      </c>
      <c r="D619" s="88">
        <v>0</v>
      </c>
      <c r="E619" s="88">
        <v>30.48</v>
      </c>
      <c r="F619" s="83" t="s">
        <v>348</v>
      </c>
      <c r="G619" s="84" t="s">
        <v>348</v>
      </c>
      <c r="H619" s="84" t="s">
        <v>348</v>
      </c>
      <c r="I619" s="84">
        <v>55</v>
      </c>
      <c r="J619" s="84" t="s">
        <v>348</v>
      </c>
      <c r="K619" s="84" t="s">
        <v>348</v>
      </c>
    </row>
    <row r="620" spans="1:11" x14ac:dyDescent="0.2">
      <c r="A620" s="81">
        <v>110</v>
      </c>
      <c r="B620" s="80" t="s">
        <v>273</v>
      </c>
      <c r="C620" s="89">
        <v>41816</v>
      </c>
      <c r="D620" s="88">
        <v>0</v>
      </c>
      <c r="E620" s="88">
        <v>30.48</v>
      </c>
      <c r="F620" s="83" t="s">
        <v>348</v>
      </c>
      <c r="G620" s="84" t="s">
        <v>348</v>
      </c>
      <c r="H620" s="84" t="s">
        <v>348</v>
      </c>
      <c r="I620" s="84">
        <v>30.5</v>
      </c>
      <c r="J620" s="84" t="s">
        <v>348</v>
      </c>
      <c r="K620" s="84" t="s">
        <v>348</v>
      </c>
    </row>
    <row r="621" spans="1:11" x14ac:dyDescent="0.2">
      <c r="A621" s="81">
        <v>201</v>
      </c>
      <c r="B621" s="80" t="s">
        <v>277</v>
      </c>
      <c r="C621" s="89">
        <v>41816</v>
      </c>
      <c r="D621" s="88">
        <v>0</v>
      </c>
      <c r="E621" s="88">
        <v>30.48</v>
      </c>
      <c r="F621" s="83" t="s">
        <v>348</v>
      </c>
      <c r="G621" s="84" t="s">
        <v>348</v>
      </c>
      <c r="H621" s="84" t="s">
        <v>348</v>
      </c>
      <c r="I621" s="84">
        <v>97.5</v>
      </c>
      <c r="J621" s="84" t="s">
        <v>348</v>
      </c>
      <c r="K621" s="84" t="s">
        <v>348</v>
      </c>
    </row>
    <row r="622" spans="1:11" x14ac:dyDescent="0.2">
      <c r="A622" s="81">
        <v>202</v>
      </c>
      <c r="B622" s="80" t="s">
        <v>273</v>
      </c>
      <c r="C622" s="89">
        <v>41816</v>
      </c>
      <c r="D622" s="88">
        <v>0</v>
      </c>
      <c r="E622" s="88">
        <v>30.48</v>
      </c>
      <c r="F622" s="83" t="s">
        <v>348</v>
      </c>
      <c r="G622" s="84" t="s">
        <v>348</v>
      </c>
      <c r="H622" s="84" t="s">
        <v>348</v>
      </c>
      <c r="I622" s="84">
        <v>17.899999999999999</v>
      </c>
      <c r="J622" s="84" t="s">
        <v>348</v>
      </c>
      <c r="K622" s="84" t="s">
        <v>348</v>
      </c>
    </row>
    <row r="623" spans="1:11" x14ac:dyDescent="0.2">
      <c r="A623" s="81">
        <v>203</v>
      </c>
      <c r="B623" s="80" t="s">
        <v>275</v>
      </c>
      <c r="C623" s="89">
        <v>41816</v>
      </c>
      <c r="D623" s="88">
        <v>0</v>
      </c>
      <c r="E623" s="88">
        <v>30.48</v>
      </c>
      <c r="F623" s="83" t="s">
        <v>348</v>
      </c>
      <c r="G623" s="84" t="s">
        <v>348</v>
      </c>
      <c r="H623" s="84" t="s">
        <v>348</v>
      </c>
      <c r="I623" s="84">
        <v>43.1</v>
      </c>
      <c r="J623" s="84" t="s">
        <v>348</v>
      </c>
      <c r="K623" s="84" t="s">
        <v>348</v>
      </c>
    </row>
    <row r="624" spans="1:11" x14ac:dyDescent="0.2">
      <c r="A624" s="81">
        <v>204</v>
      </c>
      <c r="B624" s="80" t="s">
        <v>274</v>
      </c>
      <c r="C624" s="89">
        <v>41816</v>
      </c>
      <c r="D624" s="88">
        <v>0</v>
      </c>
      <c r="E624" s="88">
        <v>30.48</v>
      </c>
      <c r="F624" s="83" t="s">
        <v>348</v>
      </c>
      <c r="G624" s="84" t="s">
        <v>348</v>
      </c>
      <c r="H624" s="84" t="s">
        <v>348</v>
      </c>
      <c r="I624" s="84">
        <v>15.5</v>
      </c>
      <c r="J624" s="84" t="s">
        <v>348</v>
      </c>
      <c r="K624" s="84" t="s">
        <v>348</v>
      </c>
    </row>
    <row r="625" spans="1:11" x14ac:dyDescent="0.2">
      <c r="A625" s="81">
        <v>205</v>
      </c>
      <c r="B625" s="80" t="s">
        <v>269</v>
      </c>
      <c r="C625" s="89">
        <v>41816</v>
      </c>
      <c r="D625" s="88">
        <v>0</v>
      </c>
      <c r="E625" s="88">
        <v>30.48</v>
      </c>
      <c r="F625" s="83" t="s">
        <v>348</v>
      </c>
      <c r="G625" s="84" t="s">
        <v>348</v>
      </c>
      <c r="H625" s="84" t="s">
        <v>348</v>
      </c>
      <c r="I625" s="84">
        <v>48.3</v>
      </c>
      <c r="J625" s="84" t="s">
        <v>348</v>
      </c>
      <c r="K625" s="84" t="s">
        <v>348</v>
      </c>
    </row>
    <row r="626" spans="1:11" x14ac:dyDescent="0.2">
      <c r="A626" s="88" t="s">
        <v>292</v>
      </c>
      <c r="B626" s="80" t="s">
        <v>269</v>
      </c>
      <c r="C626" s="89">
        <v>41816</v>
      </c>
      <c r="D626" s="88">
        <v>0</v>
      </c>
      <c r="E626" s="88">
        <v>30.48</v>
      </c>
      <c r="F626" s="83" t="s">
        <v>348</v>
      </c>
      <c r="G626" s="84" t="s">
        <v>348</v>
      </c>
      <c r="H626" s="84" t="s">
        <v>348</v>
      </c>
      <c r="I626" s="84">
        <v>10.1</v>
      </c>
      <c r="J626" s="84" t="s">
        <v>348</v>
      </c>
      <c r="K626" s="84" t="s">
        <v>348</v>
      </c>
    </row>
    <row r="627" spans="1:11" x14ac:dyDescent="0.2">
      <c r="A627" s="81">
        <v>206</v>
      </c>
      <c r="B627" s="80" t="s">
        <v>271</v>
      </c>
      <c r="C627" s="89">
        <v>41816</v>
      </c>
      <c r="D627" s="88">
        <v>0</v>
      </c>
      <c r="E627" s="88">
        <v>30.48</v>
      </c>
      <c r="F627" s="83" t="s">
        <v>348</v>
      </c>
      <c r="G627" s="84" t="s">
        <v>348</v>
      </c>
      <c r="H627" s="84" t="s">
        <v>348</v>
      </c>
      <c r="I627" s="84">
        <v>13</v>
      </c>
      <c r="J627" s="84" t="s">
        <v>348</v>
      </c>
      <c r="K627" s="84" t="s">
        <v>348</v>
      </c>
    </row>
    <row r="628" spans="1:11" x14ac:dyDescent="0.2">
      <c r="A628" s="81">
        <v>207</v>
      </c>
      <c r="B628" s="80" t="s">
        <v>272</v>
      </c>
      <c r="C628" s="89">
        <v>41816</v>
      </c>
      <c r="D628" s="88">
        <v>0</v>
      </c>
      <c r="E628" s="88">
        <v>30.48</v>
      </c>
      <c r="F628" s="83" t="s">
        <v>348</v>
      </c>
      <c r="G628" s="84" t="s">
        <v>348</v>
      </c>
      <c r="H628" s="84" t="s">
        <v>348</v>
      </c>
      <c r="I628" s="84">
        <v>17.3</v>
      </c>
      <c r="J628" s="84" t="s">
        <v>348</v>
      </c>
      <c r="K628" s="84" t="s">
        <v>348</v>
      </c>
    </row>
    <row r="629" spans="1:11" x14ac:dyDescent="0.2">
      <c r="A629" s="81">
        <v>208</v>
      </c>
      <c r="B629" s="80" t="s">
        <v>268</v>
      </c>
      <c r="C629" s="89">
        <v>41816</v>
      </c>
      <c r="D629" s="88">
        <v>0</v>
      </c>
      <c r="E629" s="88">
        <v>30.48</v>
      </c>
      <c r="F629" s="83" t="s">
        <v>348</v>
      </c>
      <c r="G629" s="84" t="s">
        <v>348</v>
      </c>
      <c r="H629" s="84" t="s">
        <v>348</v>
      </c>
      <c r="I629" s="84">
        <v>35.4</v>
      </c>
      <c r="J629" s="84" t="s">
        <v>348</v>
      </c>
      <c r="K629" s="84" t="s">
        <v>348</v>
      </c>
    </row>
    <row r="630" spans="1:11" x14ac:dyDescent="0.2">
      <c r="A630" s="81">
        <v>209</v>
      </c>
      <c r="B630" s="80" t="s">
        <v>270</v>
      </c>
      <c r="C630" s="89">
        <v>41816</v>
      </c>
      <c r="D630" s="88">
        <v>0</v>
      </c>
      <c r="E630" s="88">
        <v>30.48</v>
      </c>
      <c r="F630" s="83" t="s">
        <v>348</v>
      </c>
      <c r="G630" s="84" t="s">
        <v>348</v>
      </c>
      <c r="H630" s="84" t="s">
        <v>348</v>
      </c>
      <c r="I630" s="84">
        <v>14.7</v>
      </c>
      <c r="J630" s="84" t="s">
        <v>348</v>
      </c>
      <c r="K630" s="84" t="s">
        <v>348</v>
      </c>
    </row>
    <row r="631" spans="1:11" x14ac:dyDescent="0.2">
      <c r="A631" s="81">
        <v>210</v>
      </c>
      <c r="B631" s="80" t="s">
        <v>276</v>
      </c>
      <c r="C631" s="89">
        <v>41816</v>
      </c>
      <c r="D631" s="88">
        <v>0</v>
      </c>
      <c r="E631" s="88">
        <v>30.48</v>
      </c>
      <c r="F631" s="83" t="s">
        <v>348</v>
      </c>
      <c r="G631" s="84" t="s">
        <v>348</v>
      </c>
      <c r="H631" s="84" t="s">
        <v>348</v>
      </c>
      <c r="I631" s="84">
        <v>43.5</v>
      </c>
      <c r="J631" s="84" t="s">
        <v>348</v>
      </c>
      <c r="K631" s="84" t="s">
        <v>348</v>
      </c>
    </row>
    <row r="632" spans="1:11" x14ac:dyDescent="0.2">
      <c r="A632" s="81">
        <v>301</v>
      </c>
      <c r="B632" s="80" t="s">
        <v>269</v>
      </c>
      <c r="C632" s="89">
        <v>41816</v>
      </c>
      <c r="D632" s="88">
        <v>0</v>
      </c>
      <c r="E632" s="88">
        <v>30.48</v>
      </c>
      <c r="F632" s="83" t="s">
        <v>348</v>
      </c>
      <c r="G632" s="84" t="s">
        <v>348</v>
      </c>
      <c r="H632" s="84" t="s">
        <v>348</v>
      </c>
      <c r="I632" s="84">
        <v>44.4</v>
      </c>
      <c r="J632" s="84" t="s">
        <v>348</v>
      </c>
      <c r="K632" s="84" t="s">
        <v>348</v>
      </c>
    </row>
    <row r="633" spans="1:11" x14ac:dyDescent="0.2">
      <c r="A633" s="88" t="s">
        <v>293</v>
      </c>
      <c r="B633" s="80" t="s">
        <v>269</v>
      </c>
      <c r="C633" s="89">
        <v>41816</v>
      </c>
      <c r="D633" s="88">
        <v>0</v>
      </c>
      <c r="E633" s="88">
        <v>30.48</v>
      </c>
      <c r="F633" s="83" t="s">
        <v>348</v>
      </c>
      <c r="G633" s="84" t="s">
        <v>348</v>
      </c>
      <c r="H633" s="84" t="s">
        <v>348</v>
      </c>
      <c r="I633" s="84">
        <v>11.2</v>
      </c>
      <c r="J633" s="84" t="s">
        <v>348</v>
      </c>
      <c r="K633" s="84" t="s">
        <v>348</v>
      </c>
    </row>
    <row r="634" spans="1:11" x14ac:dyDescent="0.2">
      <c r="A634" s="81">
        <v>302</v>
      </c>
      <c r="B634" s="80" t="s">
        <v>271</v>
      </c>
      <c r="C634" s="89">
        <v>41816</v>
      </c>
      <c r="D634" s="88">
        <v>0</v>
      </c>
      <c r="E634" s="88">
        <v>30.48</v>
      </c>
      <c r="F634" s="83" t="s">
        <v>348</v>
      </c>
      <c r="G634" s="84" t="s">
        <v>348</v>
      </c>
      <c r="H634" s="84" t="s">
        <v>348</v>
      </c>
      <c r="I634" s="84">
        <v>18.2</v>
      </c>
      <c r="J634" s="84" t="s">
        <v>348</v>
      </c>
      <c r="K634" s="84" t="s">
        <v>348</v>
      </c>
    </row>
    <row r="635" spans="1:11" x14ac:dyDescent="0.2">
      <c r="A635" s="81">
        <v>303</v>
      </c>
      <c r="B635" s="80" t="s">
        <v>270</v>
      </c>
      <c r="C635" s="89">
        <v>41816</v>
      </c>
      <c r="D635" s="88">
        <v>0</v>
      </c>
      <c r="E635" s="88">
        <v>30.48</v>
      </c>
      <c r="F635" s="83" t="s">
        <v>348</v>
      </c>
      <c r="G635" s="84" t="s">
        <v>348</v>
      </c>
      <c r="H635" s="84" t="s">
        <v>348</v>
      </c>
      <c r="I635" s="84">
        <v>28.5</v>
      </c>
      <c r="J635" s="84" t="s">
        <v>348</v>
      </c>
      <c r="K635" s="84" t="s">
        <v>348</v>
      </c>
    </row>
    <row r="636" spans="1:11" x14ac:dyDescent="0.2">
      <c r="A636" s="81">
        <v>304</v>
      </c>
      <c r="B636" s="80" t="s">
        <v>273</v>
      </c>
      <c r="C636" s="89">
        <v>41816</v>
      </c>
      <c r="D636" s="88">
        <v>0</v>
      </c>
      <c r="E636" s="88">
        <v>30.48</v>
      </c>
      <c r="F636" s="83" t="s">
        <v>348</v>
      </c>
      <c r="G636" s="84" t="s">
        <v>348</v>
      </c>
      <c r="H636" s="84" t="s">
        <v>348</v>
      </c>
      <c r="I636" s="84">
        <v>17.2</v>
      </c>
      <c r="J636" s="84" t="s">
        <v>348</v>
      </c>
      <c r="K636" s="84" t="s">
        <v>348</v>
      </c>
    </row>
    <row r="637" spans="1:11" x14ac:dyDescent="0.2">
      <c r="A637" s="81">
        <v>305</v>
      </c>
      <c r="B637" s="80" t="s">
        <v>272</v>
      </c>
      <c r="C637" s="89">
        <v>41816</v>
      </c>
      <c r="D637" s="88">
        <v>0</v>
      </c>
      <c r="E637" s="88">
        <v>30.48</v>
      </c>
      <c r="F637" s="83" t="s">
        <v>348</v>
      </c>
      <c r="G637" s="84" t="s">
        <v>348</v>
      </c>
      <c r="H637" s="84" t="s">
        <v>348</v>
      </c>
      <c r="I637" s="84">
        <v>20.2</v>
      </c>
      <c r="J637" s="84" t="s">
        <v>348</v>
      </c>
      <c r="K637" s="84" t="s">
        <v>348</v>
      </c>
    </row>
    <row r="638" spans="1:11" x14ac:dyDescent="0.2">
      <c r="A638" s="81">
        <v>306</v>
      </c>
      <c r="B638" s="80" t="s">
        <v>277</v>
      </c>
      <c r="C638" s="89">
        <v>41816</v>
      </c>
      <c r="D638" s="88">
        <v>0</v>
      </c>
      <c r="E638" s="88">
        <v>30.48</v>
      </c>
      <c r="F638" s="83" t="s">
        <v>348</v>
      </c>
      <c r="G638" s="84" t="s">
        <v>348</v>
      </c>
      <c r="H638" s="84" t="s">
        <v>348</v>
      </c>
      <c r="I638" s="84">
        <v>61</v>
      </c>
      <c r="J638" s="84" t="s">
        <v>348</v>
      </c>
      <c r="K638" s="84" t="s">
        <v>348</v>
      </c>
    </row>
    <row r="639" spans="1:11" x14ac:dyDescent="0.2">
      <c r="A639" s="81">
        <v>307</v>
      </c>
      <c r="B639" s="80" t="s">
        <v>275</v>
      </c>
      <c r="C639" s="89">
        <v>41816</v>
      </c>
      <c r="D639" s="88">
        <v>0</v>
      </c>
      <c r="E639" s="88">
        <v>30.48</v>
      </c>
      <c r="F639" s="83" t="s">
        <v>348</v>
      </c>
      <c r="G639" s="84" t="s">
        <v>348</v>
      </c>
      <c r="H639" s="84" t="s">
        <v>348</v>
      </c>
      <c r="I639" s="84">
        <v>45.9</v>
      </c>
      <c r="J639" s="84" t="s">
        <v>348</v>
      </c>
      <c r="K639" s="84" t="s">
        <v>348</v>
      </c>
    </row>
    <row r="640" spans="1:11" x14ac:dyDescent="0.2">
      <c r="A640" s="81">
        <v>308</v>
      </c>
      <c r="B640" s="80" t="s">
        <v>268</v>
      </c>
      <c r="C640" s="89">
        <v>41816</v>
      </c>
      <c r="D640" s="88">
        <v>0</v>
      </c>
      <c r="E640" s="88">
        <v>30.48</v>
      </c>
      <c r="F640" s="83" t="s">
        <v>348</v>
      </c>
      <c r="G640" s="84" t="s">
        <v>348</v>
      </c>
      <c r="H640" s="84" t="s">
        <v>348</v>
      </c>
      <c r="I640" s="84">
        <v>30.2</v>
      </c>
      <c r="J640" s="84" t="s">
        <v>348</v>
      </c>
      <c r="K640" s="84" t="s">
        <v>348</v>
      </c>
    </row>
    <row r="641" spans="1:11" x14ac:dyDescent="0.2">
      <c r="A641" s="81">
        <v>309</v>
      </c>
      <c r="B641" s="80" t="s">
        <v>276</v>
      </c>
      <c r="C641" s="89">
        <v>41816</v>
      </c>
      <c r="D641" s="88">
        <v>0</v>
      </c>
      <c r="E641" s="88">
        <v>30.48</v>
      </c>
      <c r="F641" s="83" t="s">
        <v>348</v>
      </c>
      <c r="G641" s="84" t="s">
        <v>348</v>
      </c>
      <c r="H641" s="84" t="s">
        <v>348</v>
      </c>
      <c r="I641" s="84">
        <v>56</v>
      </c>
      <c r="J641" s="84" t="s">
        <v>348</v>
      </c>
      <c r="K641" s="84" t="s">
        <v>348</v>
      </c>
    </row>
    <row r="642" spans="1:11" x14ac:dyDescent="0.2">
      <c r="A642" s="81">
        <v>310</v>
      </c>
      <c r="B642" s="80" t="s">
        <v>274</v>
      </c>
      <c r="C642" s="89">
        <v>41816</v>
      </c>
      <c r="D642" s="88">
        <v>0</v>
      </c>
      <c r="E642" s="88">
        <v>30.48</v>
      </c>
      <c r="F642" s="83" t="s">
        <v>348</v>
      </c>
      <c r="G642" s="84" t="s">
        <v>348</v>
      </c>
      <c r="H642" s="84" t="s">
        <v>348</v>
      </c>
      <c r="I642" s="84">
        <v>15.1</v>
      </c>
      <c r="J642" s="84" t="s">
        <v>348</v>
      </c>
      <c r="K642" s="84" t="s">
        <v>348</v>
      </c>
    </row>
    <row r="643" spans="1:11" x14ac:dyDescent="0.2">
      <c r="A643" s="81">
        <v>401</v>
      </c>
      <c r="B643" s="80" t="s">
        <v>275</v>
      </c>
      <c r="C643" s="89">
        <v>41816</v>
      </c>
      <c r="D643" s="88">
        <v>0</v>
      </c>
      <c r="E643" s="88">
        <v>30.48</v>
      </c>
      <c r="F643" s="83" t="s">
        <v>348</v>
      </c>
      <c r="G643" s="84" t="s">
        <v>348</v>
      </c>
      <c r="H643" s="84" t="s">
        <v>348</v>
      </c>
      <c r="I643" s="84">
        <v>42</v>
      </c>
      <c r="J643" s="84" t="s">
        <v>348</v>
      </c>
      <c r="K643" s="84" t="s">
        <v>348</v>
      </c>
    </row>
    <row r="644" spans="1:11" x14ac:dyDescent="0.2">
      <c r="A644" s="81">
        <v>402</v>
      </c>
      <c r="B644" s="80" t="s">
        <v>272</v>
      </c>
      <c r="C644" s="89">
        <v>41816</v>
      </c>
      <c r="D644" s="88">
        <v>0</v>
      </c>
      <c r="E644" s="88">
        <v>30.48</v>
      </c>
      <c r="F644" s="83" t="s">
        <v>348</v>
      </c>
      <c r="G644" s="84" t="s">
        <v>348</v>
      </c>
      <c r="H644" s="84" t="s">
        <v>348</v>
      </c>
      <c r="I644" s="84">
        <v>26.3</v>
      </c>
      <c r="J644" s="84" t="s">
        <v>348</v>
      </c>
      <c r="K644" s="84" t="s">
        <v>348</v>
      </c>
    </row>
    <row r="645" spans="1:11" x14ac:dyDescent="0.2">
      <c r="A645" s="81">
        <v>403</v>
      </c>
      <c r="B645" s="80" t="s">
        <v>268</v>
      </c>
      <c r="C645" s="89">
        <v>41816</v>
      </c>
      <c r="D645" s="88">
        <v>0</v>
      </c>
      <c r="E645" s="88">
        <v>30.48</v>
      </c>
      <c r="F645" s="83" t="s">
        <v>348</v>
      </c>
      <c r="G645" s="84" t="s">
        <v>348</v>
      </c>
      <c r="H645" s="84" t="s">
        <v>348</v>
      </c>
      <c r="I645" s="84">
        <v>47.5</v>
      </c>
      <c r="J645" s="84" t="s">
        <v>348</v>
      </c>
      <c r="K645" s="84" t="s">
        <v>348</v>
      </c>
    </row>
    <row r="646" spans="1:11" x14ac:dyDescent="0.2">
      <c r="A646" s="81">
        <v>404</v>
      </c>
      <c r="B646" s="80" t="s">
        <v>273</v>
      </c>
      <c r="C646" s="89">
        <v>41816</v>
      </c>
      <c r="D646" s="88">
        <v>0</v>
      </c>
      <c r="E646" s="88">
        <v>30.48</v>
      </c>
      <c r="F646" s="83" t="s">
        <v>348</v>
      </c>
      <c r="G646" s="84" t="s">
        <v>348</v>
      </c>
      <c r="H646" s="84" t="s">
        <v>348</v>
      </c>
      <c r="I646" s="84">
        <v>24.7</v>
      </c>
      <c r="J646" s="84" t="s">
        <v>348</v>
      </c>
      <c r="K646" s="84" t="s">
        <v>348</v>
      </c>
    </row>
    <row r="647" spans="1:11" x14ac:dyDescent="0.2">
      <c r="A647" s="81">
        <v>405</v>
      </c>
      <c r="B647" s="80" t="s">
        <v>269</v>
      </c>
      <c r="C647" s="89">
        <v>41816</v>
      </c>
      <c r="D647" s="88">
        <v>0</v>
      </c>
      <c r="E647" s="88">
        <v>30.48</v>
      </c>
      <c r="F647" s="83" t="s">
        <v>348</v>
      </c>
      <c r="G647" s="84" t="s">
        <v>348</v>
      </c>
      <c r="H647" s="84" t="s">
        <v>348</v>
      </c>
      <c r="I647" s="84">
        <v>25.7</v>
      </c>
      <c r="J647" s="84" t="s">
        <v>348</v>
      </c>
      <c r="K647" s="84" t="s">
        <v>348</v>
      </c>
    </row>
    <row r="648" spans="1:11" x14ac:dyDescent="0.2">
      <c r="A648" s="88" t="s">
        <v>294</v>
      </c>
      <c r="B648" s="80" t="s">
        <v>269</v>
      </c>
      <c r="C648" s="89">
        <v>41816</v>
      </c>
      <c r="D648" s="88">
        <v>0</v>
      </c>
      <c r="E648" s="88">
        <v>30.48</v>
      </c>
      <c r="F648" s="83" t="s">
        <v>348</v>
      </c>
      <c r="G648" s="84" t="s">
        <v>348</v>
      </c>
      <c r="H648" s="84" t="s">
        <v>348</v>
      </c>
      <c r="I648" s="84">
        <v>10.8</v>
      </c>
      <c r="J648" s="84" t="s">
        <v>348</v>
      </c>
      <c r="K648" s="84" t="s">
        <v>348</v>
      </c>
    </row>
    <row r="649" spans="1:11" x14ac:dyDescent="0.2">
      <c r="A649" s="81">
        <v>406</v>
      </c>
      <c r="B649" s="80" t="s">
        <v>276</v>
      </c>
      <c r="C649" s="89">
        <v>41816</v>
      </c>
      <c r="D649" s="88">
        <v>0</v>
      </c>
      <c r="E649" s="88">
        <v>30.48</v>
      </c>
      <c r="F649" s="83" t="s">
        <v>348</v>
      </c>
      <c r="G649" s="84" t="s">
        <v>348</v>
      </c>
      <c r="H649" s="84" t="s">
        <v>348</v>
      </c>
      <c r="I649" s="84">
        <v>71</v>
      </c>
      <c r="J649" s="84" t="s">
        <v>348</v>
      </c>
      <c r="K649" s="84" t="s">
        <v>348</v>
      </c>
    </row>
    <row r="650" spans="1:11" x14ac:dyDescent="0.2">
      <c r="A650" s="81">
        <v>407</v>
      </c>
      <c r="B650" s="80" t="s">
        <v>274</v>
      </c>
      <c r="C650" s="89">
        <v>41816</v>
      </c>
      <c r="D650" s="88">
        <v>0</v>
      </c>
      <c r="E650" s="88">
        <v>30.48</v>
      </c>
      <c r="F650" s="83" t="s">
        <v>348</v>
      </c>
      <c r="G650" s="84" t="s">
        <v>348</v>
      </c>
      <c r="H650" s="84" t="s">
        <v>348</v>
      </c>
      <c r="I650" s="84">
        <v>23</v>
      </c>
      <c r="J650" s="84" t="s">
        <v>348</v>
      </c>
      <c r="K650" s="84" t="s">
        <v>348</v>
      </c>
    </row>
    <row r="651" spans="1:11" x14ac:dyDescent="0.2">
      <c r="A651" s="81">
        <v>408</v>
      </c>
      <c r="B651" s="80" t="s">
        <v>271</v>
      </c>
      <c r="C651" s="89">
        <v>41816</v>
      </c>
      <c r="D651" s="88">
        <v>0</v>
      </c>
      <c r="E651" s="88">
        <v>30.48</v>
      </c>
      <c r="F651" s="83" t="s">
        <v>348</v>
      </c>
      <c r="G651" s="84" t="s">
        <v>348</v>
      </c>
      <c r="H651" s="84" t="s">
        <v>348</v>
      </c>
      <c r="I651" s="84">
        <v>22.6</v>
      </c>
      <c r="J651" s="84" t="s">
        <v>348</v>
      </c>
      <c r="K651" s="84" t="s">
        <v>348</v>
      </c>
    </row>
    <row r="652" spans="1:11" x14ac:dyDescent="0.2">
      <c r="A652" s="81">
        <v>409</v>
      </c>
      <c r="B652" s="80" t="s">
        <v>270</v>
      </c>
      <c r="C652" s="89">
        <v>41816</v>
      </c>
      <c r="D652" s="88">
        <v>0</v>
      </c>
      <c r="E652" s="88">
        <v>30.48</v>
      </c>
      <c r="F652" s="83" t="s">
        <v>348</v>
      </c>
      <c r="G652" s="84" t="s">
        <v>348</v>
      </c>
      <c r="H652" s="84" t="s">
        <v>348</v>
      </c>
      <c r="I652" s="84">
        <v>21.6</v>
      </c>
      <c r="J652" s="84" t="s">
        <v>348</v>
      </c>
      <c r="K652" s="84" t="s">
        <v>348</v>
      </c>
    </row>
    <row r="653" spans="1:11" x14ac:dyDescent="0.2">
      <c r="A653" s="81">
        <v>410</v>
      </c>
      <c r="B653" s="80" t="s">
        <v>277</v>
      </c>
      <c r="C653" s="89">
        <v>41816</v>
      </c>
      <c r="D653" s="88">
        <v>0</v>
      </c>
      <c r="E653" s="88">
        <v>30.48</v>
      </c>
      <c r="F653" s="83" t="s">
        <v>348</v>
      </c>
      <c r="G653" s="84" t="s">
        <v>348</v>
      </c>
      <c r="H653" s="84" t="s">
        <v>348</v>
      </c>
      <c r="I653" s="84">
        <v>78.5</v>
      </c>
      <c r="J653" s="84" t="s">
        <v>348</v>
      </c>
      <c r="K653" s="84" t="s">
        <v>348</v>
      </c>
    </row>
    <row r="654" spans="1:11" x14ac:dyDescent="0.2">
      <c r="A654" s="81">
        <v>101</v>
      </c>
      <c r="B654" s="80" t="s">
        <v>275</v>
      </c>
      <c r="C654" s="89">
        <v>41920</v>
      </c>
      <c r="D654" s="88">
        <v>0</v>
      </c>
      <c r="E654" s="88">
        <v>30</v>
      </c>
      <c r="F654" s="83" t="s">
        <v>348</v>
      </c>
      <c r="G654" s="84" t="s">
        <v>348</v>
      </c>
      <c r="H654" s="84" t="s">
        <v>348</v>
      </c>
      <c r="I654" s="84">
        <v>3.7</v>
      </c>
      <c r="J654" s="84" t="s">
        <v>348</v>
      </c>
      <c r="K654" s="84" t="s">
        <v>348</v>
      </c>
    </row>
    <row r="655" spans="1:11" x14ac:dyDescent="0.2">
      <c r="A655" s="81">
        <v>101</v>
      </c>
      <c r="B655" s="80" t="s">
        <v>275</v>
      </c>
      <c r="C655" s="89">
        <v>41920</v>
      </c>
      <c r="D655" s="88">
        <v>30</v>
      </c>
      <c r="E655" s="88">
        <v>60</v>
      </c>
      <c r="F655" s="83" t="s">
        <v>348</v>
      </c>
      <c r="G655" s="84" t="s">
        <v>348</v>
      </c>
      <c r="H655" s="84" t="s">
        <v>348</v>
      </c>
      <c r="I655" s="84">
        <v>0.1</v>
      </c>
      <c r="J655" s="84" t="s">
        <v>348</v>
      </c>
      <c r="K655" s="84" t="s">
        <v>348</v>
      </c>
    </row>
    <row r="656" spans="1:11" x14ac:dyDescent="0.2">
      <c r="A656" s="81">
        <v>101</v>
      </c>
      <c r="B656" s="80" t="s">
        <v>275</v>
      </c>
      <c r="C656" s="89">
        <v>41920</v>
      </c>
      <c r="D656" s="88">
        <v>60</v>
      </c>
      <c r="E656" s="88">
        <v>90</v>
      </c>
      <c r="F656" s="83" t="s">
        <v>348</v>
      </c>
      <c r="G656" s="84" t="s">
        <v>348</v>
      </c>
      <c r="H656" s="84" t="s">
        <v>348</v>
      </c>
      <c r="I656" s="84">
        <v>1.2</v>
      </c>
      <c r="J656" s="84" t="s">
        <v>348</v>
      </c>
      <c r="K656" s="84" t="s">
        <v>348</v>
      </c>
    </row>
    <row r="657" spans="1:11" x14ac:dyDescent="0.2">
      <c r="A657" s="81">
        <v>102</v>
      </c>
      <c r="B657" s="80" t="s">
        <v>271</v>
      </c>
      <c r="C657" s="89">
        <v>41920</v>
      </c>
      <c r="D657" s="88">
        <v>0</v>
      </c>
      <c r="E657" s="88">
        <v>30</v>
      </c>
      <c r="F657" s="83" t="s">
        <v>348</v>
      </c>
      <c r="G657" s="84" t="s">
        <v>348</v>
      </c>
      <c r="H657" s="84" t="s">
        <v>348</v>
      </c>
      <c r="I657" s="84">
        <v>5.5</v>
      </c>
      <c r="J657" s="84" t="s">
        <v>348</v>
      </c>
      <c r="K657" s="84" t="s">
        <v>348</v>
      </c>
    </row>
    <row r="658" spans="1:11" x14ac:dyDescent="0.2">
      <c r="A658" s="81">
        <v>102</v>
      </c>
      <c r="B658" s="80" t="s">
        <v>271</v>
      </c>
      <c r="C658" s="89">
        <v>41920</v>
      </c>
      <c r="D658" s="88">
        <v>30</v>
      </c>
      <c r="E658" s="88">
        <v>60</v>
      </c>
      <c r="F658" s="83" t="s">
        <v>348</v>
      </c>
      <c r="G658" s="84" t="s">
        <v>348</v>
      </c>
      <c r="H658" s="84" t="s">
        <v>348</v>
      </c>
      <c r="I658" s="84" t="s">
        <v>348</v>
      </c>
      <c r="J658" s="84" t="s">
        <v>348</v>
      </c>
      <c r="K658" s="84" t="s">
        <v>348</v>
      </c>
    </row>
    <row r="659" spans="1:11" x14ac:dyDescent="0.2">
      <c r="A659" s="81">
        <v>102</v>
      </c>
      <c r="B659" s="80" t="s">
        <v>271</v>
      </c>
      <c r="C659" s="89">
        <v>41920</v>
      </c>
      <c r="D659" s="88">
        <v>60</v>
      </c>
      <c r="E659" s="88">
        <v>90</v>
      </c>
      <c r="F659" s="83" t="s">
        <v>348</v>
      </c>
      <c r="G659" s="84" t="s">
        <v>348</v>
      </c>
      <c r="H659" s="84" t="s">
        <v>348</v>
      </c>
      <c r="I659" s="84">
        <v>0.6</v>
      </c>
      <c r="J659" s="84" t="s">
        <v>348</v>
      </c>
      <c r="K659" s="84" t="s">
        <v>348</v>
      </c>
    </row>
    <row r="660" spans="1:11" x14ac:dyDescent="0.2">
      <c r="A660" s="81">
        <v>103</v>
      </c>
      <c r="B660" s="80" t="s">
        <v>272</v>
      </c>
      <c r="C660" s="89">
        <v>41920</v>
      </c>
      <c r="D660" s="88">
        <v>0</v>
      </c>
      <c r="E660" s="88">
        <v>30</v>
      </c>
      <c r="F660" s="83" t="s">
        <v>348</v>
      </c>
      <c r="G660" s="84" t="s">
        <v>348</v>
      </c>
      <c r="H660" s="84" t="s">
        <v>348</v>
      </c>
      <c r="I660" s="84">
        <v>5.6</v>
      </c>
      <c r="J660" s="84" t="s">
        <v>348</v>
      </c>
      <c r="K660" s="84" t="s">
        <v>348</v>
      </c>
    </row>
    <row r="661" spans="1:11" x14ac:dyDescent="0.2">
      <c r="A661" s="81">
        <v>103</v>
      </c>
      <c r="B661" s="80" t="s">
        <v>272</v>
      </c>
      <c r="C661" s="89">
        <v>41920</v>
      </c>
      <c r="D661" s="88">
        <v>30</v>
      </c>
      <c r="E661" s="88">
        <v>60</v>
      </c>
      <c r="F661" s="83" t="s">
        <v>348</v>
      </c>
      <c r="G661" s="84" t="s">
        <v>348</v>
      </c>
      <c r="H661" s="84" t="s">
        <v>348</v>
      </c>
      <c r="I661" s="84">
        <v>0.1</v>
      </c>
      <c r="J661" s="84" t="s">
        <v>348</v>
      </c>
      <c r="K661" s="84" t="s">
        <v>348</v>
      </c>
    </row>
    <row r="662" spans="1:11" x14ac:dyDescent="0.2">
      <c r="A662" s="81">
        <v>103</v>
      </c>
      <c r="B662" s="80" t="s">
        <v>272</v>
      </c>
      <c r="C662" s="89">
        <v>41920</v>
      </c>
      <c r="D662" s="88">
        <v>60</v>
      </c>
      <c r="E662" s="88">
        <v>90</v>
      </c>
      <c r="F662" s="83" t="s">
        <v>348</v>
      </c>
      <c r="G662" s="84" t="s">
        <v>348</v>
      </c>
      <c r="H662" s="84" t="s">
        <v>348</v>
      </c>
      <c r="I662" s="84">
        <v>0.2</v>
      </c>
      <c r="J662" s="84" t="s">
        <v>348</v>
      </c>
      <c r="K662" s="84" t="s">
        <v>348</v>
      </c>
    </row>
    <row r="663" spans="1:11" x14ac:dyDescent="0.2">
      <c r="A663" s="81">
        <v>104</v>
      </c>
      <c r="B663" s="80" t="s">
        <v>269</v>
      </c>
      <c r="C663" s="89">
        <v>41920</v>
      </c>
      <c r="D663" s="88">
        <v>0</v>
      </c>
      <c r="E663" s="88">
        <v>30</v>
      </c>
      <c r="F663" s="83" t="s">
        <v>348</v>
      </c>
      <c r="G663" s="84" t="s">
        <v>348</v>
      </c>
      <c r="H663" s="84" t="s">
        <v>348</v>
      </c>
      <c r="I663" s="84">
        <v>3.1</v>
      </c>
      <c r="J663" s="84" t="s">
        <v>348</v>
      </c>
      <c r="K663" s="84" t="s">
        <v>348</v>
      </c>
    </row>
    <row r="664" spans="1:11" x14ac:dyDescent="0.2">
      <c r="A664" s="81">
        <v>104</v>
      </c>
      <c r="B664" s="80" t="s">
        <v>269</v>
      </c>
      <c r="C664" s="89">
        <v>41920</v>
      </c>
      <c r="D664" s="88">
        <v>30</v>
      </c>
      <c r="E664" s="88">
        <v>60</v>
      </c>
      <c r="F664" s="83" t="s">
        <v>348</v>
      </c>
      <c r="G664" s="84" t="s">
        <v>348</v>
      </c>
      <c r="H664" s="84" t="s">
        <v>348</v>
      </c>
      <c r="I664" s="84">
        <v>0.1</v>
      </c>
      <c r="J664" s="84" t="s">
        <v>348</v>
      </c>
      <c r="K664" s="84" t="s">
        <v>348</v>
      </c>
    </row>
    <row r="665" spans="1:11" x14ac:dyDescent="0.2">
      <c r="A665" s="81">
        <v>104</v>
      </c>
      <c r="B665" s="80" t="s">
        <v>269</v>
      </c>
      <c r="C665" s="89">
        <v>41920</v>
      </c>
      <c r="D665" s="88">
        <v>60</v>
      </c>
      <c r="E665" s="88">
        <v>90</v>
      </c>
      <c r="F665" s="83" t="s">
        <v>348</v>
      </c>
      <c r="G665" s="84" t="s">
        <v>348</v>
      </c>
      <c r="H665" s="84" t="s">
        <v>348</v>
      </c>
      <c r="I665" s="84" t="s">
        <v>348</v>
      </c>
      <c r="J665" s="84" t="s">
        <v>348</v>
      </c>
      <c r="K665" s="84" t="s">
        <v>348</v>
      </c>
    </row>
    <row r="666" spans="1:11" x14ac:dyDescent="0.2">
      <c r="A666" s="81">
        <v>105</v>
      </c>
      <c r="B666" s="80" t="s">
        <v>274</v>
      </c>
      <c r="C666" s="89">
        <v>41920</v>
      </c>
      <c r="D666" s="88">
        <v>0</v>
      </c>
      <c r="E666" s="88">
        <v>30</v>
      </c>
      <c r="F666" s="83" t="s">
        <v>348</v>
      </c>
      <c r="G666" s="84" t="s">
        <v>348</v>
      </c>
      <c r="H666" s="84" t="s">
        <v>348</v>
      </c>
      <c r="I666" s="84">
        <v>3.5</v>
      </c>
      <c r="J666" s="84" t="s">
        <v>348</v>
      </c>
      <c r="K666" s="84" t="s">
        <v>348</v>
      </c>
    </row>
    <row r="667" spans="1:11" x14ac:dyDescent="0.2">
      <c r="A667" s="81">
        <v>105</v>
      </c>
      <c r="B667" s="80" t="s">
        <v>274</v>
      </c>
      <c r="C667" s="89">
        <v>41920</v>
      </c>
      <c r="D667" s="88">
        <v>30</v>
      </c>
      <c r="E667" s="88">
        <v>60</v>
      </c>
      <c r="F667" s="83" t="s">
        <v>348</v>
      </c>
      <c r="G667" s="84" t="s">
        <v>348</v>
      </c>
      <c r="H667" s="84" t="s">
        <v>348</v>
      </c>
      <c r="I667" s="84">
        <v>0.1</v>
      </c>
      <c r="J667" s="84" t="s">
        <v>348</v>
      </c>
      <c r="K667" s="84" t="s">
        <v>348</v>
      </c>
    </row>
    <row r="668" spans="1:11" x14ac:dyDescent="0.2">
      <c r="A668" s="81">
        <v>105</v>
      </c>
      <c r="B668" s="80" t="s">
        <v>274</v>
      </c>
      <c r="C668" s="89">
        <v>41920</v>
      </c>
      <c r="D668" s="88">
        <v>60</v>
      </c>
      <c r="E668" s="88">
        <v>90</v>
      </c>
      <c r="F668" s="83" t="s">
        <v>348</v>
      </c>
      <c r="G668" s="84" t="s">
        <v>348</v>
      </c>
      <c r="H668" s="84" t="s">
        <v>348</v>
      </c>
      <c r="I668" s="84">
        <v>0.1</v>
      </c>
      <c r="J668" s="84" t="s">
        <v>348</v>
      </c>
      <c r="K668" s="84" t="s">
        <v>348</v>
      </c>
    </row>
    <row r="669" spans="1:11" x14ac:dyDescent="0.2">
      <c r="A669" s="81">
        <v>106</v>
      </c>
      <c r="B669" s="80" t="s">
        <v>268</v>
      </c>
      <c r="C669" s="89">
        <v>41920</v>
      </c>
      <c r="D669" s="88">
        <v>0</v>
      </c>
      <c r="E669" s="88">
        <v>30</v>
      </c>
      <c r="F669" s="83" t="s">
        <v>348</v>
      </c>
      <c r="G669" s="84" t="s">
        <v>348</v>
      </c>
      <c r="H669" s="84" t="s">
        <v>348</v>
      </c>
      <c r="I669" s="84">
        <v>5.8</v>
      </c>
      <c r="J669" s="84" t="s">
        <v>348</v>
      </c>
      <c r="K669" s="84" t="s">
        <v>348</v>
      </c>
    </row>
    <row r="670" spans="1:11" x14ac:dyDescent="0.2">
      <c r="A670" s="81">
        <v>106</v>
      </c>
      <c r="B670" s="80" t="s">
        <v>268</v>
      </c>
      <c r="C670" s="89">
        <v>41920</v>
      </c>
      <c r="D670" s="88">
        <v>30</v>
      </c>
      <c r="E670" s="88">
        <v>60</v>
      </c>
      <c r="F670" s="83" t="s">
        <v>348</v>
      </c>
      <c r="G670" s="84" t="s">
        <v>348</v>
      </c>
      <c r="H670" s="84" t="s">
        <v>348</v>
      </c>
      <c r="I670" s="84">
        <v>0.1</v>
      </c>
      <c r="J670" s="84" t="s">
        <v>348</v>
      </c>
      <c r="K670" s="84" t="s">
        <v>348</v>
      </c>
    </row>
    <row r="671" spans="1:11" x14ac:dyDescent="0.2">
      <c r="A671" s="81">
        <v>106</v>
      </c>
      <c r="B671" s="80" t="s">
        <v>268</v>
      </c>
      <c r="C671" s="89">
        <v>41920</v>
      </c>
      <c r="D671" s="88">
        <v>60</v>
      </c>
      <c r="E671" s="88">
        <v>83</v>
      </c>
      <c r="F671" s="83" t="s">
        <v>348</v>
      </c>
      <c r="G671" s="84" t="s">
        <v>348</v>
      </c>
      <c r="H671" s="84" t="s">
        <v>348</v>
      </c>
      <c r="I671" s="84">
        <v>2</v>
      </c>
      <c r="J671" s="84" t="s">
        <v>348</v>
      </c>
      <c r="K671" s="84" t="s">
        <v>348</v>
      </c>
    </row>
    <row r="672" spans="1:11" x14ac:dyDescent="0.2">
      <c r="A672" s="81">
        <v>107</v>
      </c>
      <c r="B672" s="80" t="s">
        <v>270</v>
      </c>
      <c r="C672" s="89">
        <v>41920</v>
      </c>
      <c r="D672" s="88">
        <v>0</v>
      </c>
      <c r="E672" s="88">
        <v>30</v>
      </c>
      <c r="F672" s="83" t="s">
        <v>348</v>
      </c>
      <c r="G672" s="84" t="s">
        <v>348</v>
      </c>
      <c r="H672" s="84" t="s">
        <v>348</v>
      </c>
      <c r="I672" s="84">
        <v>10.1</v>
      </c>
      <c r="J672" s="84" t="s">
        <v>348</v>
      </c>
      <c r="K672" s="84" t="s">
        <v>348</v>
      </c>
    </row>
    <row r="673" spans="1:11" x14ac:dyDescent="0.2">
      <c r="A673" s="81">
        <v>107</v>
      </c>
      <c r="B673" s="80" t="s">
        <v>270</v>
      </c>
      <c r="C673" s="89">
        <v>41920</v>
      </c>
      <c r="D673" s="88">
        <v>30</v>
      </c>
      <c r="E673" s="88">
        <v>60</v>
      </c>
      <c r="F673" s="83" t="s">
        <v>348</v>
      </c>
      <c r="G673" s="84" t="s">
        <v>348</v>
      </c>
      <c r="H673" s="84" t="s">
        <v>348</v>
      </c>
      <c r="I673" s="84" t="s">
        <v>348</v>
      </c>
      <c r="J673" s="84" t="s">
        <v>348</v>
      </c>
      <c r="K673" s="84" t="s">
        <v>348</v>
      </c>
    </row>
    <row r="674" spans="1:11" x14ac:dyDescent="0.2">
      <c r="A674" s="81">
        <v>107</v>
      </c>
      <c r="B674" s="80" t="s">
        <v>270</v>
      </c>
      <c r="C674" s="89">
        <v>41920</v>
      </c>
      <c r="D674" s="88">
        <v>60</v>
      </c>
      <c r="E674" s="88">
        <v>90</v>
      </c>
      <c r="F674" s="83" t="s">
        <v>348</v>
      </c>
      <c r="G674" s="84" t="s">
        <v>348</v>
      </c>
      <c r="H674" s="84" t="s">
        <v>348</v>
      </c>
      <c r="I674" s="84" t="s">
        <v>348</v>
      </c>
      <c r="J674" s="84" t="s">
        <v>348</v>
      </c>
      <c r="K674" s="84" t="s">
        <v>348</v>
      </c>
    </row>
    <row r="675" spans="1:11" x14ac:dyDescent="0.2">
      <c r="A675" s="81">
        <v>108</v>
      </c>
      <c r="B675" s="80" t="s">
        <v>277</v>
      </c>
      <c r="C675" s="89">
        <v>41920</v>
      </c>
      <c r="D675" s="88">
        <v>0</v>
      </c>
      <c r="E675" s="88">
        <v>30</v>
      </c>
      <c r="F675" s="83" t="s">
        <v>348</v>
      </c>
      <c r="G675" s="84" t="s">
        <v>348</v>
      </c>
      <c r="H675" s="84" t="s">
        <v>348</v>
      </c>
      <c r="I675" s="84">
        <v>29.9</v>
      </c>
      <c r="J675" s="84" t="s">
        <v>348</v>
      </c>
      <c r="K675" s="84" t="s">
        <v>348</v>
      </c>
    </row>
    <row r="676" spans="1:11" x14ac:dyDescent="0.2">
      <c r="A676" s="81">
        <v>108</v>
      </c>
      <c r="B676" s="80" t="s">
        <v>277</v>
      </c>
      <c r="C676" s="89">
        <v>41920</v>
      </c>
      <c r="D676" s="88">
        <v>30</v>
      </c>
      <c r="E676" s="88">
        <v>60</v>
      </c>
      <c r="F676" s="83" t="s">
        <v>348</v>
      </c>
      <c r="G676" s="84" t="s">
        <v>348</v>
      </c>
      <c r="H676" s="84" t="s">
        <v>348</v>
      </c>
      <c r="I676" s="84">
        <v>12.6</v>
      </c>
      <c r="J676" s="84" t="s">
        <v>348</v>
      </c>
      <c r="K676" s="84" t="s">
        <v>348</v>
      </c>
    </row>
    <row r="677" spans="1:11" x14ac:dyDescent="0.2">
      <c r="A677" s="81">
        <v>108</v>
      </c>
      <c r="B677" s="80" t="s">
        <v>277</v>
      </c>
      <c r="C677" s="89">
        <v>41920</v>
      </c>
      <c r="D677" s="88">
        <v>60</v>
      </c>
      <c r="E677" s="88">
        <v>72</v>
      </c>
      <c r="F677" s="83" t="s">
        <v>348</v>
      </c>
      <c r="G677" s="84" t="s">
        <v>348</v>
      </c>
      <c r="H677" s="84" t="s">
        <v>348</v>
      </c>
      <c r="I677" s="84">
        <v>11.9</v>
      </c>
      <c r="J677" s="84" t="s">
        <v>348</v>
      </c>
      <c r="K677" s="84" t="s">
        <v>348</v>
      </c>
    </row>
    <row r="678" spans="1:11" x14ac:dyDescent="0.2">
      <c r="A678" s="81">
        <v>109</v>
      </c>
      <c r="B678" s="80" t="s">
        <v>276</v>
      </c>
      <c r="C678" s="89">
        <v>41920</v>
      </c>
      <c r="D678" s="88">
        <v>0</v>
      </c>
      <c r="E678" s="88">
        <v>30</v>
      </c>
      <c r="F678" s="83" t="s">
        <v>348</v>
      </c>
      <c r="G678" s="84" t="s">
        <v>348</v>
      </c>
      <c r="H678" s="84" t="s">
        <v>348</v>
      </c>
      <c r="I678" s="84" t="s">
        <v>348</v>
      </c>
      <c r="J678" s="84" t="s">
        <v>348</v>
      </c>
      <c r="K678" s="84" t="s">
        <v>348</v>
      </c>
    </row>
    <row r="679" spans="1:11" x14ac:dyDescent="0.2">
      <c r="A679" s="81">
        <v>109</v>
      </c>
      <c r="B679" s="80" t="s">
        <v>276</v>
      </c>
      <c r="C679" s="89">
        <v>41920</v>
      </c>
      <c r="D679" s="88">
        <v>30</v>
      </c>
      <c r="E679" s="88">
        <v>60</v>
      </c>
      <c r="F679" s="83" t="s">
        <v>348</v>
      </c>
      <c r="G679" s="84" t="s">
        <v>348</v>
      </c>
      <c r="H679" s="84" t="s">
        <v>348</v>
      </c>
      <c r="I679" s="84" t="s">
        <v>348</v>
      </c>
      <c r="J679" s="84" t="s">
        <v>348</v>
      </c>
      <c r="K679" s="84" t="s">
        <v>348</v>
      </c>
    </row>
    <row r="680" spans="1:11" x14ac:dyDescent="0.2">
      <c r="A680" s="81">
        <v>109</v>
      </c>
      <c r="B680" s="80" t="s">
        <v>276</v>
      </c>
      <c r="C680" s="89">
        <v>41920</v>
      </c>
      <c r="D680" s="88">
        <v>60</v>
      </c>
      <c r="E680" s="88">
        <v>90</v>
      </c>
      <c r="F680" s="83" t="s">
        <v>348</v>
      </c>
      <c r="G680" s="84" t="s">
        <v>348</v>
      </c>
      <c r="H680" s="84" t="s">
        <v>348</v>
      </c>
      <c r="I680" s="84">
        <v>3.7</v>
      </c>
      <c r="J680" s="84" t="s">
        <v>348</v>
      </c>
      <c r="K680" s="84" t="s">
        <v>348</v>
      </c>
    </row>
    <row r="681" spans="1:11" x14ac:dyDescent="0.2">
      <c r="A681" s="81">
        <v>110</v>
      </c>
      <c r="B681" s="80" t="s">
        <v>273</v>
      </c>
      <c r="C681" s="89">
        <v>41920</v>
      </c>
      <c r="D681" s="88">
        <v>0</v>
      </c>
      <c r="E681" s="88">
        <v>30</v>
      </c>
      <c r="F681" s="83" t="s">
        <v>348</v>
      </c>
      <c r="G681" s="84" t="s">
        <v>348</v>
      </c>
      <c r="H681" s="84" t="s">
        <v>348</v>
      </c>
      <c r="I681" s="84">
        <v>4</v>
      </c>
      <c r="J681" s="84" t="s">
        <v>348</v>
      </c>
      <c r="K681" s="84" t="s">
        <v>348</v>
      </c>
    </row>
    <row r="682" spans="1:11" x14ac:dyDescent="0.2">
      <c r="A682" s="81">
        <v>110</v>
      </c>
      <c r="B682" s="80" t="s">
        <v>273</v>
      </c>
      <c r="C682" s="89">
        <v>41920</v>
      </c>
      <c r="D682" s="88">
        <v>30</v>
      </c>
      <c r="E682" s="88">
        <v>60</v>
      </c>
      <c r="F682" s="83" t="s">
        <v>348</v>
      </c>
      <c r="G682" s="84" t="s">
        <v>348</v>
      </c>
      <c r="H682" s="84" t="s">
        <v>348</v>
      </c>
      <c r="I682" s="84">
        <v>0.1</v>
      </c>
      <c r="J682" s="84" t="s">
        <v>348</v>
      </c>
      <c r="K682" s="84" t="s">
        <v>348</v>
      </c>
    </row>
    <row r="683" spans="1:11" x14ac:dyDescent="0.2">
      <c r="A683" s="81">
        <v>110</v>
      </c>
      <c r="B683" s="80" t="s">
        <v>273</v>
      </c>
      <c r="C683" s="89">
        <v>41920</v>
      </c>
      <c r="D683" s="88">
        <v>60</v>
      </c>
      <c r="E683" s="88">
        <v>86</v>
      </c>
      <c r="F683" s="83" t="s">
        <v>348</v>
      </c>
      <c r="G683" s="84" t="s">
        <v>348</v>
      </c>
      <c r="H683" s="84" t="s">
        <v>348</v>
      </c>
      <c r="I683" s="84">
        <v>0.1</v>
      </c>
      <c r="J683" s="84" t="s">
        <v>348</v>
      </c>
      <c r="K683" s="84" t="s">
        <v>348</v>
      </c>
    </row>
    <row r="684" spans="1:11" x14ac:dyDescent="0.2">
      <c r="A684" s="81">
        <v>201</v>
      </c>
      <c r="B684" s="80" t="s">
        <v>277</v>
      </c>
      <c r="C684" s="89">
        <v>41920</v>
      </c>
      <c r="D684" s="88">
        <v>0</v>
      </c>
      <c r="E684" s="88">
        <v>30</v>
      </c>
      <c r="F684" s="83" t="s">
        <v>348</v>
      </c>
      <c r="G684" s="84" t="s">
        <v>348</v>
      </c>
      <c r="H684" s="84" t="s">
        <v>348</v>
      </c>
      <c r="I684" s="84">
        <v>10.5</v>
      </c>
      <c r="J684" s="84" t="s">
        <v>348</v>
      </c>
      <c r="K684" s="84" t="s">
        <v>348</v>
      </c>
    </row>
    <row r="685" spans="1:11" x14ac:dyDescent="0.2">
      <c r="A685" s="81">
        <v>201</v>
      </c>
      <c r="B685" s="80" t="s">
        <v>277</v>
      </c>
      <c r="C685" s="89">
        <v>41920</v>
      </c>
      <c r="D685" s="88">
        <v>30</v>
      </c>
      <c r="E685" s="88">
        <v>60</v>
      </c>
      <c r="F685" s="83" t="s">
        <v>348</v>
      </c>
      <c r="G685" s="84" t="s">
        <v>348</v>
      </c>
      <c r="H685" s="84" t="s">
        <v>348</v>
      </c>
      <c r="I685" s="84">
        <v>4.8</v>
      </c>
      <c r="J685" s="84" t="s">
        <v>348</v>
      </c>
      <c r="K685" s="84" t="s">
        <v>348</v>
      </c>
    </row>
    <row r="686" spans="1:11" x14ac:dyDescent="0.2">
      <c r="A686" s="81">
        <v>201</v>
      </c>
      <c r="B686" s="80" t="s">
        <v>277</v>
      </c>
      <c r="C686" s="89">
        <v>41920</v>
      </c>
      <c r="D686" s="88">
        <v>60</v>
      </c>
      <c r="E686" s="88">
        <v>90</v>
      </c>
      <c r="F686" s="83" t="s">
        <v>348</v>
      </c>
      <c r="G686" s="84" t="s">
        <v>348</v>
      </c>
      <c r="H686" s="84" t="s">
        <v>348</v>
      </c>
      <c r="I686" s="84">
        <v>1.7</v>
      </c>
      <c r="J686" s="84" t="s">
        <v>348</v>
      </c>
      <c r="K686" s="84" t="s">
        <v>348</v>
      </c>
    </row>
    <row r="687" spans="1:11" x14ac:dyDescent="0.2">
      <c r="A687" s="81">
        <v>202</v>
      </c>
      <c r="B687" s="80" t="s">
        <v>273</v>
      </c>
      <c r="C687" s="89">
        <v>41920</v>
      </c>
      <c r="D687" s="88">
        <v>0</v>
      </c>
      <c r="E687" s="88">
        <v>30</v>
      </c>
      <c r="F687" s="83" t="s">
        <v>348</v>
      </c>
      <c r="G687" s="84" t="s">
        <v>348</v>
      </c>
      <c r="H687" s="84" t="s">
        <v>348</v>
      </c>
      <c r="I687" s="84">
        <v>4.5999999999999996</v>
      </c>
      <c r="J687" s="84" t="s">
        <v>348</v>
      </c>
      <c r="K687" s="84" t="s">
        <v>348</v>
      </c>
    </row>
    <row r="688" spans="1:11" x14ac:dyDescent="0.2">
      <c r="A688" s="81">
        <v>202</v>
      </c>
      <c r="B688" s="80" t="s">
        <v>273</v>
      </c>
      <c r="C688" s="89">
        <v>41920</v>
      </c>
      <c r="D688" s="88">
        <v>30</v>
      </c>
      <c r="E688" s="88">
        <v>60</v>
      </c>
      <c r="F688" s="83" t="s">
        <v>348</v>
      </c>
      <c r="G688" s="84" t="s">
        <v>348</v>
      </c>
      <c r="H688" s="84" t="s">
        <v>348</v>
      </c>
      <c r="I688" s="84">
        <v>0.1</v>
      </c>
      <c r="J688" s="84" t="s">
        <v>348</v>
      </c>
      <c r="K688" s="84" t="s">
        <v>348</v>
      </c>
    </row>
    <row r="689" spans="1:11" x14ac:dyDescent="0.2">
      <c r="A689" s="81">
        <v>202</v>
      </c>
      <c r="B689" s="80" t="s">
        <v>273</v>
      </c>
      <c r="C689" s="89">
        <v>41920</v>
      </c>
      <c r="D689" s="88">
        <v>60</v>
      </c>
      <c r="E689" s="88">
        <v>90</v>
      </c>
      <c r="F689" s="83" t="s">
        <v>348</v>
      </c>
      <c r="G689" s="84" t="s">
        <v>348</v>
      </c>
      <c r="H689" s="84" t="s">
        <v>348</v>
      </c>
      <c r="I689" s="84">
        <v>0.1</v>
      </c>
      <c r="J689" s="84" t="s">
        <v>348</v>
      </c>
      <c r="K689" s="84" t="s">
        <v>348</v>
      </c>
    </row>
    <row r="690" spans="1:11" x14ac:dyDescent="0.2">
      <c r="A690" s="81">
        <v>203</v>
      </c>
      <c r="B690" s="80" t="s">
        <v>275</v>
      </c>
      <c r="C690" s="89">
        <v>41920</v>
      </c>
      <c r="D690" s="88">
        <v>0</v>
      </c>
      <c r="E690" s="88">
        <v>30</v>
      </c>
      <c r="F690" s="83" t="s">
        <v>348</v>
      </c>
      <c r="G690" s="84" t="s">
        <v>348</v>
      </c>
      <c r="H690" s="84" t="s">
        <v>348</v>
      </c>
      <c r="I690" s="84">
        <v>1.6</v>
      </c>
      <c r="J690" s="84" t="s">
        <v>348</v>
      </c>
      <c r="K690" s="84" t="s">
        <v>348</v>
      </c>
    </row>
    <row r="691" spans="1:11" x14ac:dyDescent="0.2">
      <c r="A691" s="81">
        <v>203</v>
      </c>
      <c r="B691" s="80" t="s">
        <v>275</v>
      </c>
      <c r="C691" s="89">
        <v>41920</v>
      </c>
      <c r="D691" s="88">
        <v>30</v>
      </c>
      <c r="E691" s="88">
        <v>60</v>
      </c>
      <c r="F691" s="83" t="s">
        <v>348</v>
      </c>
      <c r="G691" s="84" t="s">
        <v>348</v>
      </c>
      <c r="H691" s="84" t="s">
        <v>348</v>
      </c>
      <c r="I691" s="84">
        <v>0.1</v>
      </c>
      <c r="J691" s="84" t="s">
        <v>348</v>
      </c>
      <c r="K691" s="84" t="s">
        <v>348</v>
      </c>
    </row>
    <row r="692" spans="1:11" x14ac:dyDescent="0.2">
      <c r="A692" s="81">
        <v>203</v>
      </c>
      <c r="B692" s="80" t="s">
        <v>275</v>
      </c>
      <c r="C692" s="89">
        <v>41920</v>
      </c>
      <c r="D692" s="88">
        <v>60</v>
      </c>
      <c r="E692" s="88">
        <v>89</v>
      </c>
      <c r="F692" s="83" t="s">
        <v>348</v>
      </c>
      <c r="G692" s="84" t="s">
        <v>348</v>
      </c>
      <c r="H692" s="84" t="s">
        <v>348</v>
      </c>
      <c r="I692" s="84">
        <v>0.1</v>
      </c>
      <c r="J692" s="84" t="s">
        <v>348</v>
      </c>
      <c r="K692" s="84" t="s">
        <v>348</v>
      </c>
    </row>
    <row r="693" spans="1:11" x14ac:dyDescent="0.2">
      <c r="A693" s="81">
        <v>204</v>
      </c>
      <c r="B693" s="80" t="s">
        <v>274</v>
      </c>
      <c r="C693" s="89">
        <v>41920</v>
      </c>
      <c r="D693" s="88">
        <v>0</v>
      </c>
      <c r="E693" s="88">
        <v>30</v>
      </c>
      <c r="F693" s="83" t="s">
        <v>348</v>
      </c>
      <c r="G693" s="84" t="s">
        <v>348</v>
      </c>
      <c r="H693" s="84" t="s">
        <v>348</v>
      </c>
      <c r="I693" s="84">
        <v>1.1000000000000001</v>
      </c>
      <c r="J693" s="84" t="s">
        <v>348</v>
      </c>
      <c r="K693" s="84" t="s">
        <v>348</v>
      </c>
    </row>
    <row r="694" spans="1:11" x14ac:dyDescent="0.2">
      <c r="A694" s="81">
        <v>204</v>
      </c>
      <c r="B694" s="80" t="s">
        <v>274</v>
      </c>
      <c r="C694" s="89">
        <v>41920</v>
      </c>
      <c r="D694" s="88">
        <v>30</v>
      </c>
      <c r="E694" s="88">
        <v>60</v>
      </c>
      <c r="F694" s="83" t="s">
        <v>348</v>
      </c>
      <c r="G694" s="84" t="s">
        <v>348</v>
      </c>
      <c r="H694" s="84" t="s">
        <v>348</v>
      </c>
      <c r="I694" s="84">
        <v>0.1</v>
      </c>
      <c r="J694" s="84" t="s">
        <v>348</v>
      </c>
      <c r="K694" s="84" t="s">
        <v>348</v>
      </c>
    </row>
    <row r="695" spans="1:11" x14ac:dyDescent="0.2">
      <c r="A695" s="81">
        <v>204</v>
      </c>
      <c r="B695" s="80" t="s">
        <v>274</v>
      </c>
      <c r="C695" s="89">
        <v>41920</v>
      </c>
      <c r="D695" s="88">
        <v>60</v>
      </c>
      <c r="E695" s="88">
        <v>90</v>
      </c>
      <c r="F695" s="83" t="s">
        <v>348</v>
      </c>
      <c r="G695" s="84" t="s">
        <v>348</v>
      </c>
      <c r="H695" s="84" t="s">
        <v>348</v>
      </c>
      <c r="I695" s="84">
        <v>0.1</v>
      </c>
      <c r="J695" s="84" t="s">
        <v>348</v>
      </c>
      <c r="K695" s="84" t="s">
        <v>348</v>
      </c>
    </row>
    <row r="696" spans="1:11" x14ac:dyDescent="0.2">
      <c r="A696" s="81">
        <v>205</v>
      </c>
      <c r="B696" s="80" t="s">
        <v>269</v>
      </c>
      <c r="C696" s="89">
        <v>41920</v>
      </c>
      <c r="D696" s="88">
        <v>0</v>
      </c>
      <c r="E696" s="88">
        <v>30</v>
      </c>
      <c r="F696" s="83" t="s">
        <v>348</v>
      </c>
      <c r="G696" s="84" t="s">
        <v>348</v>
      </c>
      <c r="H696" s="84" t="s">
        <v>348</v>
      </c>
      <c r="I696" s="84">
        <v>3.2</v>
      </c>
      <c r="J696" s="84" t="s">
        <v>348</v>
      </c>
      <c r="K696" s="84" t="s">
        <v>348</v>
      </c>
    </row>
    <row r="697" spans="1:11" x14ac:dyDescent="0.2">
      <c r="A697" s="81">
        <v>205</v>
      </c>
      <c r="B697" s="80" t="s">
        <v>269</v>
      </c>
      <c r="C697" s="89">
        <v>41920</v>
      </c>
      <c r="D697" s="88">
        <v>30</v>
      </c>
      <c r="E697" s="88">
        <v>60</v>
      </c>
      <c r="F697" s="83" t="s">
        <v>348</v>
      </c>
      <c r="G697" s="84" t="s">
        <v>348</v>
      </c>
      <c r="H697" s="84" t="s">
        <v>348</v>
      </c>
      <c r="I697" s="84">
        <v>0.1</v>
      </c>
      <c r="J697" s="84" t="s">
        <v>348</v>
      </c>
      <c r="K697" s="84" t="s">
        <v>348</v>
      </c>
    </row>
    <row r="698" spans="1:11" x14ac:dyDescent="0.2">
      <c r="A698" s="81">
        <v>205</v>
      </c>
      <c r="B698" s="80" t="s">
        <v>269</v>
      </c>
      <c r="C698" s="89">
        <v>41920</v>
      </c>
      <c r="D698" s="88">
        <v>60</v>
      </c>
      <c r="E698" s="88">
        <v>90</v>
      </c>
      <c r="F698" s="83" t="s">
        <v>348</v>
      </c>
      <c r="G698" s="84" t="s">
        <v>348</v>
      </c>
      <c r="H698" s="84" t="s">
        <v>348</v>
      </c>
      <c r="I698" s="84">
        <v>0.1</v>
      </c>
      <c r="J698" s="84" t="s">
        <v>348</v>
      </c>
      <c r="K698" s="84" t="s">
        <v>348</v>
      </c>
    </row>
    <row r="699" spans="1:11" x14ac:dyDescent="0.2">
      <c r="A699" s="81">
        <v>206</v>
      </c>
      <c r="B699" s="80" t="s">
        <v>271</v>
      </c>
      <c r="C699" s="89">
        <v>41920</v>
      </c>
      <c r="D699" s="88">
        <v>0</v>
      </c>
      <c r="E699" s="88">
        <v>30</v>
      </c>
      <c r="F699" s="83" t="s">
        <v>348</v>
      </c>
      <c r="G699" s="84" t="s">
        <v>348</v>
      </c>
      <c r="H699" s="84" t="s">
        <v>348</v>
      </c>
      <c r="I699" s="84">
        <v>3.3</v>
      </c>
      <c r="J699" s="84" t="s">
        <v>348</v>
      </c>
      <c r="K699" s="84" t="s">
        <v>348</v>
      </c>
    </row>
    <row r="700" spans="1:11" x14ac:dyDescent="0.2">
      <c r="A700" s="81">
        <v>206</v>
      </c>
      <c r="B700" s="80" t="s">
        <v>271</v>
      </c>
      <c r="C700" s="89">
        <v>41920</v>
      </c>
      <c r="D700" s="88">
        <v>30</v>
      </c>
      <c r="E700" s="88">
        <v>60</v>
      </c>
      <c r="F700" s="83" t="s">
        <v>348</v>
      </c>
      <c r="G700" s="84" t="s">
        <v>348</v>
      </c>
      <c r="H700" s="84" t="s">
        <v>348</v>
      </c>
      <c r="I700" s="84">
        <v>0.1</v>
      </c>
      <c r="J700" s="84" t="s">
        <v>348</v>
      </c>
      <c r="K700" s="84" t="s">
        <v>348</v>
      </c>
    </row>
    <row r="701" spans="1:11" x14ac:dyDescent="0.2">
      <c r="A701" s="81">
        <v>206</v>
      </c>
      <c r="B701" s="80" t="s">
        <v>271</v>
      </c>
      <c r="C701" s="89">
        <v>41920</v>
      </c>
      <c r="D701" s="88">
        <v>60</v>
      </c>
      <c r="E701" s="88">
        <v>90</v>
      </c>
      <c r="F701" s="83" t="s">
        <v>348</v>
      </c>
      <c r="G701" s="84" t="s">
        <v>348</v>
      </c>
      <c r="H701" s="84" t="s">
        <v>348</v>
      </c>
      <c r="I701" s="84">
        <v>0.1</v>
      </c>
      <c r="J701" s="84" t="s">
        <v>348</v>
      </c>
      <c r="K701" s="84" t="s">
        <v>348</v>
      </c>
    </row>
    <row r="702" spans="1:11" x14ac:dyDescent="0.2">
      <c r="A702" s="81">
        <v>207</v>
      </c>
      <c r="B702" s="80" t="s">
        <v>272</v>
      </c>
      <c r="C702" s="89">
        <v>41920</v>
      </c>
      <c r="D702" s="88">
        <v>0</v>
      </c>
      <c r="E702" s="88">
        <v>30</v>
      </c>
      <c r="F702" s="83" t="s">
        <v>348</v>
      </c>
      <c r="G702" s="84" t="s">
        <v>348</v>
      </c>
      <c r="H702" s="84" t="s">
        <v>348</v>
      </c>
      <c r="I702" s="84">
        <v>5.0999999999999996</v>
      </c>
      <c r="J702" s="84" t="s">
        <v>348</v>
      </c>
      <c r="K702" s="84" t="s">
        <v>348</v>
      </c>
    </row>
    <row r="703" spans="1:11" x14ac:dyDescent="0.2">
      <c r="A703" s="81">
        <v>207</v>
      </c>
      <c r="B703" s="80" t="s">
        <v>272</v>
      </c>
      <c r="C703" s="89">
        <v>41920</v>
      </c>
      <c r="D703" s="88">
        <v>30</v>
      </c>
      <c r="E703" s="88">
        <v>60</v>
      </c>
      <c r="F703" s="83" t="s">
        <v>348</v>
      </c>
      <c r="G703" s="84" t="s">
        <v>348</v>
      </c>
      <c r="H703" s="84" t="s">
        <v>348</v>
      </c>
      <c r="I703" s="84">
        <v>0.1</v>
      </c>
      <c r="J703" s="84" t="s">
        <v>348</v>
      </c>
      <c r="K703" s="84" t="s">
        <v>348</v>
      </c>
    </row>
    <row r="704" spans="1:11" x14ac:dyDescent="0.2">
      <c r="A704" s="81">
        <v>207</v>
      </c>
      <c r="B704" s="80" t="s">
        <v>272</v>
      </c>
      <c r="C704" s="89">
        <v>41920</v>
      </c>
      <c r="D704" s="88">
        <v>60</v>
      </c>
      <c r="E704" s="88">
        <v>90</v>
      </c>
      <c r="F704" s="83" t="s">
        <v>348</v>
      </c>
      <c r="G704" s="84" t="s">
        <v>348</v>
      </c>
      <c r="H704" s="84" t="s">
        <v>348</v>
      </c>
      <c r="I704" s="84">
        <v>0.1</v>
      </c>
      <c r="J704" s="84" t="s">
        <v>348</v>
      </c>
      <c r="K704" s="84" t="s">
        <v>348</v>
      </c>
    </row>
    <row r="705" spans="1:11" x14ac:dyDescent="0.2">
      <c r="A705" s="81">
        <v>208</v>
      </c>
      <c r="B705" s="80" t="s">
        <v>268</v>
      </c>
      <c r="C705" s="89">
        <v>41920</v>
      </c>
      <c r="D705" s="88">
        <v>0</v>
      </c>
      <c r="E705" s="88">
        <v>30</v>
      </c>
      <c r="F705" s="83" t="s">
        <v>348</v>
      </c>
      <c r="G705" s="84" t="s">
        <v>348</v>
      </c>
      <c r="H705" s="84" t="s">
        <v>348</v>
      </c>
      <c r="I705" s="84">
        <v>8.8000000000000007</v>
      </c>
      <c r="J705" s="84" t="s">
        <v>348</v>
      </c>
      <c r="K705" s="84" t="s">
        <v>348</v>
      </c>
    </row>
    <row r="706" spans="1:11" x14ac:dyDescent="0.2">
      <c r="A706" s="81">
        <v>208</v>
      </c>
      <c r="B706" s="80" t="s">
        <v>268</v>
      </c>
      <c r="C706" s="89">
        <v>41920</v>
      </c>
      <c r="D706" s="88">
        <v>30</v>
      </c>
      <c r="E706" s="88">
        <v>60</v>
      </c>
      <c r="F706" s="83" t="s">
        <v>348</v>
      </c>
      <c r="G706" s="84" t="s">
        <v>348</v>
      </c>
      <c r="H706" s="84" t="s">
        <v>348</v>
      </c>
      <c r="I706" s="84" t="s">
        <v>348</v>
      </c>
      <c r="J706" s="84" t="s">
        <v>348</v>
      </c>
      <c r="K706" s="84" t="s">
        <v>348</v>
      </c>
    </row>
    <row r="707" spans="1:11" x14ac:dyDescent="0.2">
      <c r="A707" s="81">
        <v>208</v>
      </c>
      <c r="B707" s="80" t="s">
        <v>268</v>
      </c>
      <c r="C707" s="89">
        <v>41920</v>
      </c>
      <c r="D707" s="88">
        <v>60</v>
      </c>
      <c r="E707" s="88">
        <v>81</v>
      </c>
      <c r="F707" s="83" t="s">
        <v>348</v>
      </c>
      <c r="G707" s="84" t="s">
        <v>348</v>
      </c>
      <c r="H707" s="84" t="s">
        <v>348</v>
      </c>
      <c r="I707" s="84">
        <v>0.1</v>
      </c>
      <c r="J707" s="84" t="s">
        <v>348</v>
      </c>
      <c r="K707" s="84" t="s">
        <v>348</v>
      </c>
    </row>
    <row r="708" spans="1:11" x14ac:dyDescent="0.2">
      <c r="A708" s="81">
        <v>209</v>
      </c>
      <c r="B708" s="80" t="s">
        <v>270</v>
      </c>
      <c r="C708" s="89">
        <v>41920</v>
      </c>
      <c r="D708" s="88">
        <v>0</v>
      </c>
      <c r="E708" s="88">
        <v>30</v>
      </c>
      <c r="F708" s="83" t="s">
        <v>348</v>
      </c>
      <c r="G708" s="84" t="s">
        <v>348</v>
      </c>
      <c r="H708" s="84" t="s">
        <v>348</v>
      </c>
      <c r="I708" s="84">
        <v>4</v>
      </c>
      <c r="J708" s="84" t="s">
        <v>348</v>
      </c>
      <c r="K708" s="84" t="s">
        <v>348</v>
      </c>
    </row>
    <row r="709" spans="1:11" x14ac:dyDescent="0.2">
      <c r="A709" s="81">
        <v>209</v>
      </c>
      <c r="B709" s="80" t="s">
        <v>270</v>
      </c>
      <c r="C709" s="89">
        <v>41920</v>
      </c>
      <c r="D709" s="88">
        <v>30</v>
      </c>
      <c r="E709" s="88">
        <v>60</v>
      </c>
      <c r="F709" s="83" t="s">
        <v>348</v>
      </c>
      <c r="G709" s="84" t="s">
        <v>348</v>
      </c>
      <c r="H709" s="84" t="s">
        <v>348</v>
      </c>
      <c r="I709" s="84">
        <v>0.1</v>
      </c>
      <c r="J709" s="84" t="s">
        <v>348</v>
      </c>
      <c r="K709" s="84" t="s">
        <v>348</v>
      </c>
    </row>
    <row r="710" spans="1:11" x14ac:dyDescent="0.2">
      <c r="A710" s="81">
        <v>209</v>
      </c>
      <c r="B710" s="80" t="s">
        <v>270</v>
      </c>
      <c r="C710" s="89">
        <v>41920</v>
      </c>
      <c r="D710" s="88">
        <v>60</v>
      </c>
      <c r="E710" s="88">
        <v>90</v>
      </c>
      <c r="F710" s="83" t="s">
        <v>348</v>
      </c>
      <c r="G710" s="84" t="s">
        <v>348</v>
      </c>
      <c r="H710" s="84" t="s">
        <v>348</v>
      </c>
      <c r="I710" s="84">
        <v>0.1</v>
      </c>
      <c r="J710" s="84" t="s">
        <v>348</v>
      </c>
      <c r="K710" s="84" t="s">
        <v>348</v>
      </c>
    </row>
    <row r="711" spans="1:11" x14ac:dyDescent="0.2">
      <c r="A711" s="81">
        <v>210</v>
      </c>
      <c r="B711" s="80" t="s">
        <v>276</v>
      </c>
      <c r="C711" s="89">
        <v>41920</v>
      </c>
      <c r="D711" s="88">
        <v>0</v>
      </c>
      <c r="E711" s="88">
        <v>30</v>
      </c>
      <c r="F711" s="83" t="s">
        <v>348</v>
      </c>
      <c r="G711" s="84" t="s">
        <v>348</v>
      </c>
      <c r="H711" s="84" t="s">
        <v>348</v>
      </c>
      <c r="I711" s="84">
        <v>3.5</v>
      </c>
      <c r="J711" s="84" t="s">
        <v>348</v>
      </c>
      <c r="K711" s="84" t="s">
        <v>348</v>
      </c>
    </row>
    <row r="712" spans="1:11" x14ac:dyDescent="0.2">
      <c r="A712" s="81">
        <v>210</v>
      </c>
      <c r="B712" s="80" t="s">
        <v>276</v>
      </c>
      <c r="C712" s="89">
        <v>41920</v>
      </c>
      <c r="D712" s="88">
        <v>30</v>
      </c>
      <c r="E712" s="88">
        <v>60</v>
      </c>
      <c r="F712" s="83" t="s">
        <v>348</v>
      </c>
      <c r="G712" s="84" t="s">
        <v>348</v>
      </c>
      <c r="H712" s="84" t="s">
        <v>348</v>
      </c>
      <c r="I712" s="84">
        <v>0.4</v>
      </c>
      <c r="J712" s="84" t="s">
        <v>348</v>
      </c>
      <c r="K712" s="84" t="s">
        <v>348</v>
      </c>
    </row>
    <row r="713" spans="1:11" x14ac:dyDescent="0.2">
      <c r="A713" s="81">
        <v>210</v>
      </c>
      <c r="B713" s="80" t="s">
        <v>276</v>
      </c>
      <c r="C713" s="89">
        <v>41920</v>
      </c>
      <c r="D713" s="88">
        <v>60</v>
      </c>
      <c r="E713" s="88">
        <v>84</v>
      </c>
      <c r="F713" s="83" t="s">
        <v>348</v>
      </c>
      <c r="G713" s="84" t="s">
        <v>348</v>
      </c>
      <c r="H713" s="84" t="s">
        <v>348</v>
      </c>
      <c r="I713" s="84">
        <v>0.3</v>
      </c>
      <c r="J713" s="84" t="s">
        <v>348</v>
      </c>
      <c r="K713" s="84" t="s">
        <v>348</v>
      </c>
    </row>
    <row r="714" spans="1:11" x14ac:dyDescent="0.2">
      <c r="A714" s="81">
        <v>301</v>
      </c>
      <c r="B714" s="80" t="s">
        <v>269</v>
      </c>
      <c r="C714" s="89">
        <v>41920</v>
      </c>
      <c r="D714" s="88">
        <v>0</v>
      </c>
      <c r="E714" s="88">
        <v>30</v>
      </c>
      <c r="F714" s="83" t="s">
        <v>348</v>
      </c>
      <c r="G714" s="84" t="s">
        <v>348</v>
      </c>
      <c r="H714" s="84" t="s">
        <v>348</v>
      </c>
      <c r="I714" s="84">
        <v>2.5</v>
      </c>
      <c r="J714" s="84" t="s">
        <v>348</v>
      </c>
      <c r="K714" s="84" t="s">
        <v>348</v>
      </c>
    </row>
    <row r="715" spans="1:11" x14ac:dyDescent="0.2">
      <c r="A715" s="81">
        <v>301</v>
      </c>
      <c r="B715" s="80" t="s">
        <v>269</v>
      </c>
      <c r="C715" s="89">
        <v>41920</v>
      </c>
      <c r="D715" s="88">
        <v>30</v>
      </c>
      <c r="E715" s="88">
        <v>60</v>
      </c>
      <c r="F715" s="83" t="s">
        <v>348</v>
      </c>
      <c r="G715" s="84" t="s">
        <v>348</v>
      </c>
      <c r="H715" s="84" t="s">
        <v>348</v>
      </c>
      <c r="I715" s="84">
        <v>0.1</v>
      </c>
      <c r="J715" s="84" t="s">
        <v>348</v>
      </c>
      <c r="K715" s="84" t="s">
        <v>348</v>
      </c>
    </row>
    <row r="716" spans="1:11" x14ac:dyDescent="0.2">
      <c r="A716" s="81">
        <v>301</v>
      </c>
      <c r="B716" s="80" t="s">
        <v>269</v>
      </c>
      <c r="C716" s="89">
        <v>41920</v>
      </c>
      <c r="D716" s="88">
        <v>60</v>
      </c>
      <c r="E716" s="88">
        <v>90</v>
      </c>
      <c r="F716" s="83" t="s">
        <v>348</v>
      </c>
      <c r="G716" s="84" t="s">
        <v>348</v>
      </c>
      <c r="H716" s="84" t="s">
        <v>348</v>
      </c>
      <c r="I716" s="84">
        <v>0.1</v>
      </c>
      <c r="J716" s="84" t="s">
        <v>348</v>
      </c>
      <c r="K716" s="84" t="s">
        <v>348</v>
      </c>
    </row>
    <row r="717" spans="1:11" x14ac:dyDescent="0.2">
      <c r="A717" s="81">
        <v>302</v>
      </c>
      <c r="B717" s="80" t="s">
        <v>271</v>
      </c>
      <c r="C717" s="89">
        <v>41920</v>
      </c>
      <c r="D717" s="88">
        <v>0</v>
      </c>
      <c r="E717" s="88">
        <v>30</v>
      </c>
      <c r="F717" s="83" t="s">
        <v>348</v>
      </c>
      <c r="G717" s="84" t="s">
        <v>348</v>
      </c>
      <c r="H717" s="84" t="s">
        <v>348</v>
      </c>
      <c r="I717" s="84">
        <v>4.2</v>
      </c>
      <c r="J717" s="84" t="s">
        <v>348</v>
      </c>
      <c r="K717" s="84" t="s">
        <v>348</v>
      </c>
    </row>
    <row r="718" spans="1:11" x14ac:dyDescent="0.2">
      <c r="A718" s="81">
        <v>302</v>
      </c>
      <c r="B718" s="80" t="s">
        <v>271</v>
      </c>
      <c r="C718" s="89">
        <v>41920</v>
      </c>
      <c r="D718" s="88">
        <v>30</v>
      </c>
      <c r="E718" s="88">
        <v>60</v>
      </c>
      <c r="F718" s="83" t="s">
        <v>348</v>
      </c>
      <c r="G718" s="84" t="s">
        <v>348</v>
      </c>
      <c r="H718" s="84" t="s">
        <v>348</v>
      </c>
      <c r="I718" s="84">
        <v>0.1</v>
      </c>
      <c r="J718" s="84" t="s">
        <v>348</v>
      </c>
      <c r="K718" s="84" t="s">
        <v>348</v>
      </c>
    </row>
    <row r="719" spans="1:11" x14ac:dyDescent="0.2">
      <c r="A719" s="81">
        <v>302</v>
      </c>
      <c r="B719" s="80" t="s">
        <v>271</v>
      </c>
      <c r="C719" s="89">
        <v>41920</v>
      </c>
      <c r="D719" s="88">
        <v>60</v>
      </c>
      <c r="E719" s="88">
        <v>87</v>
      </c>
      <c r="F719" s="83" t="s">
        <v>348</v>
      </c>
      <c r="G719" s="84" t="s">
        <v>348</v>
      </c>
      <c r="H719" s="84" t="s">
        <v>348</v>
      </c>
      <c r="I719" s="84">
        <v>0.1</v>
      </c>
      <c r="J719" s="84" t="s">
        <v>348</v>
      </c>
      <c r="K719" s="84" t="s">
        <v>348</v>
      </c>
    </row>
    <row r="720" spans="1:11" x14ac:dyDescent="0.2">
      <c r="A720" s="81">
        <v>303</v>
      </c>
      <c r="B720" s="80" t="s">
        <v>270</v>
      </c>
      <c r="C720" s="89">
        <v>41920</v>
      </c>
      <c r="D720" s="88">
        <v>0</v>
      </c>
      <c r="E720" s="88">
        <v>30</v>
      </c>
      <c r="F720" s="83" t="s">
        <v>348</v>
      </c>
      <c r="G720" s="84" t="s">
        <v>348</v>
      </c>
      <c r="H720" s="84" t="s">
        <v>348</v>
      </c>
      <c r="I720" s="84">
        <v>3.5</v>
      </c>
      <c r="J720" s="84" t="s">
        <v>348</v>
      </c>
      <c r="K720" s="84" t="s">
        <v>348</v>
      </c>
    </row>
    <row r="721" spans="1:11" x14ac:dyDescent="0.2">
      <c r="A721" s="81">
        <v>303</v>
      </c>
      <c r="B721" s="80" t="s">
        <v>270</v>
      </c>
      <c r="C721" s="89">
        <v>41920</v>
      </c>
      <c r="D721" s="88">
        <v>30</v>
      </c>
      <c r="E721" s="88">
        <v>60</v>
      </c>
      <c r="F721" s="83" t="s">
        <v>348</v>
      </c>
      <c r="G721" s="84" t="s">
        <v>348</v>
      </c>
      <c r="H721" s="84" t="s">
        <v>348</v>
      </c>
      <c r="I721" s="84">
        <v>0.1</v>
      </c>
      <c r="J721" s="84" t="s">
        <v>348</v>
      </c>
      <c r="K721" s="84" t="s">
        <v>348</v>
      </c>
    </row>
    <row r="722" spans="1:11" x14ac:dyDescent="0.2">
      <c r="A722" s="81">
        <v>303</v>
      </c>
      <c r="B722" s="80" t="s">
        <v>270</v>
      </c>
      <c r="C722" s="89">
        <v>41920</v>
      </c>
      <c r="D722" s="88">
        <v>60</v>
      </c>
      <c r="E722" s="88">
        <v>90</v>
      </c>
      <c r="F722" s="83" t="s">
        <v>348</v>
      </c>
      <c r="G722" s="84" t="s">
        <v>348</v>
      </c>
      <c r="H722" s="84" t="s">
        <v>348</v>
      </c>
      <c r="I722" s="84">
        <v>0.1</v>
      </c>
      <c r="J722" s="84" t="s">
        <v>348</v>
      </c>
      <c r="K722" s="84" t="s">
        <v>348</v>
      </c>
    </row>
    <row r="723" spans="1:11" x14ac:dyDescent="0.2">
      <c r="A723" s="81">
        <v>304</v>
      </c>
      <c r="B723" s="80" t="s">
        <v>273</v>
      </c>
      <c r="C723" s="89">
        <v>41920</v>
      </c>
      <c r="D723" s="88">
        <v>0</v>
      </c>
      <c r="E723" s="88">
        <v>30</v>
      </c>
      <c r="F723" s="83" t="s">
        <v>348</v>
      </c>
      <c r="G723" s="84" t="s">
        <v>348</v>
      </c>
      <c r="H723" s="84" t="s">
        <v>348</v>
      </c>
      <c r="I723" s="84">
        <v>2.7</v>
      </c>
      <c r="J723" s="84" t="s">
        <v>348</v>
      </c>
      <c r="K723" s="84" t="s">
        <v>348</v>
      </c>
    </row>
    <row r="724" spans="1:11" x14ac:dyDescent="0.2">
      <c r="A724" s="81">
        <v>304</v>
      </c>
      <c r="B724" s="80" t="s">
        <v>273</v>
      </c>
      <c r="C724" s="89">
        <v>41920</v>
      </c>
      <c r="D724" s="88">
        <v>30</v>
      </c>
      <c r="E724" s="88">
        <v>60</v>
      </c>
      <c r="F724" s="83" t="s">
        <v>348</v>
      </c>
      <c r="G724" s="84" t="s">
        <v>348</v>
      </c>
      <c r="H724" s="84" t="s">
        <v>348</v>
      </c>
      <c r="I724" s="84">
        <v>0.1</v>
      </c>
      <c r="J724" s="84" t="s">
        <v>348</v>
      </c>
      <c r="K724" s="84" t="s">
        <v>348</v>
      </c>
    </row>
    <row r="725" spans="1:11" x14ac:dyDescent="0.2">
      <c r="A725" s="81">
        <v>304</v>
      </c>
      <c r="B725" s="80" t="s">
        <v>273</v>
      </c>
      <c r="C725" s="89">
        <v>41920</v>
      </c>
      <c r="D725" s="88">
        <v>60</v>
      </c>
      <c r="E725" s="88">
        <v>90</v>
      </c>
      <c r="F725" s="83" t="s">
        <v>348</v>
      </c>
      <c r="G725" s="84" t="s">
        <v>348</v>
      </c>
      <c r="H725" s="84" t="s">
        <v>348</v>
      </c>
      <c r="I725" s="84">
        <v>0.1</v>
      </c>
      <c r="J725" s="84" t="s">
        <v>348</v>
      </c>
      <c r="K725" s="84" t="s">
        <v>348</v>
      </c>
    </row>
    <row r="726" spans="1:11" x14ac:dyDescent="0.2">
      <c r="A726" s="81">
        <v>305</v>
      </c>
      <c r="B726" s="80" t="s">
        <v>272</v>
      </c>
      <c r="C726" s="89">
        <v>41920</v>
      </c>
      <c r="D726" s="88">
        <v>0</v>
      </c>
      <c r="E726" s="88">
        <v>30</v>
      </c>
      <c r="F726" s="83" t="s">
        <v>348</v>
      </c>
      <c r="G726" s="84" t="s">
        <v>348</v>
      </c>
      <c r="H726" s="84" t="s">
        <v>348</v>
      </c>
      <c r="I726" s="84">
        <v>3.7</v>
      </c>
      <c r="J726" s="84" t="s">
        <v>348</v>
      </c>
      <c r="K726" s="84" t="s">
        <v>348</v>
      </c>
    </row>
    <row r="727" spans="1:11" x14ac:dyDescent="0.2">
      <c r="A727" s="81">
        <v>305</v>
      </c>
      <c r="B727" s="80" t="s">
        <v>272</v>
      </c>
      <c r="C727" s="89">
        <v>41920</v>
      </c>
      <c r="D727" s="88">
        <v>30</v>
      </c>
      <c r="E727" s="88">
        <v>60</v>
      </c>
      <c r="F727" s="83" t="s">
        <v>348</v>
      </c>
      <c r="G727" s="84" t="s">
        <v>348</v>
      </c>
      <c r="H727" s="84" t="s">
        <v>348</v>
      </c>
      <c r="I727" s="84">
        <v>0.1</v>
      </c>
      <c r="J727" s="84" t="s">
        <v>348</v>
      </c>
      <c r="K727" s="84" t="s">
        <v>348</v>
      </c>
    </row>
    <row r="728" spans="1:11" x14ac:dyDescent="0.2">
      <c r="A728" s="81">
        <v>305</v>
      </c>
      <c r="B728" s="80" t="s">
        <v>272</v>
      </c>
      <c r="C728" s="89">
        <v>41920</v>
      </c>
      <c r="D728" s="88">
        <v>60</v>
      </c>
      <c r="E728" s="88">
        <v>85</v>
      </c>
      <c r="F728" s="83" t="s">
        <v>348</v>
      </c>
      <c r="G728" s="84" t="s">
        <v>348</v>
      </c>
      <c r="H728" s="84" t="s">
        <v>348</v>
      </c>
      <c r="I728" s="84">
        <v>0.1</v>
      </c>
      <c r="J728" s="84" t="s">
        <v>348</v>
      </c>
      <c r="K728" s="84" t="s">
        <v>348</v>
      </c>
    </row>
    <row r="729" spans="1:11" x14ac:dyDescent="0.2">
      <c r="A729" s="81">
        <v>306</v>
      </c>
      <c r="B729" s="80" t="s">
        <v>277</v>
      </c>
      <c r="C729" s="89">
        <v>41920</v>
      </c>
      <c r="D729" s="88">
        <v>0</v>
      </c>
      <c r="E729" s="88">
        <v>30</v>
      </c>
      <c r="F729" s="83" t="s">
        <v>348</v>
      </c>
      <c r="G729" s="84" t="s">
        <v>348</v>
      </c>
      <c r="H729" s="84" t="s">
        <v>348</v>
      </c>
      <c r="I729" s="84">
        <v>13.1</v>
      </c>
      <c r="J729" s="84" t="s">
        <v>348</v>
      </c>
      <c r="K729" s="84" t="s">
        <v>348</v>
      </c>
    </row>
    <row r="730" spans="1:11" x14ac:dyDescent="0.2">
      <c r="A730" s="81">
        <v>306</v>
      </c>
      <c r="B730" s="80" t="s">
        <v>277</v>
      </c>
      <c r="C730" s="89">
        <v>41920</v>
      </c>
      <c r="D730" s="88">
        <v>30</v>
      </c>
      <c r="E730" s="88">
        <v>60</v>
      </c>
      <c r="F730" s="83" t="s">
        <v>348</v>
      </c>
      <c r="G730" s="84" t="s">
        <v>348</v>
      </c>
      <c r="H730" s="84" t="s">
        <v>348</v>
      </c>
      <c r="I730" s="84">
        <v>4.3</v>
      </c>
      <c r="J730" s="84" t="s">
        <v>348</v>
      </c>
      <c r="K730" s="84" t="s">
        <v>348</v>
      </c>
    </row>
    <row r="731" spans="1:11" x14ac:dyDescent="0.2">
      <c r="A731" s="81">
        <v>306</v>
      </c>
      <c r="B731" s="80" t="s">
        <v>277</v>
      </c>
      <c r="C731" s="89">
        <v>41920</v>
      </c>
      <c r="D731" s="88">
        <v>60</v>
      </c>
      <c r="E731" s="88">
        <v>90</v>
      </c>
      <c r="F731" s="83" t="s">
        <v>348</v>
      </c>
      <c r="G731" s="84" t="s">
        <v>348</v>
      </c>
      <c r="H731" s="84" t="s">
        <v>348</v>
      </c>
      <c r="I731" s="84">
        <v>4</v>
      </c>
      <c r="J731" s="84" t="s">
        <v>348</v>
      </c>
      <c r="K731" s="84" t="s">
        <v>348</v>
      </c>
    </row>
    <row r="732" spans="1:11" x14ac:dyDescent="0.2">
      <c r="A732" s="81">
        <v>307</v>
      </c>
      <c r="B732" s="80" t="s">
        <v>275</v>
      </c>
      <c r="C732" s="89">
        <v>41920</v>
      </c>
      <c r="D732" s="88">
        <v>0</v>
      </c>
      <c r="E732" s="88">
        <v>30</v>
      </c>
      <c r="F732" s="83" t="s">
        <v>348</v>
      </c>
      <c r="G732" s="84" t="s">
        <v>348</v>
      </c>
      <c r="H732" s="84" t="s">
        <v>348</v>
      </c>
      <c r="I732" s="84">
        <v>7.7</v>
      </c>
      <c r="J732" s="84" t="s">
        <v>348</v>
      </c>
      <c r="K732" s="84" t="s">
        <v>348</v>
      </c>
    </row>
    <row r="733" spans="1:11" x14ac:dyDescent="0.2">
      <c r="A733" s="81">
        <v>307</v>
      </c>
      <c r="B733" s="80" t="s">
        <v>275</v>
      </c>
      <c r="C733" s="89">
        <v>41920</v>
      </c>
      <c r="D733" s="88">
        <v>30</v>
      </c>
      <c r="E733" s="88">
        <v>60</v>
      </c>
      <c r="F733" s="83" t="s">
        <v>348</v>
      </c>
      <c r="G733" s="84" t="s">
        <v>348</v>
      </c>
      <c r="H733" s="84" t="s">
        <v>348</v>
      </c>
      <c r="I733" s="84">
        <v>0.1</v>
      </c>
      <c r="J733" s="84" t="s">
        <v>348</v>
      </c>
      <c r="K733" s="84" t="s">
        <v>348</v>
      </c>
    </row>
    <row r="734" spans="1:11" x14ac:dyDescent="0.2">
      <c r="A734" s="81">
        <v>307</v>
      </c>
      <c r="B734" s="80" t="s">
        <v>275</v>
      </c>
      <c r="C734" s="89">
        <v>41920</v>
      </c>
      <c r="D734" s="88">
        <v>60</v>
      </c>
      <c r="E734" s="88">
        <v>90</v>
      </c>
      <c r="F734" s="83" t="s">
        <v>348</v>
      </c>
      <c r="G734" s="84" t="s">
        <v>348</v>
      </c>
      <c r="H734" s="84" t="s">
        <v>348</v>
      </c>
      <c r="I734" s="84">
        <v>0.1</v>
      </c>
      <c r="J734" s="84" t="s">
        <v>348</v>
      </c>
      <c r="K734" s="84" t="s">
        <v>348</v>
      </c>
    </row>
    <row r="735" spans="1:11" x14ac:dyDescent="0.2">
      <c r="A735" s="81">
        <v>308</v>
      </c>
      <c r="B735" s="80" t="s">
        <v>268</v>
      </c>
      <c r="C735" s="89">
        <v>41920</v>
      </c>
      <c r="D735" s="88">
        <v>0</v>
      </c>
      <c r="E735" s="88">
        <v>30</v>
      </c>
      <c r="F735" s="83" t="s">
        <v>348</v>
      </c>
      <c r="G735" s="84" t="s">
        <v>348</v>
      </c>
      <c r="H735" s="84" t="s">
        <v>348</v>
      </c>
      <c r="I735" s="84">
        <v>5.9</v>
      </c>
      <c r="J735" s="84" t="s">
        <v>348</v>
      </c>
      <c r="K735" s="84" t="s">
        <v>348</v>
      </c>
    </row>
    <row r="736" spans="1:11" x14ac:dyDescent="0.2">
      <c r="A736" s="81">
        <v>308</v>
      </c>
      <c r="B736" s="80" t="s">
        <v>268</v>
      </c>
      <c r="C736" s="89">
        <v>41920</v>
      </c>
      <c r="D736" s="88">
        <v>30</v>
      </c>
      <c r="E736" s="88">
        <v>60</v>
      </c>
      <c r="F736" s="83" t="s">
        <v>348</v>
      </c>
      <c r="G736" s="84" t="s">
        <v>348</v>
      </c>
      <c r="H736" s="84" t="s">
        <v>348</v>
      </c>
      <c r="I736" s="84">
        <v>0.1</v>
      </c>
      <c r="J736" s="84" t="s">
        <v>348</v>
      </c>
      <c r="K736" s="84" t="s">
        <v>348</v>
      </c>
    </row>
    <row r="737" spans="1:11" x14ac:dyDescent="0.2">
      <c r="A737" s="81">
        <v>308</v>
      </c>
      <c r="B737" s="80" t="s">
        <v>268</v>
      </c>
      <c r="C737" s="89">
        <v>41920</v>
      </c>
      <c r="D737" s="88">
        <v>60</v>
      </c>
      <c r="E737" s="88">
        <v>90</v>
      </c>
      <c r="F737" s="83" t="s">
        <v>348</v>
      </c>
      <c r="G737" s="84" t="s">
        <v>348</v>
      </c>
      <c r="H737" s="84" t="s">
        <v>348</v>
      </c>
      <c r="I737" s="84">
        <v>0.8</v>
      </c>
      <c r="J737" s="84" t="s">
        <v>348</v>
      </c>
      <c r="K737" s="84" t="s">
        <v>348</v>
      </c>
    </row>
    <row r="738" spans="1:11" x14ac:dyDescent="0.2">
      <c r="A738" s="81">
        <v>309</v>
      </c>
      <c r="B738" s="80" t="s">
        <v>276</v>
      </c>
      <c r="C738" s="89">
        <v>41920</v>
      </c>
      <c r="D738" s="88">
        <v>0</v>
      </c>
      <c r="E738" s="88">
        <v>30</v>
      </c>
      <c r="F738" s="83" t="s">
        <v>348</v>
      </c>
      <c r="G738" s="84" t="s">
        <v>348</v>
      </c>
      <c r="H738" s="84" t="s">
        <v>348</v>
      </c>
      <c r="I738" s="84">
        <v>7.7</v>
      </c>
      <c r="J738" s="84" t="s">
        <v>348</v>
      </c>
      <c r="K738" s="84" t="s">
        <v>348</v>
      </c>
    </row>
    <row r="739" spans="1:11" x14ac:dyDescent="0.2">
      <c r="A739" s="81">
        <v>309</v>
      </c>
      <c r="B739" s="80" t="s">
        <v>276</v>
      </c>
      <c r="C739" s="89">
        <v>41920</v>
      </c>
      <c r="D739" s="88">
        <v>30</v>
      </c>
      <c r="E739" s="88">
        <v>60</v>
      </c>
      <c r="F739" s="83" t="s">
        <v>348</v>
      </c>
      <c r="G739" s="84" t="s">
        <v>348</v>
      </c>
      <c r="H739" s="84" t="s">
        <v>348</v>
      </c>
      <c r="I739" s="84">
        <v>0.8</v>
      </c>
      <c r="J739" s="84" t="s">
        <v>348</v>
      </c>
      <c r="K739" s="84" t="s">
        <v>348</v>
      </c>
    </row>
    <row r="740" spans="1:11" x14ac:dyDescent="0.2">
      <c r="A740" s="81">
        <v>309</v>
      </c>
      <c r="B740" s="80" t="s">
        <v>276</v>
      </c>
      <c r="C740" s="89">
        <v>41920</v>
      </c>
      <c r="D740" s="88">
        <v>60</v>
      </c>
      <c r="E740" s="88">
        <v>90</v>
      </c>
      <c r="F740" s="83" t="s">
        <v>348</v>
      </c>
      <c r="G740" s="84" t="s">
        <v>348</v>
      </c>
      <c r="H740" s="84" t="s">
        <v>348</v>
      </c>
      <c r="I740" s="84">
        <v>0.8</v>
      </c>
      <c r="J740" s="84" t="s">
        <v>348</v>
      </c>
      <c r="K740" s="84" t="s">
        <v>348</v>
      </c>
    </row>
    <row r="741" spans="1:11" x14ac:dyDescent="0.2">
      <c r="A741" s="81">
        <v>310</v>
      </c>
      <c r="B741" s="80" t="s">
        <v>274</v>
      </c>
      <c r="C741" s="89">
        <v>41920</v>
      </c>
      <c r="D741" s="88">
        <v>0</v>
      </c>
      <c r="E741" s="88">
        <v>30</v>
      </c>
      <c r="F741" s="83" t="s">
        <v>348</v>
      </c>
      <c r="G741" s="84" t="s">
        <v>348</v>
      </c>
      <c r="H741" s="84" t="s">
        <v>348</v>
      </c>
      <c r="I741" s="84">
        <v>3.2</v>
      </c>
      <c r="J741" s="84" t="s">
        <v>348</v>
      </c>
      <c r="K741" s="84" t="s">
        <v>348</v>
      </c>
    </row>
    <row r="742" spans="1:11" x14ac:dyDescent="0.2">
      <c r="A742" s="81">
        <v>310</v>
      </c>
      <c r="B742" s="80" t="s">
        <v>274</v>
      </c>
      <c r="C742" s="89">
        <v>41920</v>
      </c>
      <c r="D742" s="88">
        <v>30</v>
      </c>
      <c r="E742" s="88">
        <v>60</v>
      </c>
      <c r="F742" s="83" t="s">
        <v>348</v>
      </c>
      <c r="G742" s="84" t="s">
        <v>348</v>
      </c>
      <c r="H742" s="84" t="s">
        <v>348</v>
      </c>
      <c r="I742" s="84">
        <v>0.1</v>
      </c>
      <c r="J742" s="84" t="s">
        <v>348</v>
      </c>
      <c r="K742" s="84" t="s">
        <v>348</v>
      </c>
    </row>
    <row r="743" spans="1:11" x14ac:dyDescent="0.2">
      <c r="A743" s="81">
        <v>310</v>
      </c>
      <c r="B743" s="80" t="s">
        <v>274</v>
      </c>
      <c r="C743" s="89">
        <v>41920</v>
      </c>
      <c r="D743" s="88">
        <v>60</v>
      </c>
      <c r="E743" s="88">
        <v>72</v>
      </c>
      <c r="F743" s="83" t="s">
        <v>348</v>
      </c>
      <c r="G743" s="84" t="s">
        <v>348</v>
      </c>
      <c r="H743" s="84" t="s">
        <v>348</v>
      </c>
      <c r="I743" s="84">
        <v>0.1</v>
      </c>
      <c r="J743" s="84" t="s">
        <v>348</v>
      </c>
      <c r="K743" s="84" t="s">
        <v>348</v>
      </c>
    </row>
    <row r="744" spans="1:11" x14ac:dyDescent="0.2">
      <c r="A744" s="81">
        <v>401</v>
      </c>
      <c r="B744" s="80" t="s">
        <v>275</v>
      </c>
      <c r="C744" s="89">
        <v>41920</v>
      </c>
      <c r="D744" s="88">
        <v>0</v>
      </c>
      <c r="E744" s="88">
        <v>30</v>
      </c>
      <c r="F744" s="83" t="s">
        <v>348</v>
      </c>
      <c r="G744" s="84" t="s">
        <v>348</v>
      </c>
      <c r="H744" s="84" t="s">
        <v>348</v>
      </c>
      <c r="I744" s="84">
        <v>4.0999999999999996</v>
      </c>
      <c r="J744" s="84" t="s">
        <v>348</v>
      </c>
      <c r="K744" s="84" t="s">
        <v>348</v>
      </c>
    </row>
    <row r="745" spans="1:11" x14ac:dyDescent="0.2">
      <c r="A745" s="81">
        <v>401</v>
      </c>
      <c r="B745" s="80" t="s">
        <v>275</v>
      </c>
      <c r="C745" s="89">
        <v>41920</v>
      </c>
      <c r="D745" s="88">
        <v>30</v>
      </c>
      <c r="E745" s="88">
        <v>60</v>
      </c>
      <c r="F745" s="83" t="s">
        <v>348</v>
      </c>
      <c r="G745" s="84" t="s">
        <v>348</v>
      </c>
      <c r="H745" s="84" t="s">
        <v>348</v>
      </c>
      <c r="I745" s="84">
        <v>0.1</v>
      </c>
      <c r="J745" s="84" t="s">
        <v>348</v>
      </c>
      <c r="K745" s="84" t="s">
        <v>348</v>
      </c>
    </row>
    <row r="746" spans="1:11" x14ac:dyDescent="0.2">
      <c r="A746" s="81">
        <v>401</v>
      </c>
      <c r="B746" s="80" t="s">
        <v>275</v>
      </c>
      <c r="C746" s="89">
        <v>41920</v>
      </c>
      <c r="D746" s="88">
        <v>60</v>
      </c>
      <c r="E746" s="88">
        <v>86</v>
      </c>
      <c r="F746" s="83" t="s">
        <v>348</v>
      </c>
      <c r="G746" s="84" t="s">
        <v>348</v>
      </c>
      <c r="H746" s="84" t="s">
        <v>348</v>
      </c>
      <c r="I746" s="84">
        <v>0.1</v>
      </c>
      <c r="J746" s="84" t="s">
        <v>348</v>
      </c>
      <c r="K746" s="84" t="s">
        <v>348</v>
      </c>
    </row>
    <row r="747" spans="1:11" x14ac:dyDescent="0.2">
      <c r="A747" s="81">
        <v>402</v>
      </c>
      <c r="B747" s="80" t="s">
        <v>272</v>
      </c>
      <c r="C747" s="89">
        <v>41920</v>
      </c>
      <c r="D747" s="88">
        <v>0</v>
      </c>
      <c r="E747" s="88">
        <v>30</v>
      </c>
      <c r="F747" s="83" t="s">
        <v>348</v>
      </c>
      <c r="G747" s="84" t="s">
        <v>348</v>
      </c>
      <c r="H747" s="84" t="s">
        <v>348</v>
      </c>
      <c r="I747" s="84">
        <v>5.6</v>
      </c>
      <c r="J747" s="84" t="s">
        <v>348</v>
      </c>
      <c r="K747" s="84" t="s">
        <v>348</v>
      </c>
    </row>
    <row r="748" spans="1:11" x14ac:dyDescent="0.2">
      <c r="A748" s="81">
        <v>402</v>
      </c>
      <c r="B748" s="80" t="s">
        <v>272</v>
      </c>
      <c r="C748" s="89">
        <v>41920</v>
      </c>
      <c r="D748" s="88">
        <v>30</v>
      </c>
      <c r="E748" s="88">
        <v>60</v>
      </c>
      <c r="F748" s="83" t="s">
        <v>348</v>
      </c>
      <c r="G748" s="84" t="s">
        <v>348</v>
      </c>
      <c r="H748" s="84" t="s">
        <v>348</v>
      </c>
      <c r="I748" s="84">
        <v>0.1</v>
      </c>
      <c r="J748" s="84" t="s">
        <v>348</v>
      </c>
      <c r="K748" s="84" t="s">
        <v>348</v>
      </c>
    </row>
    <row r="749" spans="1:11" x14ac:dyDescent="0.2">
      <c r="A749" s="81">
        <v>402</v>
      </c>
      <c r="B749" s="80" t="s">
        <v>272</v>
      </c>
      <c r="C749" s="89">
        <v>41920</v>
      </c>
      <c r="D749" s="88">
        <v>60</v>
      </c>
      <c r="E749" s="88">
        <v>90</v>
      </c>
      <c r="F749" s="83" t="s">
        <v>348</v>
      </c>
      <c r="G749" s="84" t="s">
        <v>348</v>
      </c>
      <c r="H749" s="84" t="s">
        <v>348</v>
      </c>
      <c r="I749" s="84">
        <v>0.1</v>
      </c>
      <c r="J749" s="84" t="s">
        <v>348</v>
      </c>
      <c r="K749" s="84" t="s">
        <v>348</v>
      </c>
    </row>
    <row r="750" spans="1:11" x14ac:dyDescent="0.2">
      <c r="A750" s="81">
        <v>403</v>
      </c>
      <c r="B750" s="80" t="s">
        <v>268</v>
      </c>
      <c r="C750" s="89">
        <v>41920</v>
      </c>
      <c r="D750" s="88">
        <v>0</v>
      </c>
      <c r="E750" s="88">
        <v>30</v>
      </c>
      <c r="F750" s="83" t="s">
        <v>348</v>
      </c>
      <c r="G750" s="84" t="s">
        <v>348</v>
      </c>
      <c r="H750" s="84" t="s">
        <v>348</v>
      </c>
      <c r="I750" s="84">
        <v>4.0999999999999996</v>
      </c>
      <c r="J750" s="84" t="s">
        <v>348</v>
      </c>
      <c r="K750" s="84" t="s">
        <v>348</v>
      </c>
    </row>
    <row r="751" spans="1:11" x14ac:dyDescent="0.2">
      <c r="A751" s="81">
        <v>403</v>
      </c>
      <c r="B751" s="80" t="s">
        <v>268</v>
      </c>
      <c r="C751" s="89">
        <v>41920</v>
      </c>
      <c r="D751" s="88">
        <v>30</v>
      </c>
      <c r="E751" s="88">
        <v>60</v>
      </c>
      <c r="F751" s="83" t="s">
        <v>348</v>
      </c>
      <c r="G751" s="84" t="s">
        <v>348</v>
      </c>
      <c r="H751" s="84" t="s">
        <v>348</v>
      </c>
      <c r="I751" s="84">
        <v>0.1</v>
      </c>
      <c r="J751" s="84" t="s">
        <v>348</v>
      </c>
      <c r="K751" s="84" t="s">
        <v>348</v>
      </c>
    </row>
    <row r="752" spans="1:11" x14ac:dyDescent="0.2">
      <c r="A752" s="81">
        <v>403</v>
      </c>
      <c r="B752" s="80" t="s">
        <v>268</v>
      </c>
      <c r="C752" s="89">
        <v>41920</v>
      </c>
      <c r="D752" s="88">
        <v>60</v>
      </c>
      <c r="E752" s="88">
        <v>76</v>
      </c>
      <c r="F752" s="83" t="s">
        <v>348</v>
      </c>
      <c r="G752" s="84" t="s">
        <v>348</v>
      </c>
      <c r="H752" s="84" t="s">
        <v>348</v>
      </c>
      <c r="I752" s="84">
        <v>0.1</v>
      </c>
      <c r="J752" s="84" t="s">
        <v>348</v>
      </c>
      <c r="K752" s="84" t="s">
        <v>348</v>
      </c>
    </row>
    <row r="753" spans="1:11" x14ac:dyDescent="0.2">
      <c r="A753" s="81">
        <v>404</v>
      </c>
      <c r="B753" s="80" t="s">
        <v>273</v>
      </c>
      <c r="C753" s="89">
        <v>41920</v>
      </c>
      <c r="D753" s="88">
        <v>0</v>
      </c>
      <c r="E753" s="88">
        <v>30</v>
      </c>
      <c r="F753" s="83" t="s">
        <v>348</v>
      </c>
      <c r="G753" s="84" t="s">
        <v>348</v>
      </c>
      <c r="H753" s="84" t="s">
        <v>348</v>
      </c>
      <c r="I753" s="84">
        <v>5.3</v>
      </c>
      <c r="J753" s="84" t="s">
        <v>348</v>
      </c>
      <c r="K753" s="84" t="s">
        <v>348</v>
      </c>
    </row>
    <row r="754" spans="1:11" x14ac:dyDescent="0.2">
      <c r="A754" s="81">
        <v>404</v>
      </c>
      <c r="B754" s="80" t="s">
        <v>273</v>
      </c>
      <c r="C754" s="89">
        <v>41920</v>
      </c>
      <c r="D754" s="88">
        <v>30</v>
      </c>
      <c r="E754" s="88">
        <v>60</v>
      </c>
      <c r="F754" s="83" t="s">
        <v>348</v>
      </c>
      <c r="G754" s="84" t="s">
        <v>348</v>
      </c>
      <c r="H754" s="84" t="s">
        <v>348</v>
      </c>
      <c r="I754" s="84">
        <v>0.1</v>
      </c>
      <c r="J754" s="84" t="s">
        <v>348</v>
      </c>
      <c r="K754" s="84" t="s">
        <v>348</v>
      </c>
    </row>
    <row r="755" spans="1:11" x14ac:dyDescent="0.2">
      <c r="A755" s="81">
        <v>404</v>
      </c>
      <c r="B755" s="80" t="s">
        <v>273</v>
      </c>
      <c r="C755" s="89">
        <v>41920</v>
      </c>
      <c r="D755" s="88">
        <v>60</v>
      </c>
      <c r="E755" s="88">
        <v>71</v>
      </c>
      <c r="F755" s="83" t="s">
        <v>348</v>
      </c>
      <c r="G755" s="84" t="s">
        <v>348</v>
      </c>
      <c r="H755" s="84" t="s">
        <v>348</v>
      </c>
      <c r="I755" s="84">
        <v>0.1</v>
      </c>
      <c r="J755" s="84" t="s">
        <v>348</v>
      </c>
      <c r="K755" s="84" t="s">
        <v>348</v>
      </c>
    </row>
    <row r="756" spans="1:11" x14ac:dyDescent="0.2">
      <c r="A756" s="81">
        <v>405</v>
      </c>
      <c r="B756" s="80" t="s">
        <v>269</v>
      </c>
      <c r="C756" s="89">
        <v>41920</v>
      </c>
      <c r="D756" s="88">
        <v>0</v>
      </c>
      <c r="E756" s="88">
        <v>30</v>
      </c>
      <c r="F756" s="83" t="s">
        <v>348</v>
      </c>
      <c r="G756" s="84" t="s">
        <v>348</v>
      </c>
      <c r="H756" s="84" t="s">
        <v>348</v>
      </c>
      <c r="I756" s="84">
        <v>4</v>
      </c>
      <c r="J756" s="84" t="s">
        <v>348</v>
      </c>
      <c r="K756" s="84" t="s">
        <v>348</v>
      </c>
    </row>
    <row r="757" spans="1:11" x14ac:dyDescent="0.2">
      <c r="A757" s="81">
        <v>405</v>
      </c>
      <c r="B757" s="80" t="s">
        <v>269</v>
      </c>
      <c r="C757" s="89">
        <v>41920</v>
      </c>
      <c r="D757" s="88">
        <v>30</v>
      </c>
      <c r="E757" s="88">
        <v>60</v>
      </c>
      <c r="F757" s="83" t="s">
        <v>348</v>
      </c>
      <c r="G757" s="84" t="s">
        <v>348</v>
      </c>
      <c r="H757" s="84" t="s">
        <v>348</v>
      </c>
      <c r="I757" s="84">
        <v>0.1</v>
      </c>
      <c r="J757" s="84" t="s">
        <v>348</v>
      </c>
      <c r="K757" s="84" t="s">
        <v>348</v>
      </c>
    </row>
    <row r="758" spans="1:11" x14ac:dyDescent="0.2">
      <c r="A758" s="81">
        <v>405</v>
      </c>
      <c r="B758" s="80" t="s">
        <v>269</v>
      </c>
      <c r="C758" s="89">
        <v>41920</v>
      </c>
      <c r="D758" s="88">
        <v>60</v>
      </c>
      <c r="E758" s="88">
        <v>70</v>
      </c>
      <c r="F758" s="83" t="s">
        <v>348</v>
      </c>
      <c r="G758" s="84" t="s">
        <v>348</v>
      </c>
      <c r="H758" s="84" t="s">
        <v>348</v>
      </c>
      <c r="I758" s="84">
        <v>0.1</v>
      </c>
      <c r="J758" s="84" t="s">
        <v>348</v>
      </c>
      <c r="K758" s="84" t="s">
        <v>348</v>
      </c>
    </row>
    <row r="759" spans="1:11" x14ac:dyDescent="0.2">
      <c r="A759" s="81">
        <v>406</v>
      </c>
      <c r="B759" s="80" t="s">
        <v>276</v>
      </c>
      <c r="C759" s="89">
        <v>41920</v>
      </c>
      <c r="D759" s="88">
        <v>0</v>
      </c>
      <c r="E759" s="88">
        <v>30</v>
      </c>
      <c r="F759" s="83" t="s">
        <v>348</v>
      </c>
      <c r="G759" s="84" t="s">
        <v>348</v>
      </c>
      <c r="H759" s="84" t="s">
        <v>348</v>
      </c>
      <c r="I759" s="84">
        <v>6.4</v>
      </c>
      <c r="J759" s="84" t="s">
        <v>348</v>
      </c>
      <c r="K759" s="84" t="s">
        <v>348</v>
      </c>
    </row>
    <row r="760" spans="1:11" x14ac:dyDescent="0.2">
      <c r="A760" s="81">
        <v>406</v>
      </c>
      <c r="B760" s="80" t="s">
        <v>276</v>
      </c>
      <c r="C760" s="89">
        <v>41920</v>
      </c>
      <c r="D760" s="88">
        <v>30</v>
      </c>
      <c r="E760" s="88">
        <v>60</v>
      </c>
      <c r="F760" s="83" t="s">
        <v>348</v>
      </c>
      <c r="G760" s="84" t="s">
        <v>348</v>
      </c>
      <c r="H760" s="84" t="s">
        <v>348</v>
      </c>
      <c r="I760" s="84">
        <v>0.1</v>
      </c>
      <c r="J760" s="84" t="s">
        <v>348</v>
      </c>
      <c r="K760" s="84" t="s">
        <v>348</v>
      </c>
    </row>
    <row r="761" spans="1:11" x14ac:dyDescent="0.2">
      <c r="A761" s="81">
        <v>406</v>
      </c>
      <c r="B761" s="80" t="s">
        <v>276</v>
      </c>
      <c r="C761" s="89">
        <v>41920</v>
      </c>
      <c r="D761" s="88">
        <v>60</v>
      </c>
      <c r="E761" s="88">
        <v>70</v>
      </c>
      <c r="F761" s="83" t="s">
        <v>348</v>
      </c>
      <c r="G761" s="84" t="s">
        <v>348</v>
      </c>
      <c r="H761" s="84" t="s">
        <v>348</v>
      </c>
      <c r="I761" s="84">
        <v>0.1</v>
      </c>
      <c r="J761" s="84" t="s">
        <v>348</v>
      </c>
      <c r="K761" s="84" t="s">
        <v>348</v>
      </c>
    </row>
    <row r="762" spans="1:11" x14ac:dyDescent="0.2">
      <c r="A762" s="81">
        <v>407</v>
      </c>
      <c r="B762" s="80" t="s">
        <v>274</v>
      </c>
      <c r="C762" s="89">
        <v>41920</v>
      </c>
      <c r="D762" s="88">
        <v>0</v>
      </c>
      <c r="E762" s="88">
        <v>30</v>
      </c>
      <c r="F762" s="83" t="s">
        <v>348</v>
      </c>
      <c r="G762" s="84" t="s">
        <v>348</v>
      </c>
      <c r="H762" s="84" t="s">
        <v>348</v>
      </c>
      <c r="I762" s="84">
        <v>4.2</v>
      </c>
      <c r="J762" s="84" t="s">
        <v>348</v>
      </c>
      <c r="K762" s="84" t="s">
        <v>348</v>
      </c>
    </row>
    <row r="763" spans="1:11" x14ac:dyDescent="0.2">
      <c r="A763" s="81">
        <v>407</v>
      </c>
      <c r="B763" s="80" t="s">
        <v>274</v>
      </c>
      <c r="C763" s="89">
        <v>41920</v>
      </c>
      <c r="D763" s="88">
        <v>30</v>
      </c>
      <c r="E763" s="88">
        <v>60</v>
      </c>
      <c r="F763" s="83" t="s">
        <v>348</v>
      </c>
      <c r="G763" s="84" t="s">
        <v>348</v>
      </c>
      <c r="H763" s="84" t="s">
        <v>348</v>
      </c>
      <c r="I763" s="84">
        <v>0.1</v>
      </c>
      <c r="J763" s="84" t="s">
        <v>348</v>
      </c>
      <c r="K763" s="84" t="s">
        <v>348</v>
      </c>
    </row>
    <row r="764" spans="1:11" x14ac:dyDescent="0.2">
      <c r="A764" s="81">
        <v>407</v>
      </c>
      <c r="B764" s="80" t="s">
        <v>274</v>
      </c>
      <c r="C764" s="89">
        <v>41920</v>
      </c>
      <c r="D764" s="88">
        <v>60</v>
      </c>
      <c r="E764" s="88">
        <v>86</v>
      </c>
      <c r="F764" s="83" t="s">
        <v>348</v>
      </c>
      <c r="G764" s="84" t="s">
        <v>348</v>
      </c>
      <c r="H764" s="84" t="s">
        <v>348</v>
      </c>
      <c r="I764" s="84">
        <v>0.1</v>
      </c>
      <c r="J764" s="84" t="s">
        <v>348</v>
      </c>
      <c r="K764" s="84" t="s">
        <v>348</v>
      </c>
    </row>
    <row r="765" spans="1:11" x14ac:dyDescent="0.2">
      <c r="A765" s="81">
        <v>408</v>
      </c>
      <c r="B765" s="80" t="s">
        <v>271</v>
      </c>
      <c r="C765" s="89">
        <v>41920</v>
      </c>
      <c r="D765" s="88">
        <v>0</v>
      </c>
      <c r="E765" s="88">
        <v>30</v>
      </c>
      <c r="F765" s="83" t="s">
        <v>348</v>
      </c>
      <c r="G765" s="84" t="s">
        <v>348</v>
      </c>
      <c r="H765" s="84" t="s">
        <v>348</v>
      </c>
      <c r="I765" s="84">
        <v>5.6</v>
      </c>
      <c r="J765" s="84" t="s">
        <v>348</v>
      </c>
      <c r="K765" s="84" t="s">
        <v>348</v>
      </c>
    </row>
    <row r="766" spans="1:11" x14ac:dyDescent="0.2">
      <c r="A766" s="81">
        <v>408</v>
      </c>
      <c r="B766" s="80" t="s">
        <v>271</v>
      </c>
      <c r="C766" s="89">
        <v>41920</v>
      </c>
      <c r="D766" s="88">
        <v>30</v>
      </c>
      <c r="E766" s="88">
        <v>60</v>
      </c>
      <c r="F766" s="83" t="s">
        <v>348</v>
      </c>
      <c r="G766" s="84" t="s">
        <v>348</v>
      </c>
      <c r="H766" s="84" t="s">
        <v>348</v>
      </c>
      <c r="I766" s="84">
        <v>0.1</v>
      </c>
      <c r="J766" s="84" t="s">
        <v>348</v>
      </c>
      <c r="K766" s="84" t="s">
        <v>348</v>
      </c>
    </row>
    <row r="767" spans="1:11" x14ac:dyDescent="0.2">
      <c r="A767" s="81">
        <v>408</v>
      </c>
      <c r="B767" s="80" t="s">
        <v>271</v>
      </c>
      <c r="C767" s="89">
        <v>41920</v>
      </c>
      <c r="D767" s="88">
        <v>60</v>
      </c>
      <c r="E767" s="88">
        <v>90</v>
      </c>
      <c r="F767" s="83" t="s">
        <v>348</v>
      </c>
      <c r="G767" s="84" t="s">
        <v>348</v>
      </c>
      <c r="H767" s="84" t="s">
        <v>348</v>
      </c>
      <c r="I767" s="84">
        <v>0.1</v>
      </c>
      <c r="J767" s="84" t="s">
        <v>348</v>
      </c>
      <c r="K767" s="84" t="s">
        <v>348</v>
      </c>
    </row>
    <row r="768" spans="1:11" x14ac:dyDescent="0.2">
      <c r="A768" s="81">
        <v>409</v>
      </c>
      <c r="B768" s="80" t="s">
        <v>270</v>
      </c>
      <c r="C768" s="89">
        <v>41920</v>
      </c>
      <c r="D768" s="88">
        <v>0</v>
      </c>
      <c r="E768" s="88">
        <v>30</v>
      </c>
      <c r="F768" s="83" t="s">
        <v>348</v>
      </c>
      <c r="G768" s="84" t="s">
        <v>348</v>
      </c>
      <c r="H768" s="84" t="s">
        <v>348</v>
      </c>
      <c r="I768" s="84">
        <v>4.3</v>
      </c>
      <c r="J768" s="84" t="s">
        <v>348</v>
      </c>
      <c r="K768" s="84" t="s">
        <v>348</v>
      </c>
    </row>
    <row r="769" spans="1:11" x14ac:dyDescent="0.2">
      <c r="A769" s="81">
        <v>409</v>
      </c>
      <c r="B769" s="80" t="s">
        <v>270</v>
      </c>
      <c r="C769" s="89">
        <v>41920</v>
      </c>
      <c r="D769" s="88">
        <v>30</v>
      </c>
      <c r="E769" s="88">
        <v>60</v>
      </c>
      <c r="F769" s="83" t="s">
        <v>348</v>
      </c>
      <c r="G769" s="84" t="s">
        <v>348</v>
      </c>
      <c r="H769" s="84" t="s">
        <v>348</v>
      </c>
      <c r="I769" s="84">
        <v>0.1</v>
      </c>
      <c r="J769" s="84" t="s">
        <v>348</v>
      </c>
      <c r="K769" s="84" t="s">
        <v>348</v>
      </c>
    </row>
    <row r="770" spans="1:11" x14ac:dyDescent="0.2">
      <c r="A770" s="81">
        <v>409</v>
      </c>
      <c r="B770" s="80" t="s">
        <v>270</v>
      </c>
      <c r="C770" s="89">
        <v>41920</v>
      </c>
      <c r="D770" s="88">
        <v>60</v>
      </c>
      <c r="E770" s="88">
        <v>81</v>
      </c>
      <c r="F770" s="83" t="s">
        <v>348</v>
      </c>
      <c r="G770" s="84" t="s">
        <v>348</v>
      </c>
      <c r="H770" s="84" t="s">
        <v>348</v>
      </c>
      <c r="I770" s="84">
        <v>0.1</v>
      </c>
      <c r="J770" s="84" t="s">
        <v>348</v>
      </c>
      <c r="K770" s="84" t="s">
        <v>348</v>
      </c>
    </row>
    <row r="771" spans="1:11" x14ac:dyDescent="0.2">
      <c r="A771" s="81">
        <v>410</v>
      </c>
      <c r="B771" s="80" t="s">
        <v>277</v>
      </c>
      <c r="C771" s="89">
        <v>41920</v>
      </c>
      <c r="D771" s="88">
        <v>0</v>
      </c>
      <c r="E771" s="88">
        <v>30</v>
      </c>
      <c r="F771" s="83" t="s">
        <v>348</v>
      </c>
      <c r="G771" s="84" t="s">
        <v>348</v>
      </c>
      <c r="H771" s="84" t="s">
        <v>348</v>
      </c>
      <c r="I771" s="84">
        <v>16</v>
      </c>
      <c r="J771" s="84" t="s">
        <v>348</v>
      </c>
      <c r="K771" s="84" t="s">
        <v>348</v>
      </c>
    </row>
    <row r="772" spans="1:11" x14ac:dyDescent="0.2">
      <c r="A772" s="81">
        <v>410</v>
      </c>
      <c r="B772" s="80" t="s">
        <v>277</v>
      </c>
      <c r="C772" s="89">
        <v>41920</v>
      </c>
      <c r="D772" s="88">
        <v>30</v>
      </c>
      <c r="E772" s="88">
        <v>60</v>
      </c>
      <c r="F772" s="83" t="s">
        <v>348</v>
      </c>
      <c r="G772" s="84" t="s">
        <v>348</v>
      </c>
      <c r="H772" s="84" t="s">
        <v>348</v>
      </c>
      <c r="I772" s="84">
        <v>0.6</v>
      </c>
      <c r="J772" s="84" t="s">
        <v>348</v>
      </c>
      <c r="K772" s="84" t="s">
        <v>348</v>
      </c>
    </row>
    <row r="773" spans="1:11" x14ac:dyDescent="0.2">
      <c r="A773" s="81">
        <v>410</v>
      </c>
      <c r="B773" s="80" t="s">
        <v>277</v>
      </c>
      <c r="C773" s="89">
        <v>41920</v>
      </c>
      <c r="D773" s="88">
        <v>60</v>
      </c>
      <c r="E773" s="88">
        <v>90</v>
      </c>
      <c r="F773" s="83" t="s">
        <v>348</v>
      </c>
      <c r="G773" s="84" t="s">
        <v>348</v>
      </c>
      <c r="H773" s="84" t="s">
        <v>348</v>
      </c>
      <c r="I773" s="84">
        <v>0.4</v>
      </c>
      <c r="J773" s="84" t="s">
        <v>348</v>
      </c>
      <c r="K773" s="84" t="s">
        <v>348</v>
      </c>
    </row>
    <row r="774" spans="1:11" x14ac:dyDescent="0.2">
      <c r="A774" s="81">
        <v>103</v>
      </c>
      <c r="B774" s="80" t="s">
        <v>272</v>
      </c>
      <c r="C774" s="89">
        <v>42111</v>
      </c>
      <c r="D774" s="88">
        <v>0</v>
      </c>
      <c r="E774" s="88">
        <v>10</v>
      </c>
      <c r="F774" s="82">
        <v>7.3</v>
      </c>
      <c r="G774" s="84" t="s">
        <v>348</v>
      </c>
      <c r="H774" s="84" t="s">
        <v>348</v>
      </c>
      <c r="I774" s="84" t="s">
        <v>348</v>
      </c>
      <c r="J774" s="85">
        <v>25</v>
      </c>
      <c r="K774" s="85">
        <v>231</v>
      </c>
    </row>
    <row r="775" spans="1:11" x14ac:dyDescent="0.2">
      <c r="A775" s="81">
        <v>103</v>
      </c>
      <c r="B775" s="80" t="s">
        <v>272</v>
      </c>
      <c r="C775" s="89">
        <v>42111</v>
      </c>
      <c r="D775" s="88">
        <v>10</v>
      </c>
      <c r="E775" s="88">
        <v>20</v>
      </c>
      <c r="F775" s="82">
        <v>6.6</v>
      </c>
      <c r="G775" s="84" t="s">
        <v>348</v>
      </c>
      <c r="H775" s="84" t="s">
        <v>348</v>
      </c>
      <c r="I775" s="84" t="s">
        <v>348</v>
      </c>
      <c r="J775" s="85">
        <v>8</v>
      </c>
      <c r="K775" s="85">
        <v>63</v>
      </c>
    </row>
    <row r="776" spans="1:11" x14ac:dyDescent="0.2">
      <c r="A776" s="81">
        <v>207</v>
      </c>
      <c r="B776" s="80" t="s">
        <v>272</v>
      </c>
      <c r="C776" s="89">
        <v>42111</v>
      </c>
      <c r="D776" s="88">
        <v>0</v>
      </c>
      <c r="E776" s="88">
        <v>10</v>
      </c>
      <c r="F776" s="82">
        <v>7.2</v>
      </c>
      <c r="G776" s="84" t="s">
        <v>348</v>
      </c>
      <c r="H776" s="84" t="s">
        <v>348</v>
      </c>
      <c r="I776" s="84" t="s">
        <v>348</v>
      </c>
      <c r="J776" s="85">
        <v>32</v>
      </c>
      <c r="K776" s="85">
        <v>243</v>
      </c>
    </row>
    <row r="777" spans="1:11" x14ac:dyDescent="0.2">
      <c r="A777" s="81">
        <v>207</v>
      </c>
      <c r="B777" s="80" t="s">
        <v>272</v>
      </c>
      <c r="C777" s="89">
        <v>42111</v>
      </c>
      <c r="D777" s="88">
        <v>10</v>
      </c>
      <c r="E777" s="88">
        <v>20</v>
      </c>
      <c r="F777" s="82">
        <v>6.3</v>
      </c>
      <c r="G777" s="84" t="s">
        <v>348</v>
      </c>
      <c r="H777" s="84" t="s">
        <v>348</v>
      </c>
      <c r="I777" s="84" t="s">
        <v>348</v>
      </c>
      <c r="J777" s="85">
        <v>11</v>
      </c>
      <c r="K777" s="85">
        <v>50</v>
      </c>
    </row>
    <row r="778" spans="1:11" x14ac:dyDescent="0.2">
      <c r="A778" s="81">
        <v>402</v>
      </c>
      <c r="B778" s="80" t="s">
        <v>272</v>
      </c>
      <c r="C778" s="89">
        <v>42111</v>
      </c>
      <c r="D778" s="88">
        <v>0</v>
      </c>
      <c r="E778" s="88">
        <v>10</v>
      </c>
      <c r="F778" s="82">
        <v>7.3</v>
      </c>
      <c r="G778" s="84" t="s">
        <v>348</v>
      </c>
      <c r="H778" s="84" t="s">
        <v>348</v>
      </c>
      <c r="I778" s="84" t="s">
        <v>348</v>
      </c>
      <c r="J778" s="85">
        <v>35</v>
      </c>
      <c r="K778" s="85">
        <v>239</v>
      </c>
    </row>
    <row r="779" spans="1:11" x14ac:dyDescent="0.2">
      <c r="A779" s="81">
        <v>402</v>
      </c>
      <c r="B779" s="80" t="s">
        <v>272</v>
      </c>
      <c r="C779" s="89">
        <v>42111</v>
      </c>
      <c r="D779" s="88">
        <v>10</v>
      </c>
      <c r="E779" s="88">
        <v>20</v>
      </c>
      <c r="F779" s="82">
        <v>6.4</v>
      </c>
      <c r="G779" s="84" t="s">
        <v>348</v>
      </c>
      <c r="H779" s="84" t="s">
        <v>348</v>
      </c>
      <c r="I779" s="84" t="s">
        <v>348</v>
      </c>
      <c r="J779" s="85">
        <v>19</v>
      </c>
      <c r="K779" s="85">
        <v>70</v>
      </c>
    </row>
    <row r="780" spans="1:11" x14ac:dyDescent="0.2">
      <c r="A780" s="81">
        <v>109</v>
      </c>
      <c r="B780" s="80" t="s">
        <v>276</v>
      </c>
      <c r="C780" s="89">
        <v>42111</v>
      </c>
      <c r="D780" s="88">
        <v>0</v>
      </c>
      <c r="E780" s="88">
        <v>10</v>
      </c>
      <c r="F780" s="82">
        <v>7.2</v>
      </c>
      <c r="G780" s="84" t="s">
        <v>348</v>
      </c>
      <c r="H780" s="84" t="s">
        <v>348</v>
      </c>
      <c r="I780" s="84" t="s">
        <v>348</v>
      </c>
      <c r="J780" s="85">
        <v>13</v>
      </c>
      <c r="K780" s="85">
        <v>112</v>
      </c>
    </row>
    <row r="781" spans="1:11" x14ac:dyDescent="0.2">
      <c r="A781" s="81">
        <v>109</v>
      </c>
      <c r="B781" s="80" t="s">
        <v>276</v>
      </c>
      <c r="C781" s="89">
        <v>42111</v>
      </c>
      <c r="D781" s="88">
        <v>10</v>
      </c>
      <c r="E781" s="88">
        <v>20</v>
      </c>
      <c r="F781" s="82">
        <v>6.9</v>
      </c>
      <c r="G781" s="84" t="s">
        <v>348</v>
      </c>
      <c r="H781" s="84" t="s">
        <v>348</v>
      </c>
      <c r="I781" s="84" t="s">
        <v>348</v>
      </c>
      <c r="J781" s="85">
        <v>8</v>
      </c>
      <c r="K781" s="85">
        <v>42</v>
      </c>
    </row>
    <row r="782" spans="1:11" x14ac:dyDescent="0.2">
      <c r="A782" s="81">
        <v>210</v>
      </c>
      <c r="B782" s="80" t="s">
        <v>276</v>
      </c>
      <c r="C782" s="89">
        <v>42111</v>
      </c>
      <c r="D782" s="88">
        <v>0</v>
      </c>
      <c r="E782" s="88">
        <v>10</v>
      </c>
      <c r="F782" s="82">
        <v>7.1</v>
      </c>
      <c r="G782" s="84" t="s">
        <v>348</v>
      </c>
      <c r="H782" s="84" t="s">
        <v>348</v>
      </c>
      <c r="I782" s="84" t="s">
        <v>348</v>
      </c>
      <c r="J782" s="85">
        <v>10</v>
      </c>
      <c r="K782" s="85">
        <v>104</v>
      </c>
    </row>
    <row r="783" spans="1:11" x14ac:dyDescent="0.2">
      <c r="A783" s="81">
        <v>210</v>
      </c>
      <c r="B783" s="80" t="s">
        <v>276</v>
      </c>
      <c r="C783" s="89">
        <v>42111</v>
      </c>
      <c r="D783" s="88">
        <v>10</v>
      </c>
      <c r="E783" s="88">
        <v>20</v>
      </c>
      <c r="F783" s="82">
        <v>6.3</v>
      </c>
      <c r="G783" s="84" t="s">
        <v>348</v>
      </c>
      <c r="H783" s="84" t="s">
        <v>348</v>
      </c>
      <c r="I783" s="84" t="s">
        <v>348</v>
      </c>
      <c r="J783" s="85">
        <v>7</v>
      </c>
      <c r="K783" s="85">
        <v>38</v>
      </c>
    </row>
    <row r="784" spans="1:11" x14ac:dyDescent="0.2">
      <c r="A784" s="81">
        <v>409</v>
      </c>
      <c r="B784" s="80" t="s">
        <v>276</v>
      </c>
      <c r="C784" s="89">
        <v>42111</v>
      </c>
      <c r="D784" s="88">
        <v>0</v>
      </c>
      <c r="E784" s="88">
        <v>10</v>
      </c>
      <c r="F784" s="82">
        <v>7.1</v>
      </c>
      <c r="G784" s="84" t="s">
        <v>348</v>
      </c>
      <c r="H784" s="84" t="s">
        <v>348</v>
      </c>
      <c r="I784" s="84" t="s">
        <v>348</v>
      </c>
      <c r="J784" s="85">
        <v>33</v>
      </c>
      <c r="K784" s="85">
        <v>174</v>
      </c>
    </row>
    <row r="785" spans="1:11" x14ac:dyDescent="0.2">
      <c r="A785" s="81">
        <v>409</v>
      </c>
      <c r="B785" s="80" t="s">
        <v>276</v>
      </c>
      <c r="C785" s="89">
        <v>42111</v>
      </c>
      <c r="D785" s="88">
        <v>10</v>
      </c>
      <c r="E785" s="88">
        <v>20</v>
      </c>
      <c r="F785" s="82">
        <v>6.4</v>
      </c>
      <c r="G785" s="84" t="s">
        <v>348</v>
      </c>
      <c r="H785" s="84" t="s">
        <v>348</v>
      </c>
      <c r="I785" s="84" t="s">
        <v>348</v>
      </c>
      <c r="J785" s="85">
        <v>26</v>
      </c>
      <c r="K785" s="85">
        <v>112</v>
      </c>
    </row>
    <row r="786" spans="1:11" x14ac:dyDescent="0.2">
      <c r="A786" s="81">
        <v>101</v>
      </c>
      <c r="B786" s="80" t="s">
        <v>275</v>
      </c>
      <c r="C786" s="89">
        <v>42123</v>
      </c>
      <c r="D786" s="88">
        <v>0</v>
      </c>
      <c r="E786" s="88">
        <v>30</v>
      </c>
      <c r="F786" s="83" t="s">
        <v>348</v>
      </c>
      <c r="G786" s="84" t="s">
        <v>348</v>
      </c>
      <c r="H786" s="84" t="s">
        <v>348</v>
      </c>
      <c r="I786" s="84">
        <v>5.6</v>
      </c>
      <c r="J786" s="84" t="s">
        <v>348</v>
      </c>
      <c r="K786" s="84" t="s">
        <v>348</v>
      </c>
    </row>
    <row r="787" spans="1:11" x14ac:dyDescent="0.2">
      <c r="A787" s="81">
        <v>101</v>
      </c>
      <c r="B787" s="80" t="s">
        <v>275</v>
      </c>
      <c r="C787" s="89">
        <v>42123</v>
      </c>
      <c r="D787" s="88">
        <v>30</v>
      </c>
      <c r="E787" s="88">
        <v>60</v>
      </c>
      <c r="F787" s="83" t="s">
        <v>348</v>
      </c>
      <c r="G787" s="84" t="s">
        <v>348</v>
      </c>
      <c r="H787" s="84" t="s">
        <v>348</v>
      </c>
      <c r="I787" s="84">
        <v>2.2999999999999998</v>
      </c>
      <c r="J787" s="84" t="s">
        <v>348</v>
      </c>
      <c r="K787" s="84" t="s">
        <v>348</v>
      </c>
    </row>
    <row r="788" spans="1:11" x14ac:dyDescent="0.2">
      <c r="A788" s="81">
        <v>101</v>
      </c>
      <c r="B788" s="80" t="s">
        <v>275</v>
      </c>
      <c r="C788" s="89">
        <v>42123</v>
      </c>
      <c r="D788" s="88">
        <v>60</v>
      </c>
      <c r="E788" s="88">
        <v>90</v>
      </c>
      <c r="F788" s="83" t="s">
        <v>348</v>
      </c>
      <c r="G788" s="84" t="s">
        <v>348</v>
      </c>
      <c r="H788" s="84" t="s">
        <v>348</v>
      </c>
      <c r="I788" s="84">
        <v>1.2</v>
      </c>
      <c r="J788" s="84" t="s">
        <v>348</v>
      </c>
      <c r="K788" s="84" t="s">
        <v>348</v>
      </c>
    </row>
    <row r="789" spans="1:11" x14ac:dyDescent="0.2">
      <c r="A789" s="81">
        <v>102</v>
      </c>
      <c r="B789" s="80" t="s">
        <v>271</v>
      </c>
      <c r="C789" s="89">
        <v>42123</v>
      </c>
      <c r="D789" s="88">
        <v>0</v>
      </c>
      <c r="E789" s="88">
        <v>30</v>
      </c>
      <c r="F789" s="83" t="s">
        <v>348</v>
      </c>
      <c r="G789" s="84" t="s">
        <v>348</v>
      </c>
      <c r="H789" s="84" t="s">
        <v>348</v>
      </c>
      <c r="I789" s="84">
        <v>10.9</v>
      </c>
      <c r="J789" s="84" t="s">
        <v>348</v>
      </c>
      <c r="K789" s="84" t="s">
        <v>348</v>
      </c>
    </row>
    <row r="790" spans="1:11" x14ac:dyDescent="0.2">
      <c r="A790" s="81">
        <v>102</v>
      </c>
      <c r="B790" s="80" t="s">
        <v>271</v>
      </c>
      <c r="C790" s="89">
        <v>42123</v>
      </c>
      <c r="D790" s="88">
        <v>30</v>
      </c>
      <c r="E790" s="88">
        <v>60</v>
      </c>
      <c r="F790" s="83" t="s">
        <v>348</v>
      </c>
      <c r="G790" s="84" t="s">
        <v>348</v>
      </c>
      <c r="H790" s="84" t="s">
        <v>348</v>
      </c>
      <c r="I790" s="84">
        <v>4.0999999999999996</v>
      </c>
      <c r="J790" s="84" t="s">
        <v>348</v>
      </c>
      <c r="K790" s="84" t="s">
        <v>348</v>
      </c>
    </row>
    <row r="791" spans="1:11" x14ac:dyDescent="0.2">
      <c r="A791" s="81">
        <v>102</v>
      </c>
      <c r="B791" s="80" t="s">
        <v>271</v>
      </c>
      <c r="C791" s="89">
        <v>42123</v>
      </c>
      <c r="D791" s="88">
        <v>60</v>
      </c>
      <c r="E791" s="88">
        <v>90</v>
      </c>
      <c r="F791" s="83" t="s">
        <v>348</v>
      </c>
      <c r="G791" s="84" t="s">
        <v>348</v>
      </c>
      <c r="H791" s="84" t="s">
        <v>348</v>
      </c>
      <c r="I791" s="84">
        <v>1.2</v>
      </c>
      <c r="J791" s="84" t="s">
        <v>348</v>
      </c>
      <c r="K791" s="84" t="s">
        <v>348</v>
      </c>
    </row>
    <row r="792" spans="1:11" x14ac:dyDescent="0.2">
      <c r="A792" s="81">
        <v>103</v>
      </c>
      <c r="B792" s="80" t="s">
        <v>272</v>
      </c>
      <c r="C792" s="89">
        <v>42123</v>
      </c>
      <c r="D792" s="88">
        <v>0</v>
      </c>
      <c r="E792" s="88">
        <v>30</v>
      </c>
      <c r="F792" s="83" t="s">
        <v>348</v>
      </c>
      <c r="G792" s="84" t="s">
        <v>348</v>
      </c>
      <c r="H792" s="84" t="s">
        <v>348</v>
      </c>
      <c r="I792" s="84">
        <v>11.8</v>
      </c>
      <c r="J792" s="84" t="s">
        <v>348</v>
      </c>
      <c r="K792" s="84" t="s">
        <v>348</v>
      </c>
    </row>
    <row r="793" spans="1:11" x14ac:dyDescent="0.2">
      <c r="A793" s="81">
        <v>103</v>
      </c>
      <c r="B793" s="80" t="s">
        <v>272</v>
      </c>
      <c r="C793" s="89">
        <v>42123</v>
      </c>
      <c r="D793" s="88">
        <v>30</v>
      </c>
      <c r="E793" s="88">
        <v>60</v>
      </c>
      <c r="F793" s="83" t="s">
        <v>348</v>
      </c>
      <c r="G793" s="84" t="s">
        <v>348</v>
      </c>
      <c r="H793" s="84" t="s">
        <v>348</v>
      </c>
      <c r="I793" s="84">
        <v>4</v>
      </c>
      <c r="J793" s="84" t="s">
        <v>348</v>
      </c>
      <c r="K793" s="84" t="s">
        <v>348</v>
      </c>
    </row>
    <row r="794" spans="1:11" x14ac:dyDescent="0.2">
      <c r="A794" s="81">
        <v>103</v>
      </c>
      <c r="B794" s="80" t="s">
        <v>272</v>
      </c>
      <c r="C794" s="89">
        <v>42123</v>
      </c>
      <c r="D794" s="88">
        <v>60</v>
      </c>
      <c r="E794" s="88">
        <v>90</v>
      </c>
      <c r="F794" s="83" t="s">
        <v>348</v>
      </c>
      <c r="G794" s="84" t="s">
        <v>348</v>
      </c>
      <c r="H794" s="84" t="s">
        <v>348</v>
      </c>
      <c r="I794" s="84">
        <v>1.8</v>
      </c>
      <c r="J794" s="84" t="s">
        <v>348</v>
      </c>
      <c r="K794" s="84" t="s">
        <v>348</v>
      </c>
    </row>
    <row r="795" spans="1:11" x14ac:dyDescent="0.2">
      <c r="A795" s="81">
        <v>104</v>
      </c>
      <c r="B795" s="80" t="s">
        <v>269</v>
      </c>
      <c r="C795" s="89">
        <v>42123</v>
      </c>
      <c r="D795" s="88">
        <v>0</v>
      </c>
      <c r="E795" s="88">
        <v>30</v>
      </c>
      <c r="F795" s="83" t="s">
        <v>348</v>
      </c>
      <c r="G795" s="84" t="s">
        <v>348</v>
      </c>
      <c r="H795" s="84" t="s">
        <v>348</v>
      </c>
      <c r="I795" s="84">
        <v>12.8</v>
      </c>
      <c r="J795" s="84" t="s">
        <v>348</v>
      </c>
      <c r="K795" s="84" t="s">
        <v>348</v>
      </c>
    </row>
    <row r="796" spans="1:11" x14ac:dyDescent="0.2">
      <c r="A796" s="81">
        <v>104</v>
      </c>
      <c r="B796" s="80" t="s">
        <v>269</v>
      </c>
      <c r="C796" s="89">
        <v>42123</v>
      </c>
      <c r="D796" s="88">
        <v>30</v>
      </c>
      <c r="E796" s="88">
        <v>60</v>
      </c>
      <c r="F796" s="83" t="s">
        <v>348</v>
      </c>
      <c r="G796" s="84" t="s">
        <v>348</v>
      </c>
      <c r="H796" s="84" t="s">
        <v>348</v>
      </c>
      <c r="I796" s="84">
        <v>3.3</v>
      </c>
      <c r="J796" s="84" t="s">
        <v>348</v>
      </c>
      <c r="K796" s="84" t="s">
        <v>348</v>
      </c>
    </row>
    <row r="797" spans="1:11" x14ac:dyDescent="0.2">
      <c r="A797" s="81">
        <v>104</v>
      </c>
      <c r="B797" s="80" t="s">
        <v>269</v>
      </c>
      <c r="C797" s="89">
        <v>42123</v>
      </c>
      <c r="D797" s="88">
        <v>60</v>
      </c>
      <c r="E797" s="88">
        <v>90</v>
      </c>
      <c r="F797" s="83" t="s">
        <v>348</v>
      </c>
      <c r="G797" s="84" t="s">
        <v>348</v>
      </c>
      <c r="H797" s="84" t="s">
        <v>348</v>
      </c>
      <c r="I797" s="84">
        <v>2.2000000000000002</v>
      </c>
      <c r="J797" s="84" t="s">
        <v>348</v>
      </c>
      <c r="K797" s="84" t="s">
        <v>348</v>
      </c>
    </row>
    <row r="798" spans="1:11" x14ac:dyDescent="0.2">
      <c r="A798" s="81">
        <v>105</v>
      </c>
      <c r="B798" s="80" t="s">
        <v>274</v>
      </c>
      <c r="C798" s="89">
        <v>42123</v>
      </c>
      <c r="D798" s="88">
        <v>0</v>
      </c>
      <c r="E798" s="88">
        <v>30</v>
      </c>
      <c r="F798" s="83" t="s">
        <v>348</v>
      </c>
      <c r="G798" s="84" t="s">
        <v>348</v>
      </c>
      <c r="H798" s="84" t="s">
        <v>348</v>
      </c>
      <c r="I798" s="84">
        <v>4.0999999999999996</v>
      </c>
      <c r="J798" s="84" t="s">
        <v>348</v>
      </c>
      <c r="K798" s="84" t="s">
        <v>348</v>
      </c>
    </row>
    <row r="799" spans="1:11" x14ac:dyDescent="0.2">
      <c r="A799" s="81">
        <v>105</v>
      </c>
      <c r="B799" s="80" t="s">
        <v>274</v>
      </c>
      <c r="C799" s="89">
        <v>42123</v>
      </c>
      <c r="D799" s="88">
        <v>30</v>
      </c>
      <c r="E799" s="88">
        <v>60</v>
      </c>
      <c r="F799" s="83" t="s">
        <v>348</v>
      </c>
      <c r="G799" s="84" t="s">
        <v>348</v>
      </c>
      <c r="H799" s="84" t="s">
        <v>348</v>
      </c>
      <c r="I799" s="84">
        <v>2.1</v>
      </c>
      <c r="J799" s="84" t="s">
        <v>348</v>
      </c>
      <c r="K799" s="84" t="s">
        <v>348</v>
      </c>
    </row>
    <row r="800" spans="1:11" x14ac:dyDescent="0.2">
      <c r="A800" s="81">
        <v>105</v>
      </c>
      <c r="B800" s="80" t="s">
        <v>274</v>
      </c>
      <c r="C800" s="89">
        <v>42123</v>
      </c>
      <c r="D800" s="88">
        <v>60</v>
      </c>
      <c r="E800" s="88">
        <v>90</v>
      </c>
      <c r="F800" s="83" t="s">
        <v>348</v>
      </c>
      <c r="G800" s="84" t="s">
        <v>348</v>
      </c>
      <c r="H800" s="84" t="s">
        <v>348</v>
      </c>
      <c r="I800" s="84">
        <v>0.8</v>
      </c>
      <c r="J800" s="84" t="s">
        <v>348</v>
      </c>
      <c r="K800" s="84" t="s">
        <v>348</v>
      </c>
    </row>
    <row r="801" spans="1:11" x14ac:dyDescent="0.2">
      <c r="A801" s="81">
        <v>106</v>
      </c>
      <c r="B801" s="80" t="s">
        <v>268</v>
      </c>
      <c r="C801" s="89">
        <v>42123</v>
      </c>
      <c r="D801" s="88">
        <v>0</v>
      </c>
      <c r="E801" s="88">
        <v>30</v>
      </c>
      <c r="F801" s="83" t="s">
        <v>348</v>
      </c>
      <c r="G801" s="84" t="s">
        <v>348</v>
      </c>
      <c r="H801" s="84" t="s">
        <v>348</v>
      </c>
      <c r="I801" s="84">
        <v>21.8</v>
      </c>
      <c r="J801" s="84" t="s">
        <v>348</v>
      </c>
      <c r="K801" s="84" t="s">
        <v>348</v>
      </c>
    </row>
    <row r="802" spans="1:11" x14ac:dyDescent="0.2">
      <c r="A802" s="81">
        <v>106</v>
      </c>
      <c r="B802" s="80" t="s">
        <v>268</v>
      </c>
      <c r="C802" s="89">
        <v>42123</v>
      </c>
      <c r="D802" s="88">
        <v>30</v>
      </c>
      <c r="E802" s="88">
        <v>60</v>
      </c>
      <c r="F802" s="83" t="s">
        <v>348</v>
      </c>
      <c r="G802" s="84" t="s">
        <v>348</v>
      </c>
      <c r="H802" s="84" t="s">
        <v>348</v>
      </c>
      <c r="I802" s="84">
        <v>7.9</v>
      </c>
      <c r="J802" s="84" t="s">
        <v>348</v>
      </c>
      <c r="K802" s="84" t="s">
        <v>348</v>
      </c>
    </row>
    <row r="803" spans="1:11" x14ac:dyDescent="0.2">
      <c r="A803" s="81">
        <v>106</v>
      </c>
      <c r="B803" s="80" t="s">
        <v>268</v>
      </c>
      <c r="C803" s="89">
        <v>42123</v>
      </c>
      <c r="D803" s="88">
        <v>60</v>
      </c>
      <c r="E803" s="88">
        <v>90</v>
      </c>
      <c r="F803" s="83" t="s">
        <v>348</v>
      </c>
      <c r="G803" s="84" t="s">
        <v>348</v>
      </c>
      <c r="H803" s="84" t="s">
        <v>348</v>
      </c>
      <c r="I803" s="84">
        <v>4.5</v>
      </c>
      <c r="J803" s="84" t="s">
        <v>348</v>
      </c>
      <c r="K803" s="84" t="s">
        <v>348</v>
      </c>
    </row>
    <row r="804" spans="1:11" x14ac:dyDescent="0.2">
      <c r="A804" s="81">
        <v>107</v>
      </c>
      <c r="B804" s="80" t="s">
        <v>270</v>
      </c>
      <c r="C804" s="89">
        <v>42123</v>
      </c>
      <c r="D804" s="88">
        <v>0</v>
      </c>
      <c r="E804" s="88">
        <v>30</v>
      </c>
      <c r="F804" s="83" t="s">
        <v>348</v>
      </c>
      <c r="G804" s="84" t="s">
        <v>348</v>
      </c>
      <c r="H804" s="84" t="s">
        <v>348</v>
      </c>
      <c r="I804" s="84">
        <v>10.3</v>
      </c>
      <c r="J804" s="84" t="s">
        <v>348</v>
      </c>
      <c r="K804" s="84" t="s">
        <v>348</v>
      </c>
    </row>
    <row r="805" spans="1:11" x14ac:dyDescent="0.2">
      <c r="A805" s="81">
        <v>107</v>
      </c>
      <c r="B805" s="80" t="s">
        <v>270</v>
      </c>
      <c r="C805" s="89">
        <v>42123</v>
      </c>
      <c r="D805" s="88">
        <v>30</v>
      </c>
      <c r="E805" s="88">
        <v>60</v>
      </c>
      <c r="F805" s="83" t="s">
        <v>348</v>
      </c>
      <c r="G805" s="84" t="s">
        <v>348</v>
      </c>
      <c r="H805" s="84" t="s">
        <v>348</v>
      </c>
      <c r="I805" s="84">
        <v>4</v>
      </c>
      <c r="J805" s="84" t="s">
        <v>348</v>
      </c>
      <c r="K805" s="84" t="s">
        <v>348</v>
      </c>
    </row>
    <row r="806" spans="1:11" x14ac:dyDescent="0.2">
      <c r="A806" s="81">
        <v>107</v>
      </c>
      <c r="B806" s="80" t="s">
        <v>270</v>
      </c>
      <c r="C806" s="89">
        <v>42123</v>
      </c>
      <c r="D806" s="88">
        <v>60</v>
      </c>
      <c r="E806" s="88">
        <v>90</v>
      </c>
      <c r="F806" s="83" t="s">
        <v>348</v>
      </c>
      <c r="G806" s="84" t="s">
        <v>348</v>
      </c>
      <c r="H806" s="84" t="s">
        <v>348</v>
      </c>
      <c r="I806" s="84">
        <v>1.7</v>
      </c>
      <c r="J806" s="84" t="s">
        <v>348</v>
      </c>
      <c r="K806" s="84" t="s">
        <v>348</v>
      </c>
    </row>
    <row r="807" spans="1:11" x14ac:dyDescent="0.2">
      <c r="A807" s="81">
        <v>108</v>
      </c>
      <c r="B807" s="80" t="s">
        <v>277</v>
      </c>
      <c r="C807" s="89">
        <v>42123</v>
      </c>
      <c r="D807" s="88">
        <v>0</v>
      </c>
      <c r="E807" s="88">
        <v>30</v>
      </c>
      <c r="F807" s="83" t="s">
        <v>348</v>
      </c>
      <c r="G807" s="84" t="s">
        <v>348</v>
      </c>
      <c r="H807" s="84" t="s">
        <v>348</v>
      </c>
      <c r="I807" s="84">
        <v>14.2</v>
      </c>
      <c r="J807" s="84" t="s">
        <v>348</v>
      </c>
      <c r="K807" s="84" t="s">
        <v>348</v>
      </c>
    </row>
    <row r="808" spans="1:11" x14ac:dyDescent="0.2">
      <c r="A808" s="81">
        <v>108</v>
      </c>
      <c r="B808" s="80" t="s">
        <v>277</v>
      </c>
      <c r="C808" s="89">
        <v>42123</v>
      </c>
      <c r="D808" s="88">
        <v>30</v>
      </c>
      <c r="E808" s="88">
        <v>60</v>
      </c>
      <c r="F808" s="83" t="s">
        <v>348</v>
      </c>
      <c r="G808" s="84" t="s">
        <v>348</v>
      </c>
      <c r="H808" s="84" t="s">
        <v>348</v>
      </c>
      <c r="I808" s="84">
        <v>7.7</v>
      </c>
      <c r="J808" s="84" t="s">
        <v>348</v>
      </c>
      <c r="K808" s="84" t="s">
        <v>348</v>
      </c>
    </row>
    <row r="809" spans="1:11" x14ac:dyDescent="0.2">
      <c r="A809" s="81">
        <v>108</v>
      </c>
      <c r="B809" s="80" t="s">
        <v>277</v>
      </c>
      <c r="C809" s="89">
        <v>42123</v>
      </c>
      <c r="D809" s="88">
        <v>60</v>
      </c>
      <c r="E809" s="88">
        <v>90</v>
      </c>
      <c r="F809" s="83" t="s">
        <v>348</v>
      </c>
      <c r="G809" s="84" t="s">
        <v>348</v>
      </c>
      <c r="H809" s="84" t="s">
        <v>348</v>
      </c>
      <c r="I809" s="84">
        <v>9.1999999999999993</v>
      </c>
      <c r="J809" s="84" t="s">
        <v>348</v>
      </c>
      <c r="K809" s="84" t="s">
        <v>348</v>
      </c>
    </row>
    <row r="810" spans="1:11" x14ac:dyDescent="0.2">
      <c r="A810" s="81">
        <v>109</v>
      </c>
      <c r="B810" s="80" t="s">
        <v>276</v>
      </c>
      <c r="C810" s="89">
        <v>42123</v>
      </c>
      <c r="D810" s="88">
        <v>0</v>
      </c>
      <c r="E810" s="88">
        <v>30</v>
      </c>
      <c r="F810" s="83" t="s">
        <v>348</v>
      </c>
      <c r="G810" s="84" t="s">
        <v>348</v>
      </c>
      <c r="H810" s="84" t="s">
        <v>348</v>
      </c>
      <c r="I810" s="84">
        <v>6.7</v>
      </c>
      <c r="J810" s="84" t="s">
        <v>348</v>
      </c>
      <c r="K810" s="84" t="s">
        <v>348</v>
      </c>
    </row>
    <row r="811" spans="1:11" x14ac:dyDescent="0.2">
      <c r="A811" s="81">
        <v>109</v>
      </c>
      <c r="B811" s="80" t="s">
        <v>276</v>
      </c>
      <c r="C811" s="89">
        <v>42123</v>
      </c>
      <c r="D811" s="88">
        <v>30</v>
      </c>
      <c r="E811" s="88">
        <v>60</v>
      </c>
      <c r="F811" s="83" t="s">
        <v>348</v>
      </c>
      <c r="G811" s="84" t="s">
        <v>348</v>
      </c>
      <c r="H811" s="84" t="s">
        <v>348</v>
      </c>
      <c r="I811" s="84">
        <v>4.4000000000000004</v>
      </c>
      <c r="J811" s="84" t="s">
        <v>348</v>
      </c>
      <c r="K811" s="84" t="s">
        <v>348</v>
      </c>
    </row>
    <row r="812" spans="1:11" x14ac:dyDescent="0.2">
      <c r="A812" s="81">
        <v>109</v>
      </c>
      <c r="B812" s="80" t="s">
        <v>276</v>
      </c>
      <c r="C812" s="89">
        <v>42123</v>
      </c>
      <c r="D812" s="88">
        <v>60</v>
      </c>
      <c r="E812" s="88">
        <v>90</v>
      </c>
      <c r="F812" s="83" t="s">
        <v>348</v>
      </c>
      <c r="G812" s="84" t="s">
        <v>348</v>
      </c>
      <c r="H812" s="84" t="s">
        <v>348</v>
      </c>
      <c r="I812" s="84">
        <v>2.8</v>
      </c>
      <c r="J812" s="84" t="s">
        <v>348</v>
      </c>
      <c r="K812" s="84" t="s">
        <v>348</v>
      </c>
    </row>
    <row r="813" spans="1:11" x14ac:dyDescent="0.2">
      <c r="A813" s="81">
        <v>110</v>
      </c>
      <c r="B813" s="80" t="s">
        <v>273</v>
      </c>
      <c r="C813" s="89">
        <v>42123</v>
      </c>
      <c r="D813" s="88">
        <v>0</v>
      </c>
      <c r="E813" s="88">
        <v>30</v>
      </c>
      <c r="F813" s="83" t="s">
        <v>348</v>
      </c>
      <c r="G813" s="84" t="s">
        <v>348</v>
      </c>
      <c r="H813" s="84" t="s">
        <v>348</v>
      </c>
      <c r="I813" s="84">
        <v>6.9</v>
      </c>
      <c r="J813" s="84" t="s">
        <v>348</v>
      </c>
      <c r="K813" s="84" t="s">
        <v>348</v>
      </c>
    </row>
    <row r="814" spans="1:11" x14ac:dyDescent="0.2">
      <c r="A814" s="81">
        <v>110</v>
      </c>
      <c r="B814" s="80" t="s">
        <v>273</v>
      </c>
      <c r="C814" s="89">
        <v>42123</v>
      </c>
      <c r="D814" s="88">
        <v>30</v>
      </c>
      <c r="E814" s="88">
        <v>60</v>
      </c>
      <c r="F814" s="83" t="s">
        <v>348</v>
      </c>
      <c r="G814" s="84" t="s">
        <v>348</v>
      </c>
      <c r="H814" s="84" t="s">
        <v>348</v>
      </c>
      <c r="I814" s="84">
        <v>2.2999999999999998</v>
      </c>
      <c r="J814" s="84" t="s">
        <v>348</v>
      </c>
      <c r="K814" s="84" t="s">
        <v>348</v>
      </c>
    </row>
    <row r="815" spans="1:11" x14ac:dyDescent="0.2">
      <c r="A815" s="81">
        <v>110</v>
      </c>
      <c r="B815" s="80" t="s">
        <v>273</v>
      </c>
      <c r="C815" s="89">
        <v>42123</v>
      </c>
      <c r="D815" s="88">
        <v>60</v>
      </c>
      <c r="E815" s="88">
        <v>90</v>
      </c>
      <c r="F815" s="83" t="s">
        <v>348</v>
      </c>
      <c r="G815" s="84" t="s">
        <v>348</v>
      </c>
      <c r="H815" s="84" t="s">
        <v>348</v>
      </c>
      <c r="I815" s="84">
        <v>2.2999999999999998</v>
      </c>
      <c r="J815" s="84" t="s">
        <v>348</v>
      </c>
      <c r="K815" s="84" t="s">
        <v>348</v>
      </c>
    </row>
    <row r="816" spans="1:11" x14ac:dyDescent="0.2">
      <c r="A816" s="81">
        <v>201</v>
      </c>
      <c r="B816" s="80" t="s">
        <v>277</v>
      </c>
      <c r="C816" s="89">
        <v>42123</v>
      </c>
      <c r="D816" s="88">
        <v>0</v>
      </c>
      <c r="E816" s="88">
        <v>30</v>
      </c>
      <c r="F816" s="83" t="s">
        <v>348</v>
      </c>
      <c r="G816" s="84" t="s">
        <v>348</v>
      </c>
      <c r="H816" s="84" t="s">
        <v>348</v>
      </c>
      <c r="I816" s="84">
        <v>6.6</v>
      </c>
      <c r="J816" s="84" t="s">
        <v>348</v>
      </c>
      <c r="K816" s="84" t="s">
        <v>348</v>
      </c>
    </row>
    <row r="817" spans="1:11" x14ac:dyDescent="0.2">
      <c r="A817" s="81">
        <v>201</v>
      </c>
      <c r="B817" s="80" t="s">
        <v>277</v>
      </c>
      <c r="C817" s="89">
        <v>42123</v>
      </c>
      <c r="D817" s="88">
        <v>30</v>
      </c>
      <c r="E817" s="88">
        <v>60</v>
      </c>
      <c r="F817" s="83" t="s">
        <v>348</v>
      </c>
      <c r="G817" s="84" t="s">
        <v>348</v>
      </c>
      <c r="H817" s="84" t="s">
        <v>348</v>
      </c>
      <c r="I817" s="84">
        <v>2</v>
      </c>
      <c r="J817" s="84" t="s">
        <v>348</v>
      </c>
      <c r="K817" s="84" t="s">
        <v>348</v>
      </c>
    </row>
    <row r="818" spans="1:11" x14ac:dyDescent="0.2">
      <c r="A818" s="81">
        <v>201</v>
      </c>
      <c r="B818" s="80" t="s">
        <v>277</v>
      </c>
      <c r="C818" s="89">
        <v>42123</v>
      </c>
      <c r="D818" s="88">
        <v>60</v>
      </c>
      <c r="E818" s="88">
        <v>90</v>
      </c>
      <c r="F818" s="83" t="s">
        <v>348</v>
      </c>
      <c r="G818" s="84" t="s">
        <v>348</v>
      </c>
      <c r="H818" s="84" t="s">
        <v>348</v>
      </c>
      <c r="I818" s="84">
        <v>1.5</v>
      </c>
      <c r="J818" s="84" t="s">
        <v>348</v>
      </c>
      <c r="K818" s="84" t="s">
        <v>348</v>
      </c>
    </row>
    <row r="819" spans="1:11" x14ac:dyDescent="0.2">
      <c r="A819" s="81">
        <v>202</v>
      </c>
      <c r="B819" s="80" t="s">
        <v>273</v>
      </c>
      <c r="C819" s="89">
        <v>42123</v>
      </c>
      <c r="D819" s="88">
        <v>0</v>
      </c>
      <c r="E819" s="88">
        <v>30</v>
      </c>
      <c r="F819" s="83" t="s">
        <v>348</v>
      </c>
      <c r="G819" s="84" t="s">
        <v>348</v>
      </c>
      <c r="H819" s="84" t="s">
        <v>348</v>
      </c>
      <c r="I819" s="84">
        <v>4.5999999999999996</v>
      </c>
      <c r="J819" s="84" t="s">
        <v>348</v>
      </c>
      <c r="K819" s="84" t="s">
        <v>348</v>
      </c>
    </row>
    <row r="820" spans="1:11" x14ac:dyDescent="0.2">
      <c r="A820" s="81">
        <v>202</v>
      </c>
      <c r="B820" s="80" t="s">
        <v>273</v>
      </c>
      <c r="C820" s="89">
        <v>42123</v>
      </c>
      <c r="D820" s="88">
        <v>30</v>
      </c>
      <c r="E820" s="88">
        <v>60</v>
      </c>
      <c r="F820" s="83" t="s">
        <v>348</v>
      </c>
      <c r="G820" s="84" t="s">
        <v>348</v>
      </c>
      <c r="H820" s="84" t="s">
        <v>348</v>
      </c>
      <c r="I820" s="84">
        <v>1.6</v>
      </c>
      <c r="J820" s="84" t="s">
        <v>348</v>
      </c>
      <c r="K820" s="84" t="s">
        <v>348</v>
      </c>
    </row>
    <row r="821" spans="1:11" x14ac:dyDescent="0.2">
      <c r="A821" s="81">
        <v>202</v>
      </c>
      <c r="B821" s="80" t="s">
        <v>273</v>
      </c>
      <c r="C821" s="89">
        <v>42123</v>
      </c>
      <c r="D821" s="88">
        <v>60</v>
      </c>
      <c r="E821" s="88">
        <v>90</v>
      </c>
      <c r="F821" s="83" t="s">
        <v>348</v>
      </c>
      <c r="G821" s="84" t="s">
        <v>348</v>
      </c>
      <c r="H821" s="84" t="s">
        <v>348</v>
      </c>
      <c r="I821" s="84">
        <v>0.8</v>
      </c>
      <c r="J821" s="84" t="s">
        <v>348</v>
      </c>
      <c r="K821" s="84" t="s">
        <v>348</v>
      </c>
    </row>
    <row r="822" spans="1:11" x14ac:dyDescent="0.2">
      <c r="A822" s="81">
        <v>203</v>
      </c>
      <c r="B822" s="80" t="s">
        <v>275</v>
      </c>
      <c r="C822" s="89">
        <v>42123</v>
      </c>
      <c r="D822" s="88">
        <v>0</v>
      </c>
      <c r="E822" s="88">
        <v>30</v>
      </c>
      <c r="F822" s="83" t="s">
        <v>348</v>
      </c>
      <c r="G822" s="84" t="s">
        <v>348</v>
      </c>
      <c r="H822" s="84" t="s">
        <v>348</v>
      </c>
      <c r="I822" s="84">
        <v>3.8</v>
      </c>
      <c r="J822" s="84" t="s">
        <v>348</v>
      </c>
      <c r="K822" s="84" t="s">
        <v>348</v>
      </c>
    </row>
    <row r="823" spans="1:11" x14ac:dyDescent="0.2">
      <c r="A823" s="81">
        <v>203</v>
      </c>
      <c r="B823" s="80" t="s">
        <v>275</v>
      </c>
      <c r="C823" s="89">
        <v>42123</v>
      </c>
      <c r="D823" s="88">
        <v>30</v>
      </c>
      <c r="E823" s="88">
        <v>60</v>
      </c>
      <c r="F823" s="83" t="s">
        <v>348</v>
      </c>
      <c r="G823" s="84" t="s">
        <v>348</v>
      </c>
      <c r="H823" s="84" t="s">
        <v>348</v>
      </c>
      <c r="I823" s="84">
        <v>0.7</v>
      </c>
      <c r="J823" s="84" t="s">
        <v>348</v>
      </c>
      <c r="K823" s="84" t="s">
        <v>348</v>
      </c>
    </row>
    <row r="824" spans="1:11" x14ac:dyDescent="0.2">
      <c r="A824" s="81">
        <v>203</v>
      </c>
      <c r="B824" s="80" t="s">
        <v>275</v>
      </c>
      <c r="C824" s="89">
        <v>42123</v>
      </c>
      <c r="D824" s="88">
        <v>60</v>
      </c>
      <c r="E824" s="88">
        <v>90</v>
      </c>
      <c r="F824" s="83" t="s">
        <v>348</v>
      </c>
      <c r="G824" s="84" t="s">
        <v>348</v>
      </c>
      <c r="H824" s="84" t="s">
        <v>348</v>
      </c>
      <c r="I824" s="84">
        <v>0.5</v>
      </c>
      <c r="J824" s="84" t="s">
        <v>348</v>
      </c>
      <c r="K824" s="84" t="s">
        <v>348</v>
      </c>
    </row>
    <row r="825" spans="1:11" x14ac:dyDescent="0.2">
      <c r="A825" s="81">
        <v>204</v>
      </c>
      <c r="B825" s="80" t="s">
        <v>274</v>
      </c>
      <c r="C825" s="89">
        <v>42123</v>
      </c>
      <c r="D825" s="88">
        <v>0</v>
      </c>
      <c r="E825" s="88">
        <v>30</v>
      </c>
      <c r="F825" s="83" t="s">
        <v>348</v>
      </c>
      <c r="G825" s="84" t="s">
        <v>348</v>
      </c>
      <c r="H825" s="84" t="s">
        <v>348</v>
      </c>
      <c r="I825" s="84">
        <v>2.7</v>
      </c>
      <c r="J825" s="84" t="s">
        <v>348</v>
      </c>
      <c r="K825" s="84" t="s">
        <v>348</v>
      </c>
    </row>
    <row r="826" spans="1:11" x14ac:dyDescent="0.2">
      <c r="A826" s="81">
        <v>204</v>
      </c>
      <c r="B826" s="80" t="s">
        <v>274</v>
      </c>
      <c r="C826" s="89">
        <v>42123</v>
      </c>
      <c r="D826" s="88">
        <v>30</v>
      </c>
      <c r="E826" s="88">
        <v>60</v>
      </c>
      <c r="F826" s="83" t="s">
        <v>348</v>
      </c>
      <c r="G826" s="84" t="s">
        <v>348</v>
      </c>
      <c r="H826" s="84" t="s">
        <v>348</v>
      </c>
      <c r="I826" s="84">
        <v>0.5</v>
      </c>
      <c r="J826" s="84" t="s">
        <v>348</v>
      </c>
      <c r="K826" s="84" t="s">
        <v>348</v>
      </c>
    </row>
    <row r="827" spans="1:11" x14ac:dyDescent="0.2">
      <c r="A827" s="81">
        <v>204</v>
      </c>
      <c r="B827" s="80" t="s">
        <v>274</v>
      </c>
      <c r="C827" s="89">
        <v>42123</v>
      </c>
      <c r="D827" s="88">
        <v>60</v>
      </c>
      <c r="E827" s="88">
        <v>90</v>
      </c>
      <c r="F827" s="83" t="s">
        <v>348</v>
      </c>
      <c r="G827" s="84" t="s">
        <v>348</v>
      </c>
      <c r="H827" s="84" t="s">
        <v>348</v>
      </c>
      <c r="I827" s="84">
        <v>0.8</v>
      </c>
      <c r="J827" s="84" t="s">
        <v>348</v>
      </c>
      <c r="K827" s="84" t="s">
        <v>348</v>
      </c>
    </row>
    <row r="828" spans="1:11" x14ac:dyDescent="0.2">
      <c r="A828" s="81">
        <v>205</v>
      </c>
      <c r="B828" s="80" t="s">
        <v>269</v>
      </c>
      <c r="C828" s="89">
        <v>42123</v>
      </c>
      <c r="D828" s="88">
        <v>0</v>
      </c>
      <c r="E828" s="88">
        <v>30</v>
      </c>
      <c r="F828" s="83" t="s">
        <v>348</v>
      </c>
      <c r="G828" s="84" t="s">
        <v>348</v>
      </c>
      <c r="H828" s="84" t="s">
        <v>348</v>
      </c>
      <c r="I828" s="84">
        <v>6.6</v>
      </c>
      <c r="J828" s="84" t="s">
        <v>348</v>
      </c>
      <c r="K828" s="84" t="s">
        <v>348</v>
      </c>
    </row>
    <row r="829" spans="1:11" x14ac:dyDescent="0.2">
      <c r="A829" s="81">
        <v>205</v>
      </c>
      <c r="B829" s="80" t="s">
        <v>269</v>
      </c>
      <c r="C829" s="89">
        <v>42123</v>
      </c>
      <c r="D829" s="88">
        <v>30</v>
      </c>
      <c r="E829" s="88">
        <v>60</v>
      </c>
      <c r="F829" s="83" t="s">
        <v>348</v>
      </c>
      <c r="G829" s="84" t="s">
        <v>348</v>
      </c>
      <c r="H829" s="84" t="s">
        <v>348</v>
      </c>
      <c r="I829" s="84">
        <v>1.7</v>
      </c>
      <c r="J829" s="84" t="s">
        <v>348</v>
      </c>
      <c r="K829" s="84" t="s">
        <v>348</v>
      </c>
    </row>
    <row r="830" spans="1:11" x14ac:dyDescent="0.2">
      <c r="A830" s="81">
        <v>205</v>
      </c>
      <c r="B830" s="80" t="s">
        <v>269</v>
      </c>
      <c r="C830" s="89">
        <v>42123</v>
      </c>
      <c r="D830" s="88">
        <v>60</v>
      </c>
      <c r="E830" s="88">
        <v>90</v>
      </c>
      <c r="F830" s="83" t="s">
        <v>348</v>
      </c>
      <c r="G830" s="84" t="s">
        <v>348</v>
      </c>
      <c r="H830" s="84" t="s">
        <v>348</v>
      </c>
      <c r="I830" s="84">
        <v>2</v>
      </c>
      <c r="J830" s="84" t="s">
        <v>348</v>
      </c>
      <c r="K830" s="84" t="s">
        <v>348</v>
      </c>
    </row>
    <row r="831" spans="1:11" x14ac:dyDescent="0.2">
      <c r="A831" s="81">
        <v>206</v>
      </c>
      <c r="B831" s="80" t="s">
        <v>271</v>
      </c>
      <c r="C831" s="89">
        <v>42123</v>
      </c>
      <c r="D831" s="88">
        <v>0</v>
      </c>
      <c r="E831" s="88">
        <v>30</v>
      </c>
      <c r="F831" s="83" t="s">
        <v>348</v>
      </c>
      <c r="G831" s="84" t="s">
        <v>348</v>
      </c>
      <c r="H831" s="84" t="s">
        <v>348</v>
      </c>
      <c r="I831" s="84">
        <v>6.1</v>
      </c>
      <c r="J831" s="84" t="s">
        <v>348</v>
      </c>
      <c r="K831" s="84" t="s">
        <v>348</v>
      </c>
    </row>
    <row r="832" spans="1:11" x14ac:dyDescent="0.2">
      <c r="A832" s="81">
        <v>206</v>
      </c>
      <c r="B832" s="80" t="s">
        <v>271</v>
      </c>
      <c r="C832" s="89">
        <v>42123</v>
      </c>
      <c r="D832" s="88">
        <v>30</v>
      </c>
      <c r="E832" s="88">
        <v>60</v>
      </c>
      <c r="F832" s="83" t="s">
        <v>348</v>
      </c>
      <c r="G832" s="84" t="s">
        <v>348</v>
      </c>
      <c r="H832" s="84" t="s">
        <v>348</v>
      </c>
      <c r="I832" s="84">
        <v>1.1000000000000001</v>
      </c>
      <c r="J832" s="84" t="s">
        <v>348</v>
      </c>
      <c r="K832" s="84" t="s">
        <v>348</v>
      </c>
    </row>
    <row r="833" spans="1:11" x14ac:dyDescent="0.2">
      <c r="A833" s="81">
        <v>206</v>
      </c>
      <c r="B833" s="80" t="s">
        <v>271</v>
      </c>
      <c r="C833" s="89">
        <v>42123</v>
      </c>
      <c r="D833" s="88">
        <v>60</v>
      </c>
      <c r="E833" s="88">
        <v>90</v>
      </c>
      <c r="F833" s="83" t="s">
        <v>348</v>
      </c>
      <c r="G833" s="84" t="s">
        <v>348</v>
      </c>
      <c r="H833" s="84" t="s">
        <v>348</v>
      </c>
      <c r="I833" s="84">
        <v>0.5</v>
      </c>
      <c r="J833" s="84" t="s">
        <v>348</v>
      </c>
      <c r="K833" s="84" t="s">
        <v>348</v>
      </c>
    </row>
    <row r="834" spans="1:11" x14ac:dyDescent="0.2">
      <c r="A834" s="81">
        <v>207</v>
      </c>
      <c r="B834" s="80" t="s">
        <v>272</v>
      </c>
      <c r="C834" s="89">
        <v>42123</v>
      </c>
      <c r="D834" s="88">
        <v>0</v>
      </c>
      <c r="E834" s="88">
        <v>30</v>
      </c>
      <c r="F834" s="83" t="s">
        <v>348</v>
      </c>
      <c r="G834" s="84" t="s">
        <v>348</v>
      </c>
      <c r="H834" s="84" t="s">
        <v>348</v>
      </c>
      <c r="I834" s="84">
        <v>5.0999999999999996</v>
      </c>
      <c r="J834" s="84" t="s">
        <v>348</v>
      </c>
      <c r="K834" s="84" t="s">
        <v>348</v>
      </c>
    </row>
    <row r="835" spans="1:11" x14ac:dyDescent="0.2">
      <c r="A835" s="81">
        <v>207</v>
      </c>
      <c r="B835" s="80" t="s">
        <v>272</v>
      </c>
      <c r="C835" s="89">
        <v>42123</v>
      </c>
      <c r="D835" s="88">
        <v>30</v>
      </c>
      <c r="E835" s="88">
        <v>60</v>
      </c>
      <c r="F835" s="83" t="s">
        <v>348</v>
      </c>
      <c r="G835" s="84" t="s">
        <v>348</v>
      </c>
      <c r="H835" s="84" t="s">
        <v>348</v>
      </c>
      <c r="I835" s="84">
        <v>1.8</v>
      </c>
      <c r="J835" s="84" t="s">
        <v>348</v>
      </c>
      <c r="K835" s="84" t="s">
        <v>348</v>
      </c>
    </row>
    <row r="836" spans="1:11" x14ac:dyDescent="0.2">
      <c r="A836" s="81">
        <v>207</v>
      </c>
      <c r="B836" s="80" t="s">
        <v>272</v>
      </c>
      <c r="C836" s="89">
        <v>42123</v>
      </c>
      <c r="D836" s="88">
        <v>60</v>
      </c>
      <c r="E836" s="88">
        <v>90</v>
      </c>
      <c r="F836" s="83" t="s">
        <v>348</v>
      </c>
      <c r="G836" s="84" t="s">
        <v>348</v>
      </c>
      <c r="H836" s="84" t="s">
        <v>348</v>
      </c>
      <c r="I836" s="84">
        <v>1.1000000000000001</v>
      </c>
      <c r="J836" s="84" t="s">
        <v>348</v>
      </c>
      <c r="K836" s="84" t="s">
        <v>348</v>
      </c>
    </row>
    <row r="837" spans="1:11" x14ac:dyDescent="0.2">
      <c r="A837" s="81">
        <v>208</v>
      </c>
      <c r="B837" s="80" t="s">
        <v>268</v>
      </c>
      <c r="C837" s="89">
        <v>42123</v>
      </c>
      <c r="D837" s="88">
        <v>0</v>
      </c>
      <c r="E837" s="88">
        <v>30</v>
      </c>
      <c r="F837" s="83" t="s">
        <v>348</v>
      </c>
      <c r="G837" s="84" t="s">
        <v>348</v>
      </c>
      <c r="H837" s="84" t="s">
        <v>348</v>
      </c>
      <c r="I837" s="84">
        <v>5</v>
      </c>
      <c r="J837" s="84" t="s">
        <v>348</v>
      </c>
      <c r="K837" s="84" t="s">
        <v>348</v>
      </c>
    </row>
    <row r="838" spans="1:11" x14ac:dyDescent="0.2">
      <c r="A838" s="81">
        <v>208</v>
      </c>
      <c r="B838" s="80" t="s">
        <v>268</v>
      </c>
      <c r="C838" s="89">
        <v>42123</v>
      </c>
      <c r="D838" s="88">
        <v>30</v>
      </c>
      <c r="E838" s="88">
        <v>60</v>
      </c>
      <c r="F838" s="83" t="s">
        <v>348</v>
      </c>
      <c r="G838" s="84" t="s">
        <v>348</v>
      </c>
      <c r="H838" s="84" t="s">
        <v>348</v>
      </c>
      <c r="I838" s="84">
        <v>2</v>
      </c>
      <c r="J838" s="84" t="s">
        <v>348</v>
      </c>
      <c r="K838" s="84" t="s">
        <v>348</v>
      </c>
    </row>
    <row r="839" spans="1:11" x14ac:dyDescent="0.2">
      <c r="A839" s="81">
        <v>208</v>
      </c>
      <c r="B839" s="80" t="s">
        <v>268</v>
      </c>
      <c r="C839" s="89">
        <v>42123</v>
      </c>
      <c r="D839" s="88">
        <v>60</v>
      </c>
      <c r="E839" s="88">
        <v>90</v>
      </c>
      <c r="F839" s="83" t="s">
        <v>348</v>
      </c>
      <c r="G839" s="84" t="s">
        <v>348</v>
      </c>
      <c r="H839" s="84" t="s">
        <v>348</v>
      </c>
      <c r="I839" s="84">
        <v>1.3</v>
      </c>
      <c r="J839" s="84" t="s">
        <v>348</v>
      </c>
      <c r="K839" s="84" t="s">
        <v>348</v>
      </c>
    </row>
    <row r="840" spans="1:11" x14ac:dyDescent="0.2">
      <c r="A840" s="81">
        <v>209</v>
      </c>
      <c r="B840" s="80" t="s">
        <v>270</v>
      </c>
      <c r="C840" s="89">
        <v>42123</v>
      </c>
      <c r="D840" s="88">
        <v>0</v>
      </c>
      <c r="E840" s="88">
        <v>30</v>
      </c>
      <c r="F840" s="83" t="s">
        <v>348</v>
      </c>
      <c r="G840" s="84" t="s">
        <v>348</v>
      </c>
      <c r="H840" s="84" t="s">
        <v>348</v>
      </c>
      <c r="I840" s="84">
        <v>9.4</v>
      </c>
      <c r="J840" s="84" t="s">
        <v>348</v>
      </c>
      <c r="K840" s="84" t="s">
        <v>348</v>
      </c>
    </row>
    <row r="841" spans="1:11" x14ac:dyDescent="0.2">
      <c r="A841" s="81">
        <v>209</v>
      </c>
      <c r="B841" s="80" t="s">
        <v>270</v>
      </c>
      <c r="C841" s="89">
        <v>42123</v>
      </c>
      <c r="D841" s="88">
        <v>30</v>
      </c>
      <c r="E841" s="88">
        <v>60</v>
      </c>
      <c r="F841" s="83" t="s">
        <v>348</v>
      </c>
      <c r="G841" s="84" t="s">
        <v>348</v>
      </c>
      <c r="H841" s="84" t="s">
        <v>348</v>
      </c>
      <c r="I841" s="84">
        <v>2.5</v>
      </c>
      <c r="J841" s="84" t="s">
        <v>348</v>
      </c>
      <c r="K841" s="84" t="s">
        <v>348</v>
      </c>
    </row>
    <row r="842" spans="1:11" x14ac:dyDescent="0.2">
      <c r="A842" s="81">
        <v>209</v>
      </c>
      <c r="B842" s="80" t="s">
        <v>270</v>
      </c>
      <c r="C842" s="89">
        <v>42123</v>
      </c>
      <c r="D842" s="88">
        <v>60</v>
      </c>
      <c r="E842" s="88">
        <v>81</v>
      </c>
      <c r="F842" s="83" t="s">
        <v>348</v>
      </c>
      <c r="G842" s="84" t="s">
        <v>348</v>
      </c>
      <c r="H842" s="84" t="s">
        <v>348</v>
      </c>
      <c r="I842" s="84">
        <v>1.4</v>
      </c>
      <c r="J842" s="84" t="s">
        <v>348</v>
      </c>
      <c r="K842" s="84" t="s">
        <v>348</v>
      </c>
    </row>
    <row r="843" spans="1:11" x14ac:dyDescent="0.2">
      <c r="A843" s="81">
        <v>210</v>
      </c>
      <c r="B843" s="80" t="s">
        <v>276</v>
      </c>
      <c r="C843" s="89">
        <v>42123</v>
      </c>
      <c r="D843" s="88">
        <v>0</v>
      </c>
      <c r="E843" s="88">
        <v>30</v>
      </c>
      <c r="F843" s="83" t="s">
        <v>348</v>
      </c>
      <c r="G843" s="84" t="s">
        <v>348</v>
      </c>
      <c r="H843" s="84" t="s">
        <v>348</v>
      </c>
      <c r="I843" s="84">
        <v>3.3</v>
      </c>
      <c r="J843" s="84" t="s">
        <v>348</v>
      </c>
      <c r="K843" s="84" t="s">
        <v>348</v>
      </c>
    </row>
    <row r="844" spans="1:11" x14ac:dyDescent="0.2">
      <c r="A844" s="81">
        <v>210</v>
      </c>
      <c r="B844" s="80" t="s">
        <v>276</v>
      </c>
      <c r="C844" s="89">
        <v>42123</v>
      </c>
      <c r="D844" s="88">
        <v>30</v>
      </c>
      <c r="E844" s="88">
        <v>60</v>
      </c>
      <c r="F844" s="83" t="s">
        <v>348</v>
      </c>
      <c r="G844" s="84" t="s">
        <v>348</v>
      </c>
      <c r="H844" s="84" t="s">
        <v>348</v>
      </c>
      <c r="I844" s="84">
        <v>1.7</v>
      </c>
      <c r="J844" s="84" t="s">
        <v>348</v>
      </c>
      <c r="K844" s="84" t="s">
        <v>348</v>
      </c>
    </row>
    <row r="845" spans="1:11" x14ac:dyDescent="0.2">
      <c r="A845" s="81">
        <v>210</v>
      </c>
      <c r="B845" s="80" t="s">
        <v>276</v>
      </c>
      <c r="C845" s="89">
        <v>42123</v>
      </c>
      <c r="D845" s="88">
        <v>60</v>
      </c>
      <c r="E845" s="88">
        <v>75</v>
      </c>
      <c r="F845" s="83" t="s">
        <v>348</v>
      </c>
      <c r="G845" s="84" t="s">
        <v>348</v>
      </c>
      <c r="H845" s="84" t="s">
        <v>348</v>
      </c>
      <c r="I845" s="84">
        <v>1.4</v>
      </c>
      <c r="J845" s="84" t="s">
        <v>348</v>
      </c>
      <c r="K845" s="84" t="s">
        <v>348</v>
      </c>
    </row>
    <row r="846" spans="1:11" x14ac:dyDescent="0.2">
      <c r="A846" s="81">
        <v>301</v>
      </c>
      <c r="B846" s="80" t="s">
        <v>269</v>
      </c>
      <c r="C846" s="89">
        <v>42123</v>
      </c>
      <c r="D846" s="88">
        <v>0</v>
      </c>
      <c r="E846" s="88">
        <v>30</v>
      </c>
      <c r="F846" s="83" t="s">
        <v>348</v>
      </c>
      <c r="G846" s="84" t="s">
        <v>348</v>
      </c>
      <c r="H846" s="84" t="s">
        <v>348</v>
      </c>
      <c r="I846" s="84">
        <v>9.8000000000000007</v>
      </c>
      <c r="J846" s="84" t="s">
        <v>348</v>
      </c>
      <c r="K846" s="84" t="s">
        <v>348</v>
      </c>
    </row>
    <row r="847" spans="1:11" x14ac:dyDescent="0.2">
      <c r="A847" s="81">
        <v>301</v>
      </c>
      <c r="B847" s="80" t="s">
        <v>269</v>
      </c>
      <c r="C847" s="89">
        <v>42123</v>
      </c>
      <c r="D847" s="88">
        <v>30</v>
      </c>
      <c r="E847" s="88">
        <v>60</v>
      </c>
      <c r="F847" s="83" t="s">
        <v>348</v>
      </c>
      <c r="G847" s="84" t="s">
        <v>348</v>
      </c>
      <c r="H847" s="84" t="s">
        <v>348</v>
      </c>
      <c r="I847" s="84">
        <v>6.6</v>
      </c>
      <c r="J847" s="84" t="s">
        <v>348</v>
      </c>
      <c r="K847" s="84" t="s">
        <v>348</v>
      </c>
    </row>
    <row r="848" spans="1:11" x14ac:dyDescent="0.2">
      <c r="A848" s="81">
        <v>301</v>
      </c>
      <c r="B848" s="80" t="s">
        <v>269</v>
      </c>
      <c r="C848" s="89">
        <v>42123</v>
      </c>
      <c r="D848" s="88">
        <v>60</v>
      </c>
      <c r="E848" s="88">
        <v>81</v>
      </c>
      <c r="F848" s="83" t="s">
        <v>348</v>
      </c>
      <c r="G848" s="84" t="s">
        <v>348</v>
      </c>
      <c r="H848" s="84" t="s">
        <v>348</v>
      </c>
      <c r="I848" s="84">
        <v>6.2</v>
      </c>
      <c r="J848" s="84" t="s">
        <v>348</v>
      </c>
      <c r="K848" s="84" t="s">
        <v>348</v>
      </c>
    </row>
    <row r="849" spans="1:11" x14ac:dyDescent="0.2">
      <c r="A849" s="81">
        <v>302</v>
      </c>
      <c r="B849" s="80" t="s">
        <v>271</v>
      </c>
      <c r="C849" s="89">
        <v>42123</v>
      </c>
      <c r="D849" s="88">
        <v>0</v>
      </c>
      <c r="E849" s="88">
        <v>30</v>
      </c>
      <c r="F849" s="83" t="s">
        <v>348</v>
      </c>
      <c r="G849" s="84" t="s">
        <v>348</v>
      </c>
      <c r="H849" s="84" t="s">
        <v>348</v>
      </c>
      <c r="I849" s="84">
        <v>7.7</v>
      </c>
      <c r="J849" s="84" t="s">
        <v>348</v>
      </c>
      <c r="K849" s="84" t="s">
        <v>348</v>
      </c>
    </row>
    <row r="850" spans="1:11" x14ac:dyDescent="0.2">
      <c r="A850" s="81">
        <v>302</v>
      </c>
      <c r="B850" s="80" t="s">
        <v>271</v>
      </c>
      <c r="C850" s="89">
        <v>42123</v>
      </c>
      <c r="D850" s="88">
        <v>30</v>
      </c>
      <c r="E850" s="88">
        <v>60</v>
      </c>
      <c r="F850" s="83" t="s">
        <v>348</v>
      </c>
      <c r="G850" s="84" t="s">
        <v>348</v>
      </c>
      <c r="H850" s="84" t="s">
        <v>348</v>
      </c>
      <c r="I850" s="84">
        <v>2.5</v>
      </c>
      <c r="J850" s="84" t="s">
        <v>348</v>
      </c>
      <c r="K850" s="84" t="s">
        <v>348</v>
      </c>
    </row>
    <row r="851" spans="1:11" x14ac:dyDescent="0.2">
      <c r="A851" s="81">
        <v>302</v>
      </c>
      <c r="B851" s="80" t="s">
        <v>271</v>
      </c>
      <c r="C851" s="89">
        <v>42123</v>
      </c>
      <c r="D851" s="88">
        <v>60</v>
      </c>
      <c r="E851" s="88">
        <v>78</v>
      </c>
      <c r="F851" s="83" t="s">
        <v>348</v>
      </c>
      <c r="G851" s="84" t="s">
        <v>348</v>
      </c>
      <c r="H851" s="84" t="s">
        <v>348</v>
      </c>
      <c r="I851" s="84">
        <v>1</v>
      </c>
      <c r="J851" s="84" t="s">
        <v>348</v>
      </c>
      <c r="K851" s="84" t="s">
        <v>348</v>
      </c>
    </row>
    <row r="852" spans="1:11" x14ac:dyDescent="0.2">
      <c r="A852" s="81">
        <v>303</v>
      </c>
      <c r="B852" s="80" t="s">
        <v>270</v>
      </c>
      <c r="C852" s="89">
        <v>42123</v>
      </c>
      <c r="D852" s="88">
        <v>0</v>
      </c>
      <c r="E852" s="88">
        <v>30</v>
      </c>
      <c r="F852" s="83" t="s">
        <v>348</v>
      </c>
      <c r="G852" s="84" t="s">
        <v>348</v>
      </c>
      <c r="H852" s="84" t="s">
        <v>348</v>
      </c>
      <c r="I852" s="84">
        <v>10.3</v>
      </c>
      <c r="J852" s="84" t="s">
        <v>348</v>
      </c>
      <c r="K852" s="84" t="s">
        <v>348</v>
      </c>
    </row>
    <row r="853" spans="1:11" x14ac:dyDescent="0.2">
      <c r="A853" s="81">
        <v>303</v>
      </c>
      <c r="B853" s="80" t="s">
        <v>270</v>
      </c>
      <c r="C853" s="89">
        <v>42123</v>
      </c>
      <c r="D853" s="88">
        <v>30</v>
      </c>
      <c r="E853" s="88">
        <v>60</v>
      </c>
      <c r="F853" s="83" t="s">
        <v>348</v>
      </c>
      <c r="G853" s="84" t="s">
        <v>348</v>
      </c>
      <c r="H853" s="84" t="s">
        <v>348</v>
      </c>
      <c r="I853" s="84">
        <v>4</v>
      </c>
      <c r="J853" s="84" t="s">
        <v>348</v>
      </c>
      <c r="K853" s="84" t="s">
        <v>348</v>
      </c>
    </row>
    <row r="854" spans="1:11" x14ac:dyDescent="0.2">
      <c r="A854" s="81">
        <v>303</v>
      </c>
      <c r="B854" s="80" t="s">
        <v>270</v>
      </c>
      <c r="C854" s="89">
        <v>42123</v>
      </c>
      <c r="D854" s="88">
        <v>60</v>
      </c>
      <c r="E854" s="88">
        <v>81</v>
      </c>
      <c r="F854" s="83" t="s">
        <v>348</v>
      </c>
      <c r="G854" s="84" t="s">
        <v>348</v>
      </c>
      <c r="H854" s="84" t="s">
        <v>348</v>
      </c>
      <c r="I854" s="84">
        <v>1.7</v>
      </c>
      <c r="J854" s="84" t="s">
        <v>348</v>
      </c>
      <c r="K854" s="84" t="s">
        <v>348</v>
      </c>
    </row>
    <row r="855" spans="1:11" x14ac:dyDescent="0.2">
      <c r="A855" s="81">
        <v>304</v>
      </c>
      <c r="B855" s="80" t="s">
        <v>273</v>
      </c>
      <c r="C855" s="89">
        <v>42123</v>
      </c>
      <c r="D855" s="88">
        <v>0</v>
      </c>
      <c r="E855" s="88">
        <v>30</v>
      </c>
      <c r="F855" s="83" t="s">
        <v>348</v>
      </c>
      <c r="G855" s="84" t="s">
        <v>348</v>
      </c>
      <c r="H855" s="84" t="s">
        <v>348</v>
      </c>
      <c r="I855" s="84">
        <v>6.4</v>
      </c>
      <c r="J855" s="84" t="s">
        <v>348</v>
      </c>
      <c r="K855" s="84" t="s">
        <v>348</v>
      </c>
    </row>
    <row r="856" spans="1:11" x14ac:dyDescent="0.2">
      <c r="A856" s="81">
        <v>304</v>
      </c>
      <c r="B856" s="80" t="s">
        <v>273</v>
      </c>
      <c r="C856" s="89">
        <v>42123</v>
      </c>
      <c r="D856" s="88">
        <v>30</v>
      </c>
      <c r="E856" s="88">
        <v>60</v>
      </c>
      <c r="F856" s="83" t="s">
        <v>348</v>
      </c>
      <c r="G856" s="84" t="s">
        <v>348</v>
      </c>
      <c r="H856" s="84" t="s">
        <v>348</v>
      </c>
      <c r="I856" s="84">
        <v>2.6</v>
      </c>
      <c r="J856" s="84" t="s">
        <v>348</v>
      </c>
      <c r="K856" s="84" t="s">
        <v>348</v>
      </c>
    </row>
    <row r="857" spans="1:11" x14ac:dyDescent="0.2">
      <c r="A857" s="81">
        <v>304</v>
      </c>
      <c r="B857" s="80" t="s">
        <v>273</v>
      </c>
      <c r="C857" s="89">
        <v>42123</v>
      </c>
      <c r="D857" s="88">
        <v>60</v>
      </c>
      <c r="E857" s="88">
        <v>90</v>
      </c>
      <c r="F857" s="83" t="s">
        <v>348</v>
      </c>
      <c r="G857" s="84" t="s">
        <v>348</v>
      </c>
      <c r="H857" s="84" t="s">
        <v>348</v>
      </c>
      <c r="I857" s="84">
        <v>3.3</v>
      </c>
      <c r="J857" s="84" t="s">
        <v>348</v>
      </c>
      <c r="K857" s="84" t="s">
        <v>348</v>
      </c>
    </row>
    <row r="858" spans="1:11" x14ac:dyDescent="0.2">
      <c r="A858" s="81">
        <v>305</v>
      </c>
      <c r="B858" s="80" t="s">
        <v>272</v>
      </c>
      <c r="C858" s="89">
        <v>42123</v>
      </c>
      <c r="D858" s="88">
        <v>0</v>
      </c>
      <c r="E858" s="88">
        <v>30</v>
      </c>
      <c r="F858" s="83" t="s">
        <v>348</v>
      </c>
      <c r="G858" s="84" t="s">
        <v>348</v>
      </c>
      <c r="H858" s="84" t="s">
        <v>348</v>
      </c>
      <c r="I858" s="84">
        <v>8</v>
      </c>
      <c r="J858" s="84" t="s">
        <v>348</v>
      </c>
      <c r="K858" s="84" t="s">
        <v>348</v>
      </c>
    </row>
    <row r="859" spans="1:11" x14ac:dyDescent="0.2">
      <c r="A859" s="81">
        <v>305</v>
      </c>
      <c r="B859" s="80" t="s">
        <v>272</v>
      </c>
      <c r="C859" s="89">
        <v>42123</v>
      </c>
      <c r="D859" s="88">
        <v>30</v>
      </c>
      <c r="E859" s="88">
        <v>60</v>
      </c>
      <c r="F859" s="83" t="s">
        <v>348</v>
      </c>
      <c r="G859" s="84" t="s">
        <v>348</v>
      </c>
      <c r="H859" s="84" t="s">
        <v>348</v>
      </c>
      <c r="I859" s="84">
        <v>3.1</v>
      </c>
      <c r="J859" s="84" t="s">
        <v>348</v>
      </c>
      <c r="K859" s="84" t="s">
        <v>348</v>
      </c>
    </row>
    <row r="860" spans="1:11" x14ac:dyDescent="0.2">
      <c r="A860" s="81">
        <v>305</v>
      </c>
      <c r="B860" s="80" t="s">
        <v>272</v>
      </c>
      <c r="C860" s="89">
        <v>42123</v>
      </c>
      <c r="D860" s="88">
        <v>60</v>
      </c>
      <c r="E860" s="88">
        <v>90</v>
      </c>
      <c r="F860" s="83" t="s">
        <v>348</v>
      </c>
      <c r="G860" s="84" t="s">
        <v>348</v>
      </c>
      <c r="H860" s="84" t="s">
        <v>348</v>
      </c>
      <c r="I860" s="84">
        <v>2.7</v>
      </c>
      <c r="J860" s="84" t="s">
        <v>348</v>
      </c>
      <c r="K860" s="84" t="s">
        <v>348</v>
      </c>
    </row>
    <row r="861" spans="1:11" x14ac:dyDescent="0.2">
      <c r="A861" s="81">
        <v>306</v>
      </c>
      <c r="B861" s="80" t="s">
        <v>277</v>
      </c>
      <c r="C861" s="89">
        <v>42123</v>
      </c>
      <c r="D861" s="88">
        <v>0</v>
      </c>
      <c r="E861" s="88">
        <v>30</v>
      </c>
      <c r="F861" s="83" t="s">
        <v>348</v>
      </c>
      <c r="G861" s="84" t="s">
        <v>348</v>
      </c>
      <c r="H861" s="84" t="s">
        <v>348</v>
      </c>
      <c r="I861" s="84">
        <v>8</v>
      </c>
      <c r="J861" s="84" t="s">
        <v>348</v>
      </c>
      <c r="K861" s="84" t="s">
        <v>348</v>
      </c>
    </row>
    <row r="862" spans="1:11" x14ac:dyDescent="0.2">
      <c r="A862" s="81">
        <v>306</v>
      </c>
      <c r="B862" s="80" t="s">
        <v>277</v>
      </c>
      <c r="C862" s="89">
        <v>42123</v>
      </c>
      <c r="D862" s="88">
        <v>30</v>
      </c>
      <c r="E862" s="88">
        <v>60</v>
      </c>
      <c r="F862" s="83" t="s">
        <v>348</v>
      </c>
      <c r="G862" s="84" t="s">
        <v>348</v>
      </c>
      <c r="H862" s="84" t="s">
        <v>348</v>
      </c>
      <c r="I862" s="84">
        <v>4.2</v>
      </c>
      <c r="J862" s="84" t="s">
        <v>348</v>
      </c>
      <c r="K862" s="84" t="s">
        <v>348</v>
      </c>
    </row>
    <row r="863" spans="1:11" x14ac:dyDescent="0.2">
      <c r="A863" s="81">
        <v>306</v>
      </c>
      <c r="B863" s="80" t="s">
        <v>277</v>
      </c>
      <c r="C863" s="89">
        <v>42123</v>
      </c>
      <c r="D863" s="88">
        <v>60</v>
      </c>
      <c r="E863" s="88">
        <v>90</v>
      </c>
      <c r="F863" s="83" t="s">
        <v>348</v>
      </c>
      <c r="G863" s="84" t="s">
        <v>348</v>
      </c>
      <c r="H863" s="84" t="s">
        <v>348</v>
      </c>
      <c r="I863" s="84">
        <v>3.4</v>
      </c>
      <c r="J863" s="84" t="s">
        <v>348</v>
      </c>
      <c r="K863" s="84" t="s">
        <v>348</v>
      </c>
    </row>
    <row r="864" spans="1:11" x14ac:dyDescent="0.2">
      <c r="A864" s="81">
        <v>307</v>
      </c>
      <c r="B864" s="80" t="s">
        <v>275</v>
      </c>
      <c r="C864" s="89">
        <v>42123</v>
      </c>
      <c r="D864" s="88">
        <v>0</v>
      </c>
      <c r="E864" s="88">
        <v>30</v>
      </c>
      <c r="F864" s="83" t="s">
        <v>348</v>
      </c>
      <c r="G864" s="84" t="s">
        <v>348</v>
      </c>
      <c r="H864" s="84" t="s">
        <v>348</v>
      </c>
      <c r="I864" s="84">
        <v>4</v>
      </c>
      <c r="J864" s="84" t="s">
        <v>348</v>
      </c>
      <c r="K864" s="84" t="s">
        <v>348</v>
      </c>
    </row>
    <row r="865" spans="1:11" x14ac:dyDescent="0.2">
      <c r="A865" s="81">
        <v>307</v>
      </c>
      <c r="B865" s="80" t="s">
        <v>275</v>
      </c>
      <c r="C865" s="89">
        <v>42123</v>
      </c>
      <c r="D865" s="88">
        <v>30</v>
      </c>
      <c r="E865" s="88">
        <v>60</v>
      </c>
      <c r="F865" s="83" t="s">
        <v>348</v>
      </c>
      <c r="G865" s="84" t="s">
        <v>348</v>
      </c>
      <c r="H865" s="84" t="s">
        <v>348</v>
      </c>
      <c r="I865" s="84">
        <v>1.2</v>
      </c>
      <c r="J865" s="84" t="s">
        <v>348</v>
      </c>
      <c r="K865" s="84" t="s">
        <v>348</v>
      </c>
    </row>
    <row r="866" spans="1:11" x14ac:dyDescent="0.2">
      <c r="A866" s="81">
        <v>307</v>
      </c>
      <c r="B866" s="80" t="s">
        <v>275</v>
      </c>
      <c r="C866" s="89">
        <v>42123</v>
      </c>
      <c r="D866" s="88">
        <v>60</v>
      </c>
      <c r="E866" s="88">
        <v>90</v>
      </c>
      <c r="F866" s="83" t="s">
        <v>348</v>
      </c>
      <c r="G866" s="84" t="s">
        <v>348</v>
      </c>
      <c r="H866" s="84" t="s">
        <v>348</v>
      </c>
      <c r="I866" s="84">
        <v>1.1000000000000001</v>
      </c>
      <c r="J866" s="84" t="s">
        <v>348</v>
      </c>
      <c r="K866" s="84" t="s">
        <v>348</v>
      </c>
    </row>
    <row r="867" spans="1:11" x14ac:dyDescent="0.2">
      <c r="A867" s="81">
        <v>308</v>
      </c>
      <c r="B867" s="80" t="s">
        <v>268</v>
      </c>
      <c r="C867" s="89">
        <v>42123</v>
      </c>
      <c r="D867" s="88">
        <v>0</v>
      </c>
      <c r="E867" s="88">
        <v>30</v>
      </c>
      <c r="F867" s="83" t="s">
        <v>348</v>
      </c>
      <c r="G867" s="84" t="s">
        <v>348</v>
      </c>
      <c r="H867" s="84" t="s">
        <v>348</v>
      </c>
      <c r="I867" s="84">
        <v>13.9</v>
      </c>
      <c r="J867" s="84" t="s">
        <v>348</v>
      </c>
      <c r="K867" s="84" t="s">
        <v>348</v>
      </c>
    </row>
    <row r="868" spans="1:11" x14ac:dyDescent="0.2">
      <c r="A868" s="81">
        <v>308</v>
      </c>
      <c r="B868" s="80" t="s">
        <v>268</v>
      </c>
      <c r="C868" s="89">
        <v>42123</v>
      </c>
      <c r="D868" s="88">
        <v>30</v>
      </c>
      <c r="E868" s="88">
        <v>60</v>
      </c>
      <c r="F868" s="83" t="s">
        <v>348</v>
      </c>
      <c r="G868" s="84" t="s">
        <v>348</v>
      </c>
      <c r="H868" s="84" t="s">
        <v>348</v>
      </c>
      <c r="I868" s="84">
        <v>5</v>
      </c>
      <c r="J868" s="84" t="s">
        <v>348</v>
      </c>
      <c r="K868" s="84" t="s">
        <v>348</v>
      </c>
    </row>
    <row r="869" spans="1:11" x14ac:dyDescent="0.2">
      <c r="A869" s="81">
        <v>308</v>
      </c>
      <c r="B869" s="80" t="s">
        <v>268</v>
      </c>
      <c r="C869" s="89">
        <v>42123</v>
      </c>
      <c r="D869" s="88">
        <v>60</v>
      </c>
      <c r="E869" s="88">
        <v>90</v>
      </c>
      <c r="F869" s="83" t="s">
        <v>348</v>
      </c>
      <c r="G869" s="84" t="s">
        <v>348</v>
      </c>
      <c r="H869" s="84" t="s">
        <v>348</v>
      </c>
      <c r="I869" s="84">
        <v>3.2</v>
      </c>
      <c r="J869" s="84" t="s">
        <v>348</v>
      </c>
      <c r="K869" s="84" t="s">
        <v>348</v>
      </c>
    </row>
    <row r="870" spans="1:11" x14ac:dyDescent="0.2">
      <c r="A870" s="81">
        <v>309</v>
      </c>
      <c r="B870" s="80" t="s">
        <v>276</v>
      </c>
      <c r="C870" s="89">
        <v>42123</v>
      </c>
      <c r="D870" s="88">
        <v>0</v>
      </c>
      <c r="E870" s="88">
        <v>30</v>
      </c>
      <c r="F870" s="83" t="s">
        <v>348</v>
      </c>
      <c r="G870" s="84" t="s">
        <v>348</v>
      </c>
      <c r="H870" s="84" t="s">
        <v>348</v>
      </c>
      <c r="I870" s="84">
        <v>6</v>
      </c>
      <c r="J870" s="84" t="s">
        <v>348</v>
      </c>
      <c r="K870" s="84" t="s">
        <v>348</v>
      </c>
    </row>
    <row r="871" spans="1:11" x14ac:dyDescent="0.2">
      <c r="A871" s="81">
        <v>309</v>
      </c>
      <c r="B871" s="80" t="s">
        <v>276</v>
      </c>
      <c r="C871" s="89">
        <v>42123</v>
      </c>
      <c r="D871" s="88">
        <v>30</v>
      </c>
      <c r="E871" s="88">
        <v>60</v>
      </c>
      <c r="F871" s="83" t="s">
        <v>348</v>
      </c>
      <c r="G871" s="84" t="s">
        <v>348</v>
      </c>
      <c r="H871" s="84" t="s">
        <v>348</v>
      </c>
      <c r="I871" s="84">
        <v>2.8</v>
      </c>
      <c r="J871" s="84" t="s">
        <v>348</v>
      </c>
      <c r="K871" s="84" t="s">
        <v>348</v>
      </c>
    </row>
    <row r="872" spans="1:11" x14ac:dyDescent="0.2">
      <c r="A872" s="81">
        <v>309</v>
      </c>
      <c r="B872" s="80" t="s">
        <v>276</v>
      </c>
      <c r="C872" s="89">
        <v>42123</v>
      </c>
      <c r="D872" s="88">
        <v>60</v>
      </c>
      <c r="E872" s="88">
        <v>90</v>
      </c>
      <c r="F872" s="83" t="s">
        <v>348</v>
      </c>
      <c r="G872" s="84" t="s">
        <v>348</v>
      </c>
      <c r="H872" s="84" t="s">
        <v>348</v>
      </c>
      <c r="I872" s="84">
        <v>2.2000000000000002</v>
      </c>
      <c r="J872" s="84" t="s">
        <v>348</v>
      </c>
      <c r="K872" s="84" t="s">
        <v>348</v>
      </c>
    </row>
    <row r="873" spans="1:11" x14ac:dyDescent="0.2">
      <c r="A873" s="81">
        <v>310</v>
      </c>
      <c r="B873" s="80" t="s">
        <v>274</v>
      </c>
      <c r="C873" s="89">
        <v>42123</v>
      </c>
      <c r="D873" s="88">
        <v>0</v>
      </c>
      <c r="E873" s="88">
        <v>30</v>
      </c>
      <c r="F873" s="83" t="s">
        <v>348</v>
      </c>
      <c r="G873" s="84" t="s">
        <v>348</v>
      </c>
      <c r="H873" s="84" t="s">
        <v>348</v>
      </c>
      <c r="I873" s="84">
        <v>4.0999999999999996</v>
      </c>
      <c r="J873" s="84" t="s">
        <v>348</v>
      </c>
      <c r="K873" s="84" t="s">
        <v>348</v>
      </c>
    </row>
    <row r="874" spans="1:11" x14ac:dyDescent="0.2">
      <c r="A874" s="81">
        <v>310</v>
      </c>
      <c r="B874" s="80" t="s">
        <v>274</v>
      </c>
      <c r="C874" s="89">
        <v>42123</v>
      </c>
      <c r="D874" s="88">
        <v>30</v>
      </c>
      <c r="E874" s="88">
        <v>60</v>
      </c>
      <c r="F874" s="83" t="s">
        <v>348</v>
      </c>
      <c r="G874" s="84" t="s">
        <v>348</v>
      </c>
      <c r="H874" s="84" t="s">
        <v>348</v>
      </c>
      <c r="I874" s="84">
        <v>3.6</v>
      </c>
      <c r="J874" s="84" t="s">
        <v>348</v>
      </c>
      <c r="K874" s="84" t="s">
        <v>348</v>
      </c>
    </row>
    <row r="875" spans="1:11" x14ac:dyDescent="0.2">
      <c r="A875" s="81">
        <v>310</v>
      </c>
      <c r="B875" s="80" t="s">
        <v>274</v>
      </c>
      <c r="C875" s="89">
        <v>42123</v>
      </c>
      <c r="D875" s="88">
        <v>60</v>
      </c>
      <c r="E875" s="88">
        <v>78</v>
      </c>
      <c r="F875" s="83" t="s">
        <v>348</v>
      </c>
      <c r="G875" s="84" t="s">
        <v>348</v>
      </c>
      <c r="H875" s="84" t="s">
        <v>348</v>
      </c>
      <c r="I875" s="84">
        <v>0.7</v>
      </c>
      <c r="J875" s="84" t="s">
        <v>348</v>
      </c>
      <c r="K875" s="84" t="s">
        <v>348</v>
      </c>
    </row>
    <row r="876" spans="1:11" x14ac:dyDescent="0.2">
      <c r="A876" s="81">
        <v>401</v>
      </c>
      <c r="B876" s="80" t="s">
        <v>275</v>
      </c>
      <c r="C876" s="89">
        <v>42123</v>
      </c>
      <c r="D876" s="88">
        <v>0</v>
      </c>
      <c r="E876" s="88">
        <v>30</v>
      </c>
      <c r="F876" s="83" t="s">
        <v>348</v>
      </c>
      <c r="G876" s="84" t="s">
        <v>348</v>
      </c>
      <c r="H876" s="84" t="s">
        <v>348</v>
      </c>
      <c r="I876" s="84">
        <v>7.7</v>
      </c>
      <c r="J876" s="84" t="s">
        <v>348</v>
      </c>
      <c r="K876" s="84" t="s">
        <v>348</v>
      </c>
    </row>
    <row r="877" spans="1:11" x14ac:dyDescent="0.2">
      <c r="A877" s="81">
        <v>401</v>
      </c>
      <c r="B877" s="80" t="s">
        <v>275</v>
      </c>
      <c r="C877" s="89">
        <v>42123</v>
      </c>
      <c r="D877" s="88">
        <v>30</v>
      </c>
      <c r="E877" s="88">
        <v>60</v>
      </c>
      <c r="F877" s="83" t="s">
        <v>348</v>
      </c>
      <c r="G877" s="84" t="s">
        <v>348</v>
      </c>
      <c r="H877" s="84" t="s">
        <v>348</v>
      </c>
      <c r="I877" s="84">
        <v>2.5</v>
      </c>
      <c r="J877" s="84" t="s">
        <v>348</v>
      </c>
      <c r="K877" s="84" t="s">
        <v>348</v>
      </c>
    </row>
    <row r="878" spans="1:11" x14ac:dyDescent="0.2">
      <c r="A878" s="81">
        <v>401</v>
      </c>
      <c r="B878" s="80" t="s">
        <v>275</v>
      </c>
      <c r="C878" s="89">
        <v>42123</v>
      </c>
      <c r="D878" s="88">
        <v>60</v>
      </c>
      <c r="E878" s="88">
        <v>90</v>
      </c>
      <c r="F878" s="83" t="s">
        <v>348</v>
      </c>
      <c r="G878" s="84" t="s">
        <v>348</v>
      </c>
      <c r="H878" s="84" t="s">
        <v>348</v>
      </c>
      <c r="I878" s="84">
        <v>1.2</v>
      </c>
      <c r="J878" s="84" t="s">
        <v>348</v>
      </c>
      <c r="K878" s="84" t="s">
        <v>348</v>
      </c>
    </row>
    <row r="879" spans="1:11" x14ac:dyDescent="0.2">
      <c r="A879" s="81">
        <v>402</v>
      </c>
      <c r="B879" s="80" t="s">
        <v>272</v>
      </c>
      <c r="C879" s="89">
        <v>42123</v>
      </c>
      <c r="D879" s="88">
        <v>0</v>
      </c>
      <c r="E879" s="88">
        <v>30</v>
      </c>
      <c r="F879" s="83" t="s">
        <v>348</v>
      </c>
      <c r="G879" s="84" t="s">
        <v>348</v>
      </c>
      <c r="H879" s="84" t="s">
        <v>348</v>
      </c>
      <c r="I879" s="84">
        <v>6.7</v>
      </c>
      <c r="J879" s="84" t="s">
        <v>348</v>
      </c>
      <c r="K879" s="84" t="s">
        <v>348</v>
      </c>
    </row>
    <row r="880" spans="1:11" x14ac:dyDescent="0.2">
      <c r="A880" s="81">
        <v>402</v>
      </c>
      <c r="B880" s="80" t="s">
        <v>272</v>
      </c>
      <c r="C880" s="89">
        <v>42123</v>
      </c>
      <c r="D880" s="88">
        <v>30</v>
      </c>
      <c r="E880" s="88">
        <v>60</v>
      </c>
      <c r="F880" s="83" t="s">
        <v>348</v>
      </c>
      <c r="G880" s="84" t="s">
        <v>348</v>
      </c>
      <c r="H880" s="84" t="s">
        <v>348</v>
      </c>
      <c r="I880" s="84">
        <v>4.2</v>
      </c>
      <c r="J880" s="84" t="s">
        <v>348</v>
      </c>
      <c r="K880" s="84" t="s">
        <v>348</v>
      </c>
    </row>
    <row r="881" spans="1:11" x14ac:dyDescent="0.2">
      <c r="A881" s="81">
        <v>402</v>
      </c>
      <c r="B881" s="80" t="s">
        <v>272</v>
      </c>
      <c r="C881" s="89">
        <v>42123</v>
      </c>
      <c r="D881" s="88">
        <v>60</v>
      </c>
      <c r="E881" s="88">
        <v>90</v>
      </c>
      <c r="F881" s="83" t="s">
        <v>348</v>
      </c>
      <c r="G881" s="84" t="s">
        <v>348</v>
      </c>
      <c r="H881" s="84" t="s">
        <v>348</v>
      </c>
      <c r="I881" s="84">
        <v>2.9</v>
      </c>
      <c r="J881" s="84" t="s">
        <v>348</v>
      </c>
      <c r="K881" s="84" t="s">
        <v>348</v>
      </c>
    </row>
    <row r="882" spans="1:11" x14ac:dyDescent="0.2">
      <c r="A882" s="81">
        <v>403</v>
      </c>
      <c r="B882" s="80" t="s">
        <v>268</v>
      </c>
      <c r="C882" s="89">
        <v>42123</v>
      </c>
      <c r="D882" s="88">
        <v>0</v>
      </c>
      <c r="E882" s="88">
        <v>30</v>
      </c>
      <c r="F882" s="83" t="s">
        <v>348</v>
      </c>
      <c r="G882" s="84" t="s">
        <v>348</v>
      </c>
      <c r="H882" s="84" t="s">
        <v>348</v>
      </c>
      <c r="I882" s="84">
        <v>10.8</v>
      </c>
      <c r="J882" s="84" t="s">
        <v>348</v>
      </c>
      <c r="K882" s="84" t="s">
        <v>348</v>
      </c>
    </row>
    <row r="883" spans="1:11" x14ac:dyDescent="0.2">
      <c r="A883" s="81">
        <v>403</v>
      </c>
      <c r="B883" s="80" t="s">
        <v>268</v>
      </c>
      <c r="C883" s="89">
        <v>42123</v>
      </c>
      <c r="D883" s="88">
        <v>30</v>
      </c>
      <c r="E883" s="88">
        <v>60</v>
      </c>
      <c r="F883" s="83" t="s">
        <v>348</v>
      </c>
      <c r="G883" s="84" t="s">
        <v>348</v>
      </c>
      <c r="H883" s="84" t="s">
        <v>348</v>
      </c>
      <c r="I883" s="84">
        <v>3.1</v>
      </c>
      <c r="J883" s="84" t="s">
        <v>348</v>
      </c>
      <c r="K883" s="84" t="s">
        <v>348</v>
      </c>
    </row>
    <row r="884" spans="1:11" x14ac:dyDescent="0.2">
      <c r="A884" s="81">
        <v>403</v>
      </c>
      <c r="B884" s="80" t="s">
        <v>268</v>
      </c>
      <c r="C884" s="89">
        <v>42123</v>
      </c>
      <c r="D884" s="88">
        <v>60</v>
      </c>
      <c r="E884" s="88">
        <v>90</v>
      </c>
      <c r="F884" s="83" t="s">
        <v>348</v>
      </c>
      <c r="G884" s="84" t="s">
        <v>348</v>
      </c>
      <c r="H884" s="84" t="s">
        <v>348</v>
      </c>
      <c r="I884" s="84">
        <v>2.1</v>
      </c>
      <c r="J884" s="84" t="s">
        <v>348</v>
      </c>
      <c r="K884" s="84" t="s">
        <v>348</v>
      </c>
    </row>
    <row r="885" spans="1:11" x14ac:dyDescent="0.2">
      <c r="A885" s="81">
        <v>404</v>
      </c>
      <c r="B885" s="80" t="s">
        <v>273</v>
      </c>
      <c r="C885" s="89">
        <v>42123</v>
      </c>
      <c r="D885" s="88">
        <v>0</v>
      </c>
      <c r="E885" s="88">
        <v>30</v>
      </c>
      <c r="F885" s="83" t="s">
        <v>348</v>
      </c>
      <c r="G885" s="84" t="s">
        <v>348</v>
      </c>
      <c r="H885" s="84" t="s">
        <v>348</v>
      </c>
      <c r="I885" s="84">
        <v>5.5</v>
      </c>
      <c r="J885" s="84" t="s">
        <v>348</v>
      </c>
      <c r="K885" s="84" t="s">
        <v>348</v>
      </c>
    </row>
    <row r="886" spans="1:11" x14ac:dyDescent="0.2">
      <c r="A886" s="81">
        <v>404</v>
      </c>
      <c r="B886" s="80" t="s">
        <v>273</v>
      </c>
      <c r="C886" s="89">
        <v>42123</v>
      </c>
      <c r="D886" s="88">
        <v>30</v>
      </c>
      <c r="E886" s="88">
        <v>60</v>
      </c>
      <c r="F886" s="83" t="s">
        <v>348</v>
      </c>
      <c r="G886" s="84" t="s">
        <v>348</v>
      </c>
      <c r="H886" s="84" t="s">
        <v>348</v>
      </c>
      <c r="I886" s="84">
        <v>2.5</v>
      </c>
      <c r="J886" s="84" t="s">
        <v>348</v>
      </c>
      <c r="K886" s="84" t="s">
        <v>348</v>
      </c>
    </row>
    <row r="887" spans="1:11" x14ac:dyDescent="0.2">
      <c r="A887" s="81">
        <v>404</v>
      </c>
      <c r="B887" s="80" t="s">
        <v>273</v>
      </c>
      <c r="C887" s="89">
        <v>42123</v>
      </c>
      <c r="D887" s="88">
        <v>60</v>
      </c>
      <c r="E887" s="88">
        <v>90</v>
      </c>
      <c r="F887" s="83" t="s">
        <v>348</v>
      </c>
      <c r="G887" s="84" t="s">
        <v>348</v>
      </c>
      <c r="H887" s="84" t="s">
        <v>348</v>
      </c>
      <c r="I887" s="84">
        <v>1.6</v>
      </c>
      <c r="J887" s="84" t="s">
        <v>348</v>
      </c>
      <c r="K887" s="84" t="s">
        <v>348</v>
      </c>
    </row>
    <row r="888" spans="1:11" x14ac:dyDescent="0.2">
      <c r="A888" s="81">
        <v>405</v>
      </c>
      <c r="B888" s="80" t="s">
        <v>269</v>
      </c>
      <c r="C888" s="89">
        <v>42123</v>
      </c>
      <c r="D888" s="88">
        <v>0</v>
      </c>
      <c r="E888" s="88">
        <v>30</v>
      </c>
      <c r="F888" s="83" t="s">
        <v>348</v>
      </c>
      <c r="G888" s="84" t="s">
        <v>348</v>
      </c>
      <c r="H888" s="84" t="s">
        <v>348</v>
      </c>
      <c r="I888" s="84">
        <v>11.2</v>
      </c>
      <c r="J888" s="84" t="s">
        <v>348</v>
      </c>
      <c r="K888" s="84" t="s">
        <v>348</v>
      </c>
    </row>
    <row r="889" spans="1:11" x14ac:dyDescent="0.2">
      <c r="A889" s="81">
        <v>405</v>
      </c>
      <c r="B889" s="80" t="s">
        <v>269</v>
      </c>
      <c r="C889" s="89">
        <v>42123</v>
      </c>
      <c r="D889" s="88">
        <v>30</v>
      </c>
      <c r="E889" s="88">
        <v>60</v>
      </c>
      <c r="F889" s="83" t="s">
        <v>348</v>
      </c>
      <c r="G889" s="84" t="s">
        <v>348</v>
      </c>
      <c r="H889" s="84" t="s">
        <v>348</v>
      </c>
      <c r="I889" s="84">
        <v>2.5</v>
      </c>
      <c r="J889" s="84" t="s">
        <v>348</v>
      </c>
      <c r="K889" s="84" t="s">
        <v>348</v>
      </c>
    </row>
    <row r="890" spans="1:11" x14ac:dyDescent="0.2">
      <c r="A890" s="81">
        <v>405</v>
      </c>
      <c r="B890" s="80" t="s">
        <v>269</v>
      </c>
      <c r="C890" s="89">
        <v>42123</v>
      </c>
      <c r="D890" s="88">
        <v>60</v>
      </c>
      <c r="E890" s="88">
        <v>90</v>
      </c>
      <c r="F890" s="83" t="s">
        <v>348</v>
      </c>
      <c r="G890" s="84" t="s">
        <v>348</v>
      </c>
      <c r="H890" s="84" t="s">
        <v>348</v>
      </c>
      <c r="I890" s="84">
        <v>2.9</v>
      </c>
      <c r="J890" s="84" t="s">
        <v>348</v>
      </c>
      <c r="K890" s="84" t="s">
        <v>348</v>
      </c>
    </row>
    <row r="891" spans="1:11" x14ac:dyDescent="0.2">
      <c r="A891" s="81">
        <v>406</v>
      </c>
      <c r="B891" s="80" t="s">
        <v>276</v>
      </c>
      <c r="C891" s="89">
        <v>42123</v>
      </c>
      <c r="D891" s="88">
        <v>0</v>
      </c>
      <c r="E891" s="88">
        <v>30</v>
      </c>
      <c r="F891" s="83" t="s">
        <v>348</v>
      </c>
      <c r="G891" s="84" t="s">
        <v>348</v>
      </c>
      <c r="H891" s="84" t="s">
        <v>348</v>
      </c>
      <c r="I891" s="84">
        <v>6</v>
      </c>
      <c r="J891" s="84" t="s">
        <v>348</v>
      </c>
      <c r="K891" s="84" t="s">
        <v>348</v>
      </c>
    </row>
    <row r="892" spans="1:11" x14ac:dyDescent="0.2">
      <c r="A892" s="81">
        <v>406</v>
      </c>
      <c r="B892" s="80" t="s">
        <v>276</v>
      </c>
      <c r="C892" s="89">
        <v>42123</v>
      </c>
      <c r="D892" s="88">
        <v>30</v>
      </c>
      <c r="E892" s="88">
        <v>60</v>
      </c>
      <c r="F892" s="83" t="s">
        <v>348</v>
      </c>
      <c r="G892" s="84" t="s">
        <v>348</v>
      </c>
      <c r="H892" s="84" t="s">
        <v>348</v>
      </c>
      <c r="I892" s="84">
        <v>3.6</v>
      </c>
      <c r="J892" s="84" t="s">
        <v>348</v>
      </c>
      <c r="K892" s="84" t="s">
        <v>348</v>
      </c>
    </row>
    <row r="893" spans="1:11" x14ac:dyDescent="0.2">
      <c r="A893" s="81">
        <v>406</v>
      </c>
      <c r="B893" s="80" t="s">
        <v>276</v>
      </c>
      <c r="C893" s="89">
        <v>42123</v>
      </c>
      <c r="D893" s="88">
        <v>60</v>
      </c>
      <c r="E893" s="88">
        <v>90</v>
      </c>
      <c r="F893" s="83" t="s">
        <v>348</v>
      </c>
      <c r="G893" s="84" t="s">
        <v>348</v>
      </c>
      <c r="H893" s="84" t="s">
        <v>348</v>
      </c>
      <c r="I893" s="84">
        <v>1.7</v>
      </c>
      <c r="J893" s="84" t="s">
        <v>348</v>
      </c>
      <c r="K893" s="84" t="s">
        <v>348</v>
      </c>
    </row>
    <row r="894" spans="1:11" x14ac:dyDescent="0.2">
      <c r="A894" s="81">
        <v>407</v>
      </c>
      <c r="B894" s="80" t="s">
        <v>274</v>
      </c>
      <c r="C894" s="89">
        <v>42123</v>
      </c>
      <c r="D894" s="88">
        <v>0</v>
      </c>
      <c r="E894" s="88">
        <v>30</v>
      </c>
      <c r="F894" s="83" t="s">
        <v>348</v>
      </c>
      <c r="G894" s="84" t="s">
        <v>348</v>
      </c>
      <c r="H894" s="84" t="s">
        <v>348</v>
      </c>
      <c r="I894" s="84">
        <v>3.7</v>
      </c>
      <c r="J894" s="84" t="s">
        <v>348</v>
      </c>
      <c r="K894" s="84" t="s">
        <v>348</v>
      </c>
    </row>
    <row r="895" spans="1:11" x14ac:dyDescent="0.2">
      <c r="A895" s="81">
        <v>407</v>
      </c>
      <c r="B895" s="80" t="s">
        <v>274</v>
      </c>
      <c r="C895" s="89">
        <v>42123</v>
      </c>
      <c r="D895" s="88">
        <v>30</v>
      </c>
      <c r="E895" s="88">
        <v>60</v>
      </c>
      <c r="F895" s="83" t="s">
        <v>348</v>
      </c>
      <c r="G895" s="84" t="s">
        <v>348</v>
      </c>
      <c r="H895" s="84" t="s">
        <v>348</v>
      </c>
      <c r="I895" s="84">
        <v>1.3</v>
      </c>
      <c r="J895" s="84" t="s">
        <v>348</v>
      </c>
      <c r="K895" s="84" t="s">
        <v>348</v>
      </c>
    </row>
    <row r="896" spans="1:11" x14ac:dyDescent="0.2">
      <c r="A896" s="81">
        <v>407</v>
      </c>
      <c r="B896" s="80" t="s">
        <v>274</v>
      </c>
      <c r="C896" s="89">
        <v>42123</v>
      </c>
      <c r="D896" s="88">
        <v>60</v>
      </c>
      <c r="E896" s="88">
        <v>90</v>
      </c>
      <c r="F896" s="83" t="s">
        <v>348</v>
      </c>
      <c r="G896" s="84" t="s">
        <v>348</v>
      </c>
      <c r="H896" s="84" t="s">
        <v>348</v>
      </c>
      <c r="I896" s="84">
        <v>1.1000000000000001</v>
      </c>
      <c r="J896" s="84" t="s">
        <v>348</v>
      </c>
      <c r="K896" s="84" t="s">
        <v>348</v>
      </c>
    </row>
    <row r="897" spans="1:11" x14ac:dyDescent="0.2">
      <c r="A897" s="81">
        <v>408</v>
      </c>
      <c r="B897" s="80" t="s">
        <v>271</v>
      </c>
      <c r="C897" s="89">
        <v>42123</v>
      </c>
      <c r="D897" s="88">
        <v>0</v>
      </c>
      <c r="E897" s="88">
        <v>30</v>
      </c>
      <c r="F897" s="83" t="s">
        <v>348</v>
      </c>
      <c r="G897" s="84" t="s">
        <v>348</v>
      </c>
      <c r="H897" s="84" t="s">
        <v>348</v>
      </c>
      <c r="I897" s="84">
        <v>5.0999999999999996</v>
      </c>
      <c r="J897" s="84" t="s">
        <v>348</v>
      </c>
      <c r="K897" s="84" t="s">
        <v>348</v>
      </c>
    </row>
    <row r="898" spans="1:11" x14ac:dyDescent="0.2">
      <c r="A898" s="81">
        <v>408</v>
      </c>
      <c r="B898" s="80" t="s">
        <v>271</v>
      </c>
      <c r="C898" s="89">
        <v>42123</v>
      </c>
      <c r="D898" s="88">
        <v>30</v>
      </c>
      <c r="E898" s="88">
        <v>60</v>
      </c>
      <c r="F898" s="83" t="s">
        <v>348</v>
      </c>
      <c r="G898" s="84" t="s">
        <v>348</v>
      </c>
      <c r="H898" s="84" t="s">
        <v>348</v>
      </c>
      <c r="I898" s="84">
        <v>2.9</v>
      </c>
      <c r="J898" s="84" t="s">
        <v>348</v>
      </c>
      <c r="K898" s="84" t="s">
        <v>348</v>
      </c>
    </row>
    <row r="899" spans="1:11" x14ac:dyDescent="0.2">
      <c r="A899" s="81">
        <v>408</v>
      </c>
      <c r="B899" s="80" t="s">
        <v>271</v>
      </c>
      <c r="C899" s="89">
        <v>42123</v>
      </c>
      <c r="D899" s="88">
        <v>60</v>
      </c>
      <c r="E899" s="88">
        <v>90</v>
      </c>
      <c r="F899" s="83" t="s">
        <v>348</v>
      </c>
      <c r="G899" s="84" t="s">
        <v>348</v>
      </c>
      <c r="H899" s="84" t="s">
        <v>348</v>
      </c>
      <c r="I899" s="84">
        <v>1.6</v>
      </c>
      <c r="J899" s="84" t="s">
        <v>348</v>
      </c>
      <c r="K899" s="84" t="s">
        <v>348</v>
      </c>
    </row>
    <row r="900" spans="1:11" x14ac:dyDescent="0.2">
      <c r="A900" s="81">
        <v>409</v>
      </c>
      <c r="B900" s="80" t="s">
        <v>270</v>
      </c>
      <c r="C900" s="89">
        <v>42123</v>
      </c>
      <c r="D900" s="88">
        <v>0</v>
      </c>
      <c r="E900" s="88">
        <v>30</v>
      </c>
      <c r="F900" s="83" t="s">
        <v>348</v>
      </c>
      <c r="G900" s="84" t="s">
        <v>348</v>
      </c>
      <c r="H900" s="84" t="s">
        <v>348</v>
      </c>
      <c r="I900" s="84">
        <v>7.6</v>
      </c>
      <c r="J900" s="84" t="s">
        <v>348</v>
      </c>
      <c r="K900" s="84" t="s">
        <v>348</v>
      </c>
    </row>
    <row r="901" spans="1:11" x14ac:dyDescent="0.2">
      <c r="A901" s="81">
        <v>409</v>
      </c>
      <c r="B901" s="80" t="s">
        <v>270</v>
      </c>
      <c r="C901" s="89">
        <v>42123</v>
      </c>
      <c r="D901" s="88">
        <v>30</v>
      </c>
      <c r="E901" s="88">
        <v>60</v>
      </c>
      <c r="F901" s="83" t="s">
        <v>348</v>
      </c>
      <c r="G901" s="84" t="s">
        <v>348</v>
      </c>
      <c r="H901" s="84" t="s">
        <v>348</v>
      </c>
      <c r="I901" s="84">
        <v>2.8</v>
      </c>
      <c r="J901" s="84" t="s">
        <v>348</v>
      </c>
      <c r="K901" s="84" t="s">
        <v>348</v>
      </c>
    </row>
    <row r="902" spans="1:11" x14ac:dyDescent="0.2">
      <c r="A902" s="81">
        <v>409</v>
      </c>
      <c r="B902" s="80" t="s">
        <v>270</v>
      </c>
      <c r="C902" s="89">
        <v>42123</v>
      </c>
      <c r="D902" s="88">
        <v>60</v>
      </c>
      <c r="E902" s="88">
        <v>90</v>
      </c>
      <c r="F902" s="83" t="s">
        <v>348</v>
      </c>
      <c r="G902" s="84" t="s">
        <v>348</v>
      </c>
      <c r="H902" s="84" t="s">
        <v>348</v>
      </c>
      <c r="I902" s="84">
        <v>2</v>
      </c>
      <c r="J902" s="84" t="s">
        <v>348</v>
      </c>
      <c r="K902" s="84" t="s">
        <v>348</v>
      </c>
    </row>
    <row r="903" spans="1:11" x14ac:dyDescent="0.2">
      <c r="A903" s="81">
        <v>410</v>
      </c>
      <c r="B903" s="80" t="s">
        <v>277</v>
      </c>
      <c r="C903" s="89">
        <v>42123</v>
      </c>
      <c r="D903" s="88">
        <v>0</v>
      </c>
      <c r="E903" s="88">
        <v>30</v>
      </c>
      <c r="F903" s="83" t="s">
        <v>348</v>
      </c>
      <c r="G903" s="84" t="s">
        <v>348</v>
      </c>
      <c r="H903" s="84" t="s">
        <v>348</v>
      </c>
      <c r="I903" s="84">
        <v>6.7</v>
      </c>
      <c r="J903" s="84" t="s">
        <v>348</v>
      </c>
      <c r="K903" s="84" t="s">
        <v>348</v>
      </c>
    </row>
    <row r="904" spans="1:11" x14ac:dyDescent="0.2">
      <c r="A904" s="81">
        <v>410</v>
      </c>
      <c r="B904" s="80" t="s">
        <v>277</v>
      </c>
      <c r="C904" s="89">
        <v>42123</v>
      </c>
      <c r="D904" s="88">
        <v>30</v>
      </c>
      <c r="E904" s="88">
        <v>60</v>
      </c>
      <c r="F904" s="83" t="s">
        <v>348</v>
      </c>
      <c r="G904" s="84" t="s">
        <v>348</v>
      </c>
      <c r="H904" s="84" t="s">
        <v>348</v>
      </c>
      <c r="I904" s="84">
        <v>2.4</v>
      </c>
      <c r="J904" s="84" t="s">
        <v>348</v>
      </c>
      <c r="K904" s="84" t="s">
        <v>348</v>
      </c>
    </row>
    <row r="905" spans="1:11" x14ac:dyDescent="0.2">
      <c r="A905" s="81">
        <v>410</v>
      </c>
      <c r="B905" s="80" t="s">
        <v>277</v>
      </c>
      <c r="C905" s="89">
        <v>42123</v>
      </c>
      <c r="D905" s="88">
        <v>60</v>
      </c>
      <c r="E905" s="88">
        <v>90</v>
      </c>
      <c r="F905" s="83" t="s">
        <v>348</v>
      </c>
      <c r="G905" s="84" t="s">
        <v>348</v>
      </c>
      <c r="H905" s="84" t="s">
        <v>348</v>
      </c>
      <c r="I905" s="84">
        <v>2.2000000000000002</v>
      </c>
      <c r="J905" s="84" t="s">
        <v>348</v>
      </c>
      <c r="K905" s="84" t="s">
        <v>348</v>
      </c>
    </row>
    <row r="906" spans="1:11" x14ac:dyDescent="0.2">
      <c r="A906" s="81">
        <v>101</v>
      </c>
      <c r="B906" s="80" t="s">
        <v>275</v>
      </c>
      <c r="C906" s="89">
        <v>42192</v>
      </c>
      <c r="D906" s="88">
        <v>0</v>
      </c>
      <c r="E906" s="88">
        <v>30</v>
      </c>
      <c r="F906" s="83" t="s">
        <v>348</v>
      </c>
      <c r="G906" s="84" t="s">
        <v>348</v>
      </c>
      <c r="H906" s="84" t="s">
        <v>348</v>
      </c>
      <c r="I906" s="84">
        <v>9.9</v>
      </c>
      <c r="J906" s="84" t="s">
        <v>348</v>
      </c>
      <c r="K906" s="84" t="s">
        <v>348</v>
      </c>
    </row>
    <row r="907" spans="1:11" x14ac:dyDescent="0.2">
      <c r="A907" s="81">
        <v>101</v>
      </c>
      <c r="B907" s="80" t="s">
        <v>275</v>
      </c>
      <c r="C907" s="89">
        <v>42192</v>
      </c>
      <c r="D907" s="88">
        <v>30</v>
      </c>
      <c r="E907" s="88">
        <v>60</v>
      </c>
      <c r="F907" s="83" t="s">
        <v>348</v>
      </c>
      <c r="G907" s="84" t="s">
        <v>348</v>
      </c>
      <c r="H907" s="84" t="s">
        <v>348</v>
      </c>
      <c r="I907" s="84">
        <v>3.9</v>
      </c>
      <c r="J907" s="84" t="s">
        <v>348</v>
      </c>
      <c r="K907" s="84" t="s">
        <v>348</v>
      </c>
    </row>
    <row r="908" spans="1:11" x14ac:dyDescent="0.2">
      <c r="A908" s="81">
        <v>102</v>
      </c>
      <c r="B908" s="80" t="s">
        <v>271</v>
      </c>
      <c r="C908" s="89">
        <v>42192</v>
      </c>
      <c r="D908" s="88">
        <v>0</v>
      </c>
      <c r="E908" s="88">
        <v>30</v>
      </c>
      <c r="F908" s="83" t="s">
        <v>348</v>
      </c>
      <c r="G908" s="84" t="s">
        <v>348</v>
      </c>
      <c r="H908" s="84" t="s">
        <v>348</v>
      </c>
      <c r="I908" s="84">
        <v>7</v>
      </c>
      <c r="J908" s="84" t="s">
        <v>348</v>
      </c>
      <c r="K908" s="84" t="s">
        <v>348</v>
      </c>
    </row>
    <row r="909" spans="1:11" x14ac:dyDescent="0.2">
      <c r="A909" s="81">
        <v>102</v>
      </c>
      <c r="B909" s="80" t="s">
        <v>271</v>
      </c>
      <c r="C909" s="89">
        <v>42192</v>
      </c>
      <c r="D909" s="88">
        <v>30</v>
      </c>
      <c r="E909" s="88">
        <v>60</v>
      </c>
      <c r="F909" s="83" t="s">
        <v>348</v>
      </c>
      <c r="G909" s="84" t="s">
        <v>348</v>
      </c>
      <c r="H909" s="84" t="s">
        <v>348</v>
      </c>
      <c r="I909" s="84">
        <v>4.4000000000000004</v>
      </c>
      <c r="J909" s="84" t="s">
        <v>348</v>
      </c>
      <c r="K909" s="84" t="s">
        <v>348</v>
      </c>
    </row>
    <row r="910" spans="1:11" x14ac:dyDescent="0.2">
      <c r="A910" s="81">
        <v>103</v>
      </c>
      <c r="B910" s="80" t="s">
        <v>272</v>
      </c>
      <c r="C910" s="89">
        <v>42192</v>
      </c>
      <c r="D910" s="88">
        <v>0</v>
      </c>
      <c r="E910" s="88">
        <v>30</v>
      </c>
      <c r="F910" s="83" t="s">
        <v>348</v>
      </c>
      <c r="G910" s="84" t="s">
        <v>348</v>
      </c>
      <c r="H910" s="84" t="s">
        <v>348</v>
      </c>
      <c r="I910" s="84">
        <v>10.199999999999999</v>
      </c>
      <c r="J910" s="84" t="s">
        <v>348</v>
      </c>
      <c r="K910" s="84" t="s">
        <v>348</v>
      </c>
    </row>
    <row r="911" spans="1:11" x14ac:dyDescent="0.2">
      <c r="A911" s="81">
        <v>103</v>
      </c>
      <c r="B911" s="80" t="s">
        <v>272</v>
      </c>
      <c r="C911" s="89">
        <v>42192</v>
      </c>
      <c r="D911" s="88">
        <v>30</v>
      </c>
      <c r="E911" s="88">
        <v>60</v>
      </c>
      <c r="F911" s="83" t="s">
        <v>348</v>
      </c>
      <c r="G911" s="84" t="s">
        <v>348</v>
      </c>
      <c r="H911" s="84" t="s">
        <v>348</v>
      </c>
      <c r="I911" s="84">
        <v>3.7</v>
      </c>
      <c r="J911" s="84" t="s">
        <v>348</v>
      </c>
      <c r="K911" s="84" t="s">
        <v>348</v>
      </c>
    </row>
    <row r="912" spans="1:11" x14ac:dyDescent="0.2">
      <c r="A912" s="81">
        <v>104</v>
      </c>
      <c r="B912" s="80" t="s">
        <v>269</v>
      </c>
      <c r="C912" s="89">
        <v>42192</v>
      </c>
      <c r="D912" s="88">
        <v>0</v>
      </c>
      <c r="E912" s="88">
        <v>30</v>
      </c>
      <c r="F912" s="83" t="s">
        <v>348</v>
      </c>
      <c r="G912" s="84" t="s">
        <v>348</v>
      </c>
      <c r="H912" s="84" t="s">
        <v>348</v>
      </c>
      <c r="I912" s="84">
        <v>2.6</v>
      </c>
      <c r="J912" s="84" t="s">
        <v>348</v>
      </c>
      <c r="K912" s="84" t="s">
        <v>348</v>
      </c>
    </row>
    <row r="913" spans="1:11" x14ac:dyDescent="0.2">
      <c r="A913" s="81">
        <v>104</v>
      </c>
      <c r="B913" s="80" t="s">
        <v>269</v>
      </c>
      <c r="C913" s="89">
        <v>42192</v>
      </c>
      <c r="D913" s="88">
        <v>30</v>
      </c>
      <c r="E913" s="88">
        <v>60</v>
      </c>
      <c r="F913" s="83" t="s">
        <v>348</v>
      </c>
      <c r="G913" s="84" t="s">
        <v>348</v>
      </c>
      <c r="H913" s="84" t="s">
        <v>348</v>
      </c>
      <c r="I913" s="84">
        <v>3.3</v>
      </c>
      <c r="J913" s="84" t="s">
        <v>348</v>
      </c>
      <c r="K913" s="84" t="s">
        <v>348</v>
      </c>
    </row>
    <row r="914" spans="1:11" x14ac:dyDescent="0.2">
      <c r="A914" s="81">
        <v>105</v>
      </c>
      <c r="B914" s="80" t="s">
        <v>274</v>
      </c>
      <c r="C914" s="89">
        <v>42192</v>
      </c>
      <c r="D914" s="88">
        <v>0</v>
      </c>
      <c r="E914" s="88">
        <v>30</v>
      </c>
      <c r="F914" s="83" t="s">
        <v>348</v>
      </c>
      <c r="G914" s="84" t="s">
        <v>348</v>
      </c>
      <c r="H914" s="84" t="s">
        <v>348</v>
      </c>
      <c r="I914" s="84">
        <v>7.9</v>
      </c>
      <c r="J914" s="84" t="s">
        <v>348</v>
      </c>
      <c r="K914" s="84" t="s">
        <v>348</v>
      </c>
    </row>
    <row r="915" spans="1:11" x14ac:dyDescent="0.2">
      <c r="A915" s="81">
        <v>105</v>
      </c>
      <c r="B915" s="80" t="s">
        <v>274</v>
      </c>
      <c r="C915" s="89">
        <v>42192</v>
      </c>
      <c r="D915" s="88">
        <v>30</v>
      </c>
      <c r="E915" s="88">
        <v>60</v>
      </c>
      <c r="F915" s="83" t="s">
        <v>348</v>
      </c>
      <c r="G915" s="84" t="s">
        <v>348</v>
      </c>
      <c r="H915" s="84" t="s">
        <v>348</v>
      </c>
      <c r="I915" s="84">
        <v>2.2999999999999998</v>
      </c>
      <c r="J915" s="84" t="s">
        <v>348</v>
      </c>
      <c r="K915" s="84" t="s">
        <v>348</v>
      </c>
    </row>
    <row r="916" spans="1:11" x14ac:dyDescent="0.2">
      <c r="A916" s="81">
        <v>106</v>
      </c>
      <c r="B916" s="80" t="s">
        <v>268</v>
      </c>
      <c r="C916" s="89">
        <v>42192</v>
      </c>
      <c r="D916" s="88">
        <v>0</v>
      </c>
      <c r="E916" s="88">
        <v>30</v>
      </c>
      <c r="F916" s="83" t="s">
        <v>348</v>
      </c>
      <c r="G916" s="84" t="s">
        <v>348</v>
      </c>
      <c r="H916" s="84" t="s">
        <v>348</v>
      </c>
      <c r="I916" s="84">
        <v>9</v>
      </c>
      <c r="J916" s="84" t="s">
        <v>348</v>
      </c>
      <c r="K916" s="84" t="s">
        <v>348</v>
      </c>
    </row>
    <row r="917" spans="1:11" x14ac:dyDescent="0.2">
      <c r="A917" s="81">
        <v>106</v>
      </c>
      <c r="B917" s="80" t="s">
        <v>268</v>
      </c>
      <c r="C917" s="89">
        <v>42192</v>
      </c>
      <c r="D917" s="88">
        <v>30</v>
      </c>
      <c r="E917" s="88">
        <v>60</v>
      </c>
      <c r="F917" s="83" t="s">
        <v>348</v>
      </c>
      <c r="G917" s="84" t="s">
        <v>348</v>
      </c>
      <c r="H917" s="84" t="s">
        <v>348</v>
      </c>
      <c r="I917" s="84">
        <v>2.6</v>
      </c>
      <c r="J917" s="84" t="s">
        <v>348</v>
      </c>
      <c r="K917" s="84" t="s">
        <v>348</v>
      </c>
    </row>
    <row r="918" spans="1:11" x14ac:dyDescent="0.2">
      <c r="A918" s="81">
        <v>107</v>
      </c>
      <c r="B918" s="80" t="s">
        <v>270</v>
      </c>
      <c r="C918" s="89">
        <v>42192</v>
      </c>
      <c r="D918" s="88">
        <v>0</v>
      </c>
      <c r="E918" s="88">
        <v>30</v>
      </c>
      <c r="F918" s="83" t="s">
        <v>348</v>
      </c>
      <c r="G918" s="84" t="s">
        <v>348</v>
      </c>
      <c r="H918" s="84" t="s">
        <v>348</v>
      </c>
      <c r="I918" s="84">
        <v>3.6</v>
      </c>
      <c r="J918" s="84" t="s">
        <v>348</v>
      </c>
      <c r="K918" s="84" t="s">
        <v>348</v>
      </c>
    </row>
    <row r="919" spans="1:11" x14ac:dyDescent="0.2">
      <c r="A919" s="81">
        <v>107</v>
      </c>
      <c r="B919" s="80" t="s">
        <v>270</v>
      </c>
      <c r="C919" s="89">
        <v>42192</v>
      </c>
      <c r="D919" s="88">
        <v>30</v>
      </c>
      <c r="E919" s="88">
        <v>60</v>
      </c>
      <c r="F919" s="83" t="s">
        <v>348</v>
      </c>
      <c r="G919" s="84" t="s">
        <v>348</v>
      </c>
      <c r="H919" s="84" t="s">
        <v>348</v>
      </c>
      <c r="I919" s="84">
        <v>2.5</v>
      </c>
      <c r="J919" s="84" t="s">
        <v>348</v>
      </c>
      <c r="K919" s="84" t="s">
        <v>348</v>
      </c>
    </row>
    <row r="920" spans="1:11" x14ac:dyDescent="0.2">
      <c r="A920" s="81">
        <v>108</v>
      </c>
      <c r="B920" s="80" t="s">
        <v>277</v>
      </c>
      <c r="C920" s="89">
        <v>42192</v>
      </c>
      <c r="D920" s="88">
        <v>0</v>
      </c>
      <c r="E920" s="88">
        <v>30</v>
      </c>
      <c r="F920" s="83" t="s">
        <v>348</v>
      </c>
      <c r="G920" s="84" t="s">
        <v>348</v>
      </c>
      <c r="H920" s="84" t="s">
        <v>348</v>
      </c>
      <c r="I920" s="84">
        <v>38.299999999999997</v>
      </c>
      <c r="J920" s="84" t="s">
        <v>348</v>
      </c>
      <c r="K920" s="84" t="s">
        <v>348</v>
      </c>
    </row>
    <row r="921" spans="1:11" x14ac:dyDescent="0.2">
      <c r="A921" s="81">
        <v>108</v>
      </c>
      <c r="B921" s="80" t="s">
        <v>277</v>
      </c>
      <c r="C921" s="89">
        <v>42192</v>
      </c>
      <c r="D921" s="88">
        <v>30</v>
      </c>
      <c r="E921" s="88">
        <v>60</v>
      </c>
      <c r="F921" s="83" t="s">
        <v>348</v>
      </c>
      <c r="G921" s="84" t="s">
        <v>348</v>
      </c>
      <c r="H921" s="84" t="s">
        <v>348</v>
      </c>
      <c r="I921" s="84">
        <v>1.1000000000000001</v>
      </c>
      <c r="J921" s="84" t="s">
        <v>348</v>
      </c>
      <c r="K921" s="84" t="s">
        <v>348</v>
      </c>
    </row>
    <row r="922" spans="1:11" x14ac:dyDescent="0.2">
      <c r="A922" s="81">
        <v>109</v>
      </c>
      <c r="B922" s="80" t="s">
        <v>276</v>
      </c>
      <c r="C922" s="89">
        <v>42192</v>
      </c>
      <c r="D922" s="88">
        <v>0</v>
      </c>
      <c r="E922" s="88">
        <v>30</v>
      </c>
      <c r="F922" s="83" t="s">
        <v>348</v>
      </c>
      <c r="G922" s="84" t="s">
        <v>348</v>
      </c>
      <c r="H922" s="84" t="s">
        <v>348</v>
      </c>
      <c r="I922" s="84">
        <v>14.8</v>
      </c>
      <c r="J922" s="84" t="s">
        <v>348</v>
      </c>
      <c r="K922" s="84" t="s">
        <v>348</v>
      </c>
    </row>
    <row r="923" spans="1:11" x14ac:dyDescent="0.2">
      <c r="A923" s="81">
        <v>109</v>
      </c>
      <c r="B923" s="80" t="s">
        <v>276</v>
      </c>
      <c r="C923" s="89">
        <v>42192</v>
      </c>
      <c r="D923" s="88">
        <v>30</v>
      </c>
      <c r="E923" s="88">
        <v>60</v>
      </c>
      <c r="F923" s="83" t="s">
        <v>348</v>
      </c>
      <c r="G923" s="84" t="s">
        <v>348</v>
      </c>
      <c r="H923" s="84" t="s">
        <v>348</v>
      </c>
      <c r="I923" s="84">
        <v>1.6</v>
      </c>
      <c r="J923" s="84" t="s">
        <v>348</v>
      </c>
      <c r="K923" s="84" t="s">
        <v>348</v>
      </c>
    </row>
    <row r="924" spans="1:11" x14ac:dyDescent="0.2">
      <c r="A924" s="81">
        <v>110</v>
      </c>
      <c r="B924" s="80" t="s">
        <v>273</v>
      </c>
      <c r="C924" s="89">
        <v>42192</v>
      </c>
      <c r="D924" s="88">
        <v>0</v>
      </c>
      <c r="E924" s="88">
        <v>30</v>
      </c>
      <c r="F924" s="83" t="s">
        <v>348</v>
      </c>
      <c r="G924" s="84" t="s">
        <v>348</v>
      </c>
      <c r="H924" s="84" t="s">
        <v>348</v>
      </c>
      <c r="I924" s="84">
        <v>2.7</v>
      </c>
      <c r="J924" s="84" t="s">
        <v>348</v>
      </c>
      <c r="K924" s="84" t="s">
        <v>348</v>
      </c>
    </row>
    <row r="925" spans="1:11" x14ac:dyDescent="0.2">
      <c r="A925" s="81">
        <v>110</v>
      </c>
      <c r="B925" s="80" t="s">
        <v>273</v>
      </c>
      <c r="C925" s="89">
        <v>42192</v>
      </c>
      <c r="D925" s="88">
        <v>30</v>
      </c>
      <c r="E925" s="88">
        <v>60</v>
      </c>
      <c r="F925" s="83" t="s">
        <v>348</v>
      </c>
      <c r="G925" s="84" t="s">
        <v>348</v>
      </c>
      <c r="H925" s="84" t="s">
        <v>348</v>
      </c>
      <c r="I925" s="84">
        <v>2</v>
      </c>
      <c r="J925" s="84" t="s">
        <v>348</v>
      </c>
      <c r="K925" s="84" t="s">
        <v>348</v>
      </c>
    </row>
    <row r="926" spans="1:11" x14ac:dyDescent="0.2">
      <c r="A926" s="81">
        <v>201</v>
      </c>
      <c r="B926" s="80" t="s">
        <v>277</v>
      </c>
      <c r="C926" s="89">
        <v>42192</v>
      </c>
      <c r="D926" s="88">
        <v>0</v>
      </c>
      <c r="E926" s="88">
        <v>30</v>
      </c>
      <c r="F926" s="83" t="s">
        <v>348</v>
      </c>
      <c r="G926" s="84" t="s">
        <v>348</v>
      </c>
      <c r="H926" s="84" t="s">
        <v>348</v>
      </c>
      <c r="I926" s="84">
        <v>23.5</v>
      </c>
      <c r="J926" s="84" t="s">
        <v>348</v>
      </c>
      <c r="K926" s="84" t="s">
        <v>348</v>
      </c>
    </row>
    <row r="927" spans="1:11" x14ac:dyDescent="0.2">
      <c r="A927" s="81">
        <v>201</v>
      </c>
      <c r="B927" s="80" t="s">
        <v>277</v>
      </c>
      <c r="C927" s="89">
        <v>42192</v>
      </c>
      <c r="D927" s="88">
        <v>30</v>
      </c>
      <c r="E927" s="88">
        <v>60</v>
      </c>
      <c r="F927" s="83" t="s">
        <v>348</v>
      </c>
      <c r="G927" s="84" t="s">
        <v>348</v>
      </c>
      <c r="H927" s="84" t="s">
        <v>348</v>
      </c>
      <c r="I927" s="84">
        <v>1.6</v>
      </c>
      <c r="J927" s="84" t="s">
        <v>348</v>
      </c>
      <c r="K927" s="84" t="s">
        <v>348</v>
      </c>
    </row>
    <row r="928" spans="1:11" x14ac:dyDescent="0.2">
      <c r="A928" s="81">
        <v>202</v>
      </c>
      <c r="B928" s="80" t="s">
        <v>273</v>
      </c>
      <c r="C928" s="89">
        <v>42192</v>
      </c>
      <c r="D928" s="88">
        <v>0</v>
      </c>
      <c r="E928" s="88">
        <v>30</v>
      </c>
      <c r="F928" s="83" t="s">
        <v>348</v>
      </c>
      <c r="G928" s="84" t="s">
        <v>348</v>
      </c>
      <c r="H928" s="84" t="s">
        <v>348</v>
      </c>
      <c r="I928" s="84">
        <v>2.7</v>
      </c>
      <c r="J928" s="84" t="s">
        <v>348</v>
      </c>
      <c r="K928" s="84" t="s">
        <v>348</v>
      </c>
    </row>
    <row r="929" spans="1:11" x14ac:dyDescent="0.2">
      <c r="A929" s="81">
        <v>202</v>
      </c>
      <c r="B929" s="80" t="s">
        <v>273</v>
      </c>
      <c r="C929" s="89">
        <v>42192</v>
      </c>
      <c r="D929" s="88">
        <v>30</v>
      </c>
      <c r="E929" s="88">
        <v>60</v>
      </c>
      <c r="F929" s="83" t="s">
        <v>348</v>
      </c>
      <c r="G929" s="84" t="s">
        <v>348</v>
      </c>
      <c r="H929" s="84" t="s">
        <v>348</v>
      </c>
      <c r="I929" s="84">
        <v>1.6</v>
      </c>
      <c r="J929" s="84" t="s">
        <v>348</v>
      </c>
      <c r="K929" s="84" t="s">
        <v>348</v>
      </c>
    </row>
    <row r="930" spans="1:11" x14ac:dyDescent="0.2">
      <c r="A930" s="81">
        <v>203</v>
      </c>
      <c r="B930" s="80" t="s">
        <v>275</v>
      </c>
      <c r="C930" s="89">
        <v>42192</v>
      </c>
      <c r="D930" s="88">
        <v>0</v>
      </c>
      <c r="E930" s="88">
        <v>30</v>
      </c>
      <c r="F930" s="83" t="s">
        <v>348</v>
      </c>
      <c r="G930" s="84" t="s">
        <v>348</v>
      </c>
      <c r="H930" s="84" t="s">
        <v>348</v>
      </c>
      <c r="I930" s="84">
        <v>9.9</v>
      </c>
      <c r="J930" s="84" t="s">
        <v>348</v>
      </c>
      <c r="K930" s="84" t="s">
        <v>348</v>
      </c>
    </row>
    <row r="931" spans="1:11" x14ac:dyDescent="0.2">
      <c r="A931" s="81">
        <v>203</v>
      </c>
      <c r="B931" s="80" t="s">
        <v>275</v>
      </c>
      <c r="C931" s="89">
        <v>42192</v>
      </c>
      <c r="D931" s="88">
        <v>30</v>
      </c>
      <c r="E931" s="88">
        <v>60</v>
      </c>
      <c r="F931" s="83" t="s">
        <v>348</v>
      </c>
      <c r="G931" s="84" t="s">
        <v>348</v>
      </c>
      <c r="H931" s="84" t="s">
        <v>348</v>
      </c>
      <c r="I931" s="84">
        <v>1.5</v>
      </c>
      <c r="J931" s="84" t="s">
        <v>348</v>
      </c>
      <c r="K931" s="84" t="s">
        <v>348</v>
      </c>
    </row>
    <row r="932" spans="1:11" x14ac:dyDescent="0.2">
      <c r="A932" s="81">
        <v>204</v>
      </c>
      <c r="B932" s="80" t="s">
        <v>274</v>
      </c>
      <c r="C932" s="89">
        <v>42192</v>
      </c>
      <c r="D932" s="88">
        <v>0</v>
      </c>
      <c r="E932" s="88">
        <v>30</v>
      </c>
      <c r="F932" s="83" t="s">
        <v>348</v>
      </c>
      <c r="G932" s="84" t="s">
        <v>348</v>
      </c>
      <c r="H932" s="84" t="s">
        <v>348</v>
      </c>
      <c r="I932" s="84">
        <v>2.7</v>
      </c>
      <c r="J932" s="84" t="s">
        <v>348</v>
      </c>
      <c r="K932" s="84" t="s">
        <v>348</v>
      </c>
    </row>
    <row r="933" spans="1:11" x14ac:dyDescent="0.2">
      <c r="A933" s="81">
        <v>204</v>
      </c>
      <c r="B933" s="80" t="s">
        <v>274</v>
      </c>
      <c r="C933" s="89">
        <v>42192</v>
      </c>
      <c r="D933" s="88">
        <v>30</v>
      </c>
      <c r="E933" s="88">
        <v>60</v>
      </c>
      <c r="F933" s="83" t="s">
        <v>348</v>
      </c>
      <c r="G933" s="84" t="s">
        <v>348</v>
      </c>
      <c r="H933" s="84" t="s">
        <v>348</v>
      </c>
      <c r="I933" s="84">
        <v>1.4</v>
      </c>
      <c r="J933" s="84" t="s">
        <v>348</v>
      </c>
      <c r="K933" s="84" t="s">
        <v>348</v>
      </c>
    </row>
    <row r="934" spans="1:11" x14ac:dyDescent="0.2">
      <c r="A934" s="81">
        <v>205</v>
      </c>
      <c r="B934" s="80" t="s">
        <v>269</v>
      </c>
      <c r="C934" s="89">
        <v>42192</v>
      </c>
      <c r="D934" s="88">
        <v>0</v>
      </c>
      <c r="E934" s="88">
        <v>30</v>
      </c>
      <c r="F934" s="83" t="s">
        <v>348</v>
      </c>
      <c r="G934" s="84" t="s">
        <v>348</v>
      </c>
      <c r="H934" s="84" t="s">
        <v>348</v>
      </c>
      <c r="I934" s="84">
        <v>2.7</v>
      </c>
      <c r="J934" s="84" t="s">
        <v>348</v>
      </c>
      <c r="K934" s="84" t="s">
        <v>348</v>
      </c>
    </row>
    <row r="935" spans="1:11" x14ac:dyDescent="0.2">
      <c r="A935" s="81">
        <v>205</v>
      </c>
      <c r="B935" s="80" t="s">
        <v>269</v>
      </c>
      <c r="C935" s="89">
        <v>42192</v>
      </c>
      <c r="D935" s="88">
        <v>30</v>
      </c>
      <c r="E935" s="88">
        <v>60</v>
      </c>
      <c r="F935" s="83" t="s">
        <v>348</v>
      </c>
      <c r="G935" s="84" t="s">
        <v>348</v>
      </c>
      <c r="H935" s="84" t="s">
        <v>348</v>
      </c>
      <c r="I935" s="84">
        <v>1.7</v>
      </c>
      <c r="J935" s="84" t="s">
        <v>348</v>
      </c>
      <c r="K935" s="84" t="s">
        <v>348</v>
      </c>
    </row>
    <row r="936" spans="1:11" x14ac:dyDescent="0.2">
      <c r="A936" s="81">
        <v>206</v>
      </c>
      <c r="B936" s="80" t="s">
        <v>271</v>
      </c>
      <c r="C936" s="89">
        <v>42192</v>
      </c>
      <c r="D936" s="88">
        <v>0</v>
      </c>
      <c r="E936" s="88">
        <v>30</v>
      </c>
      <c r="F936" s="83" t="s">
        <v>348</v>
      </c>
      <c r="G936" s="84" t="s">
        <v>348</v>
      </c>
      <c r="H936" s="84" t="s">
        <v>348</v>
      </c>
      <c r="I936" s="84">
        <v>4.8</v>
      </c>
      <c r="J936" s="84" t="s">
        <v>348</v>
      </c>
      <c r="K936" s="84" t="s">
        <v>348</v>
      </c>
    </row>
    <row r="937" spans="1:11" x14ac:dyDescent="0.2">
      <c r="A937" s="81">
        <v>206</v>
      </c>
      <c r="B937" s="80" t="s">
        <v>271</v>
      </c>
      <c r="C937" s="89">
        <v>42192</v>
      </c>
      <c r="D937" s="88">
        <v>30</v>
      </c>
      <c r="E937" s="88">
        <v>60</v>
      </c>
      <c r="F937" s="83" t="s">
        <v>348</v>
      </c>
      <c r="G937" s="84" t="s">
        <v>348</v>
      </c>
      <c r="H937" s="84" t="s">
        <v>348</v>
      </c>
      <c r="I937" s="84">
        <v>1.4</v>
      </c>
      <c r="J937" s="84" t="s">
        <v>348</v>
      </c>
      <c r="K937" s="84" t="s">
        <v>348</v>
      </c>
    </row>
    <row r="938" spans="1:11" x14ac:dyDescent="0.2">
      <c r="A938" s="81">
        <v>207</v>
      </c>
      <c r="B938" s="80" t="s">
        <v>272</v>
      </c>
      <c r="C938" s="89">
        <v>42192</v>
      </c>
      <c r="D938" s="88">
        <v>0</v>
      </c>
      <c r="E938" s="88">
        <v>30</v>
      </c>
      <c r="F938" s="83" t="s">
        <v>348</v>
      </c>
      <c r="G938" s="84" t="s">
        <v>348</v>
      </c>
      <c r="H938" s="84" t="s">
        <v>348</v>
      </c>
      <c r="I938" s="84">
        <v>4.9000000000000004</v>
      </c>
      <c r="J938" s="84" t="s">
        <v>348</v>
      </c>
      <c r="K938" s="84" t="s">
        <v>348</v>
      </c>
    </row>
    <row r="939" spans="1:11" x14ac:dyDescent="0.2">
      <c r="A939" s="81">
        <v>207</v>
      </c>
      <c r="B939" s="80" t="s">
        <v>272</v>
      </c>
      <c r="C939" s="89">
        <v>42192</v>
      </c>
      <c r="D939" s="88">
        <v>30</v>
      </c>
      <c r="E939" s="88">
        <v>60</v>
      </c>
      <c r="F939" s="83" t="s">
        <v>348</v>
      </c>
      <c r="G939" s="84" t="s">
        <v>348</v>
      </c>
      <c r="H939" s="84" t="s">
        <v>348</v>
      </c>
      <c r="I939" s="84">
        <v>1.7</v>
      </c>
      <c r="J939" s="84" t="s">
        <v>348</v>
      </c>
      <c r="K939" s="84" t="s">
        <v>348</v>
      </c>
    </row>
    <row r="940" spans="1:11" x14ac:dyDescent="0.2">
      <c r="A940" s="81">
        <v>208</v>
      </c>
      <c r="B940" s="80" t="s">
        <v>268</v>
      </c>
      <c r="C940" s="89">
        <v>42192</v>
      </c>
      <c r="D940" s="88">
        <v>0</v>
      </c>
      <c r="E940" s="88">
        <v>30</v>
      </c>
      <c r="F940" s="83" t="s">
        <v>348</v>
      </c>
      <c r="G940" s="84" t="s">
        <v>348</v>
      </c>
      <c r="H940" s="84" t="s">
        <v>348</v>
      </c>
      <c r="I940" s="84">
        <v>3.4</v>
      </c>
      <c r="J940" s="84" t="s">
        <v>348</v>
      </c>
      <c r="K940" s="84" t="s">
        <v>348</v>
      </c>
    </row>
    <row r="941" spans="1:11" x14ac:dyDescent="0.2">
      <c r="A941" s="81">
        <v>208</v>
      </c>
      <c r="B941" s="80" t="s">
        <v>268</v>
      </c>
      <c r="C941" s="89">
        <v>42192</v>
      </c>
      <c r="D941" s="88">
        <v>30</v>
      </c>
      <c r="E941" s="88">
        <v>60</v>
      </c>
      <c r="F941" s="83" t="s">
        <v>348</v>
      </c>
      <c r="G941" s="84" t="s">
        <v>348</v>
      </c>
      <c r="H941" s="84" t="s">
        <v>348</v>
      </c>
      <c r="I941" s="84">
        <v>2</v>
      </c>
      <c r="J941" s="84" t="s">
        <v>348</v>
      </c>
      <c r="K941" s="84" t="s">
        <v>348</v>
      </c>
    </row>
    <row r="942" spans="1:11" x14ac:dyDescent="0.2">
      <c r="A942" s="81">
        <v>209</v>
      </c>
      <c r="B942" s="80" t="s">
        <v>270</v>
      </c>
      <c r="C942" s="89">
        <v>42192</v>
      </c>
      <c r="D942" s="88">
        <v>0</v>
      </c>
      <c r="E942" s="88">
        <v>30</v>
      </c>
      <c r="F942" s="83" t="s">
        <v>348</v>
      </c>
      <c r="G942" s="84" t="s">
        <v>348</v>
      </c>
      <c r="H942" s="84" t="s">
        <v>348</v>
      </c>
      <c r="I942" s="84">
        <v>3.9</v>
      </c>
      <c r="J942" s="84" t="s">
        <v>348</v>
      </c>
      <c r="K942" s="84" t="s">
        <v>348</v>
      </c>
    </row>
    <row r="943" spans="1:11" x14ac:dyDescent="0.2">
      <c r="A943" s="81">
        <v>209</v>
      </c>
      <c r="B943" s="80" t="s">
        <v>270</v>
      </c>
      <c r="C943" s="89">
        <v>42192</v>
      </c>
      <c r="D943" s="88">
        <v>30</v>
      </c>
      <c r="E943" s="88">
        <v>60</v>
      </c>
      <c r="F943" s="83" t="s">
        <v>348</v>
      </c>
      <c r="G943" s="84" t="s">
        <v>348</v>
      </c>
      <c r="H943" s="84" t="s">
        <v>348</v>
      </c>
      <c r="I943" s="84">
        <v>1.8</v>
      </c>
      <c r="J943" s="84" t="s">
        <v>348</v>
      </c>
      <c r="K943" s="84" t="s">
        <v>348</v>
      </c>
    </row>
    <row r="944" spans="1:11" x14ac:dyDescent="0.2">
      <c r="A944" s="81">
        <v>210</v>
      </c>
      <c r="B944" s="80" t="s">
        <v>276</v>
      </c>
      <c r="C944" s="89">
        <v>42192</v>
      </c>
      <c r="D944" s="88">
        <v>0</v>
      </c>
      <c r="E944" s="88">
        <v>30</v>
      </c>
      <c r="F944" s="83" t="s">
        <v>348</v>
      </c>
      <c r="G944" s="84" t="s">
        <v>348</v>
      </c>
      <c r="H944" s="84" t="s">
        <v>348</v>
      </c>
      <c r="I944" s="84">
        <v>19.3</v>
      </c>
      <c r="J944" s="84" t="s">
        <v>348</v>
      </c>
      <c r="K944" s="84" t="s">
        <v>348</v>
      </c>
    </row>
    <row r="945" spans="1:11" x14ac:dyDescent="0.2">
      <c r="A945" s="81">
        <v>210</v>
      </c>
      <c r="B945" s="80" t="s">
        <v>276</v>
      </c>
      <c r="C945" s="89">
        <v>42192</v>
      </c>
      <c r="D945" s="88">
        <v>30</v>
      </c>
      <c r="E945" s="88">
        <v>60</v>
      </c>
      <c r="F945" s="83" t="s">
        <v>348</v>
      </c>
      <c r="G945" s="84" t="s">
        <v>348</v>
      </c>
      <c r="H945" s="84" t="s">
        <v>348</v>
      </c>
      <c r="I945" s="84">
        <v>1.5</v>
      </c>
      <c r="J945" s="84" t="s">
        <v>348</v>
      </c>
      <c r="K945" s="84" t="s">
        <v>348</v>
      </c>
    </row>
    <row r="946" spans="1:11" x14ac:dyDescent="0.2">
      <c r="A946" s="81">
        <v>301</v>
      </c>
      <c r="B946" s="80" t="s">
        <v>269</v>
      </c>
      <c r="C946" s="89">
        <v>42192</v>
      </c>
      <c r="D946" s="88">
        <v>0</v>
      </c>
      <c r="E946" s="88">
        <v>30</v>
      </c>
      <c r="F946" s="83" t="s">
        <v>348</v>
      </c>
      <c r="G946" s="84" t="s">
        <v>348</v>
      </c>
      <c r="H946" s="84" t="s">
        <v>348</v>
      </c>
      <c r="I946" s="84">
        <v>4.3</v>
      </c>
      <c r="J946" s="84" t="s">
        <v>348</v>
      </c>
      <c r="K946" s="84" t="s">
        <v>348</v>
      </c>
    </row>
    <row r="947" spans="1:11" x14ac:dyDescent="0.2">
      <c r="A947" s="81">
        <v>301</v>
      </c>
      <c r="B947" s="80" t="s">
        <v>269</v>
      </c>
      <c r="C947" s="89">
        <v>42192</v>
      </c>
      <c r="D947" s="88">
        <v>30</v>
      </c>
      <c r="E947" s="88">
        <v>60</v>
      </c>
      <c r="F947" s="83" t="s">
        <v>348</v>
      </c>
      <c r="G947" s="84" t="s">
        <v>348</v>
      </c>
      <c r="H947" s="84" t="s">
        <v>348</v>
      </c>
      <c r="I947" s="84">
        <v>1.4</v>
      </c>
      <c r="J947" s="84" t="s">
        <v>348</v>
      </c>
      <c r="K947" s="84" t="s">
        <v>348</v>
      </c>
    </row>
    <row r="948" spans="1:11" x14ac:dyDescent="0.2">
      <c r="A948" s="81">
        <v>302</v>
      </c>
      <c r="B948" s="80" t="s">
        <v>271</v>
      </c>
      <c r="C948" s="89">
        <v>42192</v>
      </c>
      <c r="D948" s="88">
        <v>0</v>
      </c>
      <c r="E948" s="88">
        <v>30</v>
      </c>
      <c r="F948" s="83" t="s">
        <v>348</v>
      </c>
      <c r="G948" s="84" t="s">
        <v>348</v>
      </c>
      <c r="H948" s="84" t="s">
        <v>348</v>
      </c>
      <c r="I948" s="84">
        <v>7.9</v>
      </c>
      <c r="J948" s="84" t="s">
        <v>348</v>
      </c>
      <c r="K948" s="84" t="s">
        <v>348</v>
      </c>
    </row>
    <row r="949" spans="1:11" x14ac:dyDescent="0.2">
      <c r="A949" s="81">
        <v>302</v>
      </c>
      <c r="B949" s="80" t="s">
        <v>271</v>
      </c>
      <c r="C949" s="89">
        <v>42192</v>
      </c>
      <c r="D949" s="88">
        <v>30</v>
      </c>
      <c r="E949" s="88">
        <v>60</v>
      </c>
      <c r="F949" s="83" t="s">
        <v>348</v>
      </c>
      <c r="G949" s="84" t="s">
        <v>348</v>
      </c>
      <c r="H949" s="84" t="s">
        <v>348</v>
      </c>
      <c r="I949" s="84">
        <v>2</v>
      </c>
      <c r="J949" s="84" t="s">
        <v>348</v>
      </c>
      <c r="K949" s="84" t="s">
        <v>348</v>
      </c>
    </row>
    <row r="950" spans="1:11" x14ac:dyDescent="0.2">
      <c r="A950" s="81">
        <v>303</v>
      </c>
      <c r="B950" s="80" t="s">
        <v>270</v>
      </c>
      <c r="C950" s="89">
        <v>42192</v>
      </c>
      <c r="D950" s="88">
        <v>0</v>
      </c>
      <c r="E950" s="88">
        <v>30</v>
      </c>
      <c r="F950" s="83" t="s">
        <v>348</v>
      </c>
      <c r="G950" s="84" t="s">
        <v>348</v>
      </c>
      <c r="H950" s="84" t="s">
        <v>348</v>
      </c>
      <c r="I950" s="84">
        <v>6.1</v>
      </c>
      <c r="J950" s="84" t="s">
        <v>348</v>
      </c>
      <c r="K950" s="84" t="s">
        <v>348</v>
      </c>
    </row>
    <row r="951" spans="1:11" x14ac:dyDescent="0.2">
      <c r="A951" s="81">
        <v>303</v>
      </c>
      <c r="B951" s="80" t="s">
        <v>270</v>
      </c>
      <c r="C951" s="89">
        <v>42192</v>
      </c>
      <c r="D951" s="88">
        <v>30</v>
      </c>
      <c r="E951" s="88">
        <v>60</v>
      </c>
      <c r="F951" s="83" t="s">
        <v>348</v>
      </c>
      <c r="G951" s="84" t="s">
        <v>348</v>
      </c>
      <c r="H951" s="84" t="s">
        <v>348</v>
      </c>
      <c r="I951" s="84">
        <v>2.4</v>
      </c>
      <c r="J951" s="84" t="s">
        <v>348</v>
      </c>
      <c r="K951" s="84" t="s">
        <v>348</v>
      </c>
    </row>
    <row r="952" spans="1:11" x14ac:dyDescent="0.2">
      <c r="A952" s="81">
        <v>304</v>
      </c>
      <c r="B952" s="80" t="s">
        <v>273</v>
      </c>
      <c r="C952" s="89">
        <v>42192</v>
      </c>
      <c r="D952" s="88">
        <v>0</v>
      </c>
      <c r="E952" s="88">
        <v>30</v>
      </c>
      <c r="F952" s="83" t="s">
        <v>348</v>
      </c>
      <c r="G952" s="84" t="s">
        <v>348</v>
      </c>
      <c r="H952" s="84" t="s">
        <v>348</v>
      </c>
      <c r="I952" s="84">
        <v>6.1</v>
      </c>
      <c r="J952" s="84" t="s">
        <v>348</v>
      </c>
      <c r="K952" s="84" t="s">
        <v>348</v>
      </c>
    </row>
    <row r="953" spans="1:11" x14ac:dyDescent="0.2">
      <c r="A953" s="81">
        <v>304</v>
      </c>
      <c r="B953" s="80" t="s">
        <v>273</v>
      </c>
      <c r="C953" s="89">
        <v>42192</v>
      </c>
      <c r="D953" s="88">
        <v>30</v>
      </c>
      <c r="E953" s="88">
        <v>60</v>
      </c>
      <c r="F953" s="83" t="s">
        <v>348</v>
      </c>
      <c r="G953" s="84" t="s">
        <v>348</v>
      </c>
      <c r="H953" s="84" t="s">
        <v>348</v>
      </c>
      <c r="I953" s="84">
        <v>2.1</v>
      </c>
      <c r="J953" s="84" t="s">
        <v>348</v>
      </c>
      <c r="K953" s="84" t="s">
        <v>348</v>
      </c>
    </row>
    <row r="954" spans="1:11" x14ac:dyDescent="0.2">
      <c r="A954" s="81">
        <v>305</v>
      </c>
      <c r="B954" s="80" t="s">
        <v>272</v>
      </c>
      <c r="C954" s="89">
        <v>42192</v>
      </c>
      <c r="D954" s="88">
        <v>0</v>
      </c>
      <c r="E954" s="88">
        <v>30</v>
      </c>
      <c r="F954" s="83" t="s">
        <v>348</v>
      </c>
      <c r="G954" s="84" t="s">
        <v>348</v>
      </c>
      <c r="H954" s="84" t="s">
        <v>348</v>
      </c>
      <c r="I954" s="84">
        <v>8.5</v>
      </c>
      <c r="J954" s="84" t="s">
        <v>348</v>
      </c>
      <c r="K954" s="84" t="s">
        <v>348</v>
      </c>
    </row>
    <row r="955" spans="1:11" x14ac:dyDescent="0.2">
      <c r="A955" s="81">
        <v>305</v>
      </c>
      <c r="B955" s="80" t="s">
        <v>272</v>
      </c>
      <c r="C955" s="89">
        <v>42192</v>
      </c>
      <c r="D955" s="88">
        <v>30</v>
      </c>
      <c r="E955" s="88">
        <v>60</v>
      </c>
      <c r="F955" s="83" t="s">
        <v>348</v>
      </c>
      <c r="G955" s="84" t="s">
        <v>348</v>
      </c>
      <c r="H955" s="84" t="s">
        <v>348</v>
      </c>
      <c r="I955" s="84">
        <v>2.5</v>
      </c>
      <c r="J955" s="84" t="s">
        <v>348</v>
      </c>
      <c r="K955" s="84" t="s">
        <v>348</v>
      </c>
    </row>
    <row r="956" spans="1:11" x14ac:dyDescent="0.2">
      <c r="A956" s="81">
        <v>306</v>
      </c>
      <c r="B956" s="80" t="s">
        <v>277</v>
      </c>
      <c r="C956" s="89">
        <v>42192</v>
      </c>
      <c r="D956" s="88">
        <v>0</v>
      </c>
      <c r="E956" s="88">
        <v>30</v>
      </c>
      <c r="F956" s="83" t="s">
        <v>348</v>
      </c>
      <c r="G956" s="84" t="s">
        <v>348</v>
      </c>
      <c r="H956" s="84" t="s">
        <v>348</v>
      </c>
      <c r="I956" s="84">
        <v>44.8</v>
      </c>
      <c r="J956" s="84" t="s">
        <v>348</v>
      </c>
      <c r="K956" s="84" t="s">
        <v>348</v>
      </c>
    </row>
    <row r="957" spans="1:11" x14ac:dyDescent="0.2">
      <c r="A957" s="81">
        <v>306</v>
      </c>
      <c r="B957" s="80" t="s">
        <v>277</v>
      </c>
      <c r="C957" s="89">
        <v>42192</v>
      </c>
      <c r="D957" s="88">
        <v>30</v>
      </c>
      <c r="E957" s="88">
        <v>60</v>
      </c>
      <c r="F957" s="83" t="s">
        <v>348</v>
      </c>
      <c r="G957" s="84" t="s">
        <v>348</v>
      </c>
      <c r="H957" s="84" t="s">
        <v>348</v>
      </c>
      <c r="I957" s="84">
        <v>2.2000000000000002</v>
      </c>
      <c r="J957" s="84" t="s">
        <v>348</v>
      </c>
      <c r="K957" s="84" t="s">
        <v>348</v>
      </c>
    </row>
    <row r="958" spans="1:11" x14ac:dyDescent="0.2">
      <c r="A958" s="81">
        <v>307</v>
      </c>
      <c r="B958" s="80" t="s">
        <v>275</v>
      </c>
      <c r="C958" s="89">
        <v>42192</v>
      </c>
      <c r="D958" s="88">
        <v>0</v>
      </c>
      <c r="E958" s="88">
        <v>30</v>
      </c>
      <c r="F958" s="83" t="s">
        <v>348</v>
      </c>
      <c r="G958" s="84" t="s">
        <v>348</v>
      </c>
      <c r="H958" s="84" t="s">
        <v>348</v>
      </c>
      <c r="I958" s="84">
        <v>18.5</v>
      </c>
      <c r="J958" s="84" t="s">
        <v>348</v>
      </c>
      <c r="K958" s="84" t="s">
        <v>348</v>
      </c>
    </row>
    <row r="959" spans="1:11" x14ac:dyDescent="0.2">
      <c r="A959" s="81">
        <v>307</v>
      </c>
      <c r="B959" s="80" t="s">
        <v>275</v>
      </c>
      <c r="C959" s="89">
        <v>42192</v>
      </c>
      <c r="D959" s="88">
        <v>30</v>
      </c>
      <c r="E959" s="88">
        <v>60</v>
      </c>
      <c r="F959" s="83" t="s">
        <v>348</v>
      </c>
      <c r="G959" s="84" t="s">
        <v>348</v>
      </c>
      <c r="H959" s="84" t="s">
        <v>348</v>
      </c>
      <c r="I959" s="84">
        <v>1.8</v>
      </c>
      <c r="J959" s="84" t="s">
        <v>348</v>
      </c>
      <c r="K959" s="84" t="s">
        <v>348</v>
      </c>
    </row>
    <row r="960" spans="1:11" x14ac:dyDescent="0.2">
      <c r="A960" s="81">
        <v>308</v>
      </c>
      <c r="B960" s="80" t="s">
        <v>268</v>
      </c>
      <c r="C960" s="89">
        <v>42192</v>
      </c>
      <c r="D960" s="88">
        <v>0</v>
      </c>
      <c r="E960" s="88">
        <v>30</v>
      </c>
      <c r="F960" s="83" t="s">
        <v>348</v>
      </c>
      <c r="G960" s="84" t="s">
        <v>348</v>
      </c>
      <c r="H960" s="84" t="s">
        <v>348</v>
      </c>
      <c r="I960" s="84">
        <v>8.8000000000000007</v>
      </c>
      <c r="J960" s="84" t="s">
        <v>348</v>
      </c>
      <c r="K960" s="84" t="s">
        <v>348</v>
      </c>
    </row>
    <row r="961" spans="1:11" x14ac:dyDescent="0.2">
      <c r="A961" s="81">
        <v>308</v>
      </c>
      <c r="B961" s="80" t="s">
        <v>268</v>
      </c>
      <c r="C961" s="89">
        <v>42192</v>
      </c>
      <c r="D961" s="88">
        <v>30</v>
      </c>
      <c r="E961" s="88">
        <v>60</v>
      </c>
      <c r="F961" s="83" t="s">
        <v>348</v>
      </c>
      <c r="G961" s="84" t="s">
        <v>348</v>
      </c>
      <c r="H961" s="84" t="s">
        <v>348</v>
      </c>
      <c r="I961" s="84">
        <v>1.3</v>
      </c>
      <c r="J961" s="84" t="s">
        <v>348</v>
      </c>
      <c r="K961" s="84" t="s">
        <v>348</v>
      </c>
    </row>
    <row r="962" spans="1:11" x14ac:dyDescent="0.2">
      <c r="A962" s="81">
        <v>309</v>
      </c>
      <c r="B962" s="80" t="s">
        <v>276</v>
      </c>
      <c r="C962" s="89">
        <v>42192</v>
      </c>
      <c r="D962" s="88">
        <v>0</v>
      </c>
      <c r="E962" s="88">
        <v>30</v>
      </c>
      <c r="F962" s="83" t="s">
        <v>348</v>
      </c>
      <c r="G962" s="84" t="s">
        <v>348</v>
      </c>
      <c r="H962" s="84" t="s">
        <v>348</v>
      </c>
      <c r="I962" s="84">
        <v>27.1</v>
      </c>
      <c r="J962" s="84" t="s">
        <v>348</v>
      </c>
      <c r="K962" s="84" t="s">
        <v>348</v>
      </c>
    </row>
    <row r="963" spans="1:11" x14ac:dyDescent="0.2">
      <c r="A963" s="81">
        <v>309</v>
      </c>
      <c r="B963" s="80" t="s">
        <v>276</v>
      </c>
      <c r="C963" s="89">
        <v>42192</v>
      </c>
      <c r="D963" s="88">
        <v>30</v>
      </c>
      <c r="E963" s="88">
        <v>60</v>
      </c>
      <c r="F963" s="83" t="s">
        <v>348</v>
      </c>
      <c r="G963" s="84" t="s">
        <v>348</v>
      </c>
      <c r="H963" s="84" t="s">
        <v>348</v>
      </c>
      <c r="I963" s="84">
        <v>2.1</v>
      </c>
      <c r="J963" s="84" t="s">
        <v>348</v>
      </c>
      <c r="K963" s="84" t="s">
        <v>348</v>
      </c>
    </row>
    <row r="964" spans="1:11" x14ac:dyDescent="0.2">
      <c r="A964" s="81">
        <v>310</v>
      </c>
      <c r="B964" s="80" t="s">
        <v>274</v>
      </c>
      <c r="C964" s="89">
        <v>42192</v>
      </c>
      <c r="D964" s="88">
        <v>0</v>
      </c>
      <c r="E964" s="88">
        <v>30</v>
      </c>
      <c r="F964" s="83" t="s">
        <v>348</v>
      </c>
      <c r="G964" s="84" t="s">
        <v>348</v>
      </c>
      <c r="H964" s="84" t="s">
        <v>348</v>
      </c>
      <c r="I964" s="84">
        <v>5.8</v>
      </c>
      <c r="J964" s="84" t="s">
        <v>348</v>
      </c>
      <c r="K964" s="84" t="s">
        <v>348</v>
      </c>
    </row>
    <row r="965" spans="1:11" x14ac:dyDescent="0.2">
      <c r="A965" s="81">
        <v>310</v>
      </c>
      <c r="B965" s="80" t="s">
        <v>274</v>
      </c>
      <c r="C965" s="89">
        <v>42192</v>
      </c>
      <c r="D965" s="88">
        <v>30</v>
      </c>
      <c r="E965" s="88">
        <v>60</v>
      </c>
      <c r="F965" s="83" t="s">
        <v>348</v>
      </c>
      <c r="G965" s="84" t="s">
        <v>348</v>
      </c>
      <c r="H965" s="84" t="s">
        <v>348</v>
      </c>
      <c r="I965" s="84">
        <v>1.8</v>
      </c>
      <c r="J965" s="84" t="s">
        <v>348</v>
      </c>
      <c r="K965" s="84" t="s">
        <v>348</v>
      </c>
    </row>
    <row r="966" spans="1:11" x14ac:dyDescent="0.2">
      <c r="A966" s="81">
        <v>401</v>
      </c>
      <c r="B966" s="80" t="s">
        <v>275</v>
      </c>
      <c r="C966" s="89">
        <v>42192</v>
      </c>
      <c r="D966" s="88">
        <v>0</v>
      </c>
      <c r="E966" s="88">
        <v>30</v>
      </c>
      <c r="F966" s="83" t="s">
        <v>348</v>
      </c>
      <c r="G966" s="84" t="s">
        <v>348</v>
      </c>
      <c r="H966" s="84" t="s">
        <v>348</v>
      </c>
      <c r="I966" s="84">
        <v>8</v>
      </c>
      <c r="J966" s="84" t="s">
        <v>348</v>
      </c>
      <c r="K966" s="84" t="s">
        <v>348</v>
      </c>
    </row>
    <row r="967" spans="1:11" x14ac:dyDescent="0.2">
      <c r="A967" s="81">
        <v>401</v>
      </c>
      <c r="B967" s="80" t="s">
        <v>275</v>
      </c>
      <c r="C967" s="89">
        <v>42192</v>
      </c>
      <c r="D967" s="88">
        <v>30</v>
      </c>
      <c r="E967" s="88">
        <v>60</v>
      </c>
      <c r="F967" s="83" t="s">
        <v>348</v>
      </c>
      <c r="G967" s="84" t="s">
        <v>348</v>
      </c>
      <c r="H967" s="84" t="s">
        <v>348</v>
      </c>
      <c r="I967" s="84">
        <v>2.5</v>
      </c>
      <c r="J967" s="84" t="s">
        <v>348</v>
      </c>
      <c r="K967" s="84" t="s">
        <v>348</v>
      </c>
    </row>
    <row r="968" spans="1:11" x14ac:dyDescent="0.2">
      <c r="A968" s="81">
        <v>402</v>
      </c>
      <c r="B968" s="80" t="s">
        <v>272</v>
      </c>
      <c r="C968" s="89">
        <v>42192</v>
      </c>
      <c r="D968" s="88">
        <v>0</v>
      </c>
      <c r="E968" s="88">
        <v>30</v>
      </c>
      <c r="F968" s="83" t="s">
        <v>348</v>
      </c>
      <c r="G968" s="84" t="s">
        <v>348</v>
      </c>
      <c r="H968" s="84" t="s">
        <v>348</v>
      </c>
      <c r="I968" s="84">
        <v>6.8</v>
      </c>
      <c r="J968" s="84" t="s">
        <v>348</v>
      </c>
      <c r="K968" s="84" t="s">
        <v>348</v>
      </c>
    </row>
    <row r="969" spans="1:11" x14ac:dyDescent="0.2">
      <c r="A969" s="81">
        <v>402</v>
      </c>
      <c r="B969" s="80" t="s">
        <v>272</v>
      </c>
      <c r="C969" s="89">
        <v>42192</v>
      </c>
      <c r="D969" s="88">
        <v>30</v>
      </c>
      <c r="E969" s="88">
        <v>60</v>
      </c>
      <c r="F969" s="83" t="s">
        <v>348</v>
      </c>
      <c r="G969" s="84" t="s">
        <v>348</v>
      </c>
      <c r="H969" s="84" t="s">
        <v>348</v>
      </c>
      <c r="I969" s="84">
        <v>25.7</v>
      </c>
      <c r="J969" s="84" t="s">
        <v>348</v>
      </c>
      <c r="K969" s="84" t="s">
        <v>348</v>
      </c>
    </row>
    <row r="970" spans="1:11" x14ac:dyDescent="0.2">
      <c r="A970" s="81">
        <v>403</v>
      </c>
      <c r="B970" s="80" t="s">
        <v>268</v>
      </c>
      <c r="C970" s="89">
        <v>42192</v>
      </c>
      <c r="D970" s="88">
        <v>0</v>
      </c>
      <c r="E970" s="88">
        <v>30</v>
      </c>
      <c r="F970" s="83" t="s">
        <v>348</v>
      </c>
      <c r="G970" s="84" t="s">
        <v>348</v>
      </c>
      <c r="H970" s="84" t="s">
        <v>348</v>
      </c>
      <c r="I970" s="84">
        <v>5.6</v>
      </c>
      <c r="J970" s="84" t="s">
        <v>348</v>
      </c>
      <c r="K970" s="84" t="s">
        <v>348</v>
      </c>
    </row>
    <row r="971" spans="1:11" x14ac:dyDescent="0.2">
      <c r="A971" s="81">
        <v>403</v>
      </c>
      <c r="B971" s="80" t="s">
        <v>268</v>
      </c>
      <c r="C971" s="89">
        <v>42192</v>
      </c>
      <c r="D971" s="88">
        <v>30</v>
      </c>
      <c r="E971" s="88">
        <v>60</v>
      </c>
      <c r="F971" s="83" t="s">
        <v>348</v>
      </c>
      <c r="G971" s="84" t="s">
        <v>348</v>
      </c>
      <c r="H971" s="84" t="s">
        <v>348</v>
      </c>
      <c r="I971" s="84">
        <v>2.4</v>
      </c>
      <c r="J971" s="84" t="s">
        <v>348</v>
      </c>
      <c r="K971" s="84" t="s">
        <v>348</v>
      </c>
    </row>
    <row r="972" spans="1:11" x14ac:dyDescent="0.2">
      <c r="A972" s="81">
        <v>404</v>
      </c>
      <c r="B972" s="80" t="s">
        <v>273</v>
      </c>
      <c r="C972" s="89">
        <v>42192</v>
      </c>
      <c r="D972" s="88">
        <v>0</v>
      </c>
      <c r="E972" s="88">
        <v>30</v>
      </c>
      <c r="F972" s="83" t="s">
        <v>348</v>
      </c>
      <c r="G972" s="84" t="s">
        <v>348</v>
      </c>
      <c r="H972" s="84" t="s">
        <v>348</v>
      </c>
      <c r="I972" s="84">
        <v>4.7</v>
      </c>
      <c r="J972" s="84" t="s">
        <v>348</v>
      </c>
      <c r="K972" s="84" t="s">
        <v>348</v>
      </c>
    </row>
    <row r="973" spans="1:11" x14ac:dyDescent="0.2">
      <c r="A973" s="81">
        <v>404</v>
      </c>
      <c r="B973" s="80" t="s">
        <v>273</v>
      </c>
      <c r="C973" s="89">
        <v>42192</v>
      </c>
      <c r="D973" s="88">
        <v>30</v>
      </c>
      <c r="E973" s="88">
        <v>60</v>
      </c>
      <c r="F973" s="83" t="s">
        <v>348</v>
      </c>
      <c r="G973" s="84" t="s">
        <v>348</v>
      </c>
      <c r="H973" s="84" t="s">
        <v>348</v>
      </c>
      <c r="I973" s="84">
        <v>1.8</v>
      </c>
      <c r="J973" s="84" t="s">
        <v>348</v>
      </c>
      <c r="K973" s="84" t="s">
        <v>348</v>
      </c>
    </row>
    <row r="974" spans="1:11" x14ac:dyDescent="0.2">
      <c r="A974" s="81">
        <v>405</v>
      </c>
      <c r="B974" s="80" t="s">
        <v>269</v>
      </c>
      <c r="C974" s="89">
        <v>42192</v>
      </c>
      <c r="D974" s="88">
        <v>0</v>
      </c>
      <c r="E974" s="88">
        <v>30</v>
      </c>
      <c r="F974" s="83" t="s">
        <v>348</v>
      </c>
      <c r="G974" s="84" t="s">
        <v>348</v>
      </c>
      <c r="H974" s="84" t="s">
        <v>348</v>
      </c>
      <c r="I974" s="84">
        <v>3</v>
      </c>
      <c r="J974" s="84" t="s">
        <v>348</v>
      </c>
      <c r="K974" s="84" t="s">
        <v>348</v>
      </c>
    </row>
    <row r="975" spans="1:11" x14ac:dyDescent="0.2">
      <c r="A975" s="81">
        <v>405</v>
      </c>
      <c r="B975" s="80" t="s">
        <v>269</v>
      </c>
      <c r="C975" s="89">
        <v>42192</v>
      </c>
      <c r="D975" s="88">
        <v>30</v>
      </c>
      <c r="E975" s="88">
        <v>60</v>
      </c>
      <c r="F975" s="83" t="s">
        <v>348</v>
      </c>
      <c r="G975" s="84" t="s">
        <v>348</v>
      </c>
      <c r="H975" s="84" t="s">
        <v>348</v>
      </c>
      <c r="I975" s="84">
        <v>2.9</v>
      </c>
      <c r="J975" s="84" t="s">
        <v>348</v>
      </c>
      <c r="K975" s="84" t="s">
        <v>348</v>
      </c>
    </row>
    <row r="976" spans="1:11" x14ac:dyDescent="0.2">
      <c r="A976" s="81">
        <v>406</v>
      </c>
      <c r="B976" s="80" t="s">
        <v>276</v>
      </c>
      <c r="C976" s="89">
        <v>42192</v>
      </c>
      <c r="D976" s="88">
        <v>0</v>
      </c>
      <c r="E976" s="88">
        <v>30</v>
      </c>
      <c r="F976" s="83" t="s">
        <v>348</v>
      </c>
      <c r="G976" s="84" t="s">
        <v>348</v>
      </c>
      <c r="H976" s="84" t="s">
        <v>348</v>
      </c>
      <c r="I976" s="84">
        <v>21.5</v>
      </c>
      <c r="J976" s="84" t="s">
        <v>348</v>
      </c>
      <c r="K976" s="84" t="s">
        <v>348</v>
      </c>
    </row>
    <row r="977" spans="1:11" x14ac:dyDescent="0.2">
      <c r="A977" s="81">
        <v>406</v>
      </c>
      <c r="B977" s="80" t="s">
        <v>276</v>
      </c>
      <c r="C977" s="89">
        <v>42192</v>
      </c>
      <c r="D977" s="88">
        <v>30</v>
      </c>
      <c r="E977" s="88">
        <v>60</v>
      </c>
      <c r="F977" s="83" t="s">
        <v>348</v>
      </c>
      <c r="G977" s="84" t="s">
        <v>348</v>
      </c>
      <c r="H977" s="84" t="s">
        <v>348</v>
      </c>
      <c r="I977" s="84">
        <v>2.6</v>
      </c>
      <c r="J977" s="84" t="s">
        <v>348</v>
      </c>
      <c r="K977" s="84" t="s">
        <v>348</v>
      </c>
    </row>
    <row r="978" spans="1:11" x14ac:dyDescent="0.2">
      <c r="A978" s="81">
        <v>407</v>
      </c>
      <c r="B978" s="80" t="s">
        <v>274</v>
      </c>
      <c r="C978" s="89">
        <v>42192</v>
      </c>
      <c r="D978" s="88">
        <v>0</v>
      </c>
      <c r="E978" s="88">
        <v>30</v>
      </c>
      <c r="F978" s="83" t="s">
        <v>348</v>
      </c>
      <c r="G978" s="84" t="s">
        <v>348</v>
      </c>
      <c r="H978" s="84" t="s">
        <v>348</v>
      </c>
      <c r="I978" s="84">
        <v>3.6</v>
      </c>
      <c r="J978" s="84" t="s">
        <v>348</v>
      </c>
      <c r="K978" s="84" t="s">
        <v>348</v>
      </c>
    </row>
    <row r="979" spans="1:11" x14ac:dyDescent="0.2">
      <c r="A979" s="81">
        <v>407</v>
      </c>
      <c r="B979" s="80" t="s">
        <v>274</v>
      </c>
      <c r="C979" s="89">
        <v>42192</v>
      </c>
      <c r="D979" s="88">
        <v>30</v>
      </c>
      <c r="E979" s="88">
        <v>60</v>
      </c>
      <c r="F979" s="83" t="s">
        <v>348</v>
      </c>
      <c r="G979" s="84" t="s">
        <v>348</v>
      </c>
      <c r="H979" s="84" t="s">
        <v>348</v>
      </c>
      <c r="I979" s="84">
        <v>2.4</v>
      </c>
      <c r="J979" s="84" t="s">
        <v>348</v>
      </c>
      <c r="K979" s="84" t="s">
        <v>348</v>
      </c>
    </row>
    <row r="980" spans="1:11" x14ac:dyDescent="0.2">
      <c r="A980" s="81">
        <v>408</v>
      </c>
      <c r="B980" s="80" t="s">
        <v>271</v>
      </c>
      <c r="C980" s="89">
        <v>42192</v>
      </c>
      <c r="D980" s="88">
        <v>0</v>
      </c>
      <c r="E980" s="88">
        <v>30</v>
      </c>
      <c r="F980" s="83" t="s">
        <v>348</v>
      </c>
      <c r="G980" s="84" t="s">
        <v>348</v>
      </c>
      <c r="H980" s="84" t="s">
        <v>348</v>
      </c>
      <c r="I980" s="84">
        <v>9.4</v>
      </c>
      <c r="J980" s="84" t="s">
        <v>348</v>
      </c>
      <c r="K980" s="84" t="s">
        <v>348</v>
      </c>
    </row>
    <row r="981" spans="1:11" x14ac:dyDescent="0.2">
      <c r="A981" s="81">
        <v>408</v>
      </c>
      <c r="B981" s="80" t="s">
        <v>271</v>
      </c>
      <c r="C981" s="89">
        <v>42192</v>
      </c>
      <c r="D981" s="88">
        <v>30</v>
      </c>
      <c r="E981" s="88">
        <v>60</v>
      </c>
      <c r="F981" s="83" t="s">
        <v>348</v>
      </c>
      <c r="G981" s="84" t="s">
        <v>348</v>
      </c>
      <c r="H981" s="84" t="s">
        <v>348</v>
      </c>
      <c r="I981" s="84">
        <v>2.5</v>
      </c>
      <c r="J981" s="84" t="s">
        <v>348</v>
      </c>
      <c r="K981" s="84" t="s">
        <v>348</v>
      </c>
    </row>
    <row r="982" spans="1:11" x14ac:dyDescent="0.2">
      <c r="A982" s="81">
        <v>409</v>
      </c>
      <c r="B982" s="80" t="s">
        <v>270</v>
      </c>
      <c r="C982" s="89">
        <v>42192</v>
      </c>
      <c r="D982" s="88">
        <v>0</v>
      </c>
      <c r="E982" s="88">
        <v>30</v>
      </c>
      <c r="F982" s="83" t="s">
        <v>348</v>
      </c>
      <c r="G982" s="84" t="s">
        <v>348</v>
      </c>
      <c r="H982" s="84" t="s">
        <v>348</v>
      </c>
      <c r="I982" s="84">
        <v>5.8</v>
      </c>
      <c r="J982" s="84" t="s">
        <v>348</v>
      </c>
      <c r="K982" s="84" t="s">
        <v>348</v>
      </c>
    </row>
    <row r="983" spans="1:11" x14ac:dyDescent="0.2">
      <c r="A983" s="81">
        <v>409</v>
      </c>
      <c r="B983" s="80" t="s">
        <v>270</v>
      </c>
      <c r="C983" s="89">
        <v>42192</v>
      </c>
      <c r="D983" s="88">
        <v>30</v>
      </c>
      <c r="E983" s="88">
        <v>60</v>
      </c>
      <c r="F983" s="83" t="s">
        <v>348</v>
      </c>
      <c r="G983" s="84" t="s">
        <v>348</v>
      </c>
      <c r="H983" s="84" t="s">
        <v>348</v>
      </c>
      <c r="I983" s="84">
        <v>2.2000000000000002</v>
      </c>
      <c r="J983" s="84" t="s">
        <v>348</v>
      </c>
      <c r="K983" s="84" t="s">
        <v>348</v>
      </c>
    </row>
    <row r="984" spans="1:11" x14ac:dyDescent="0.2">
      <c r="A984" s="81">
        <v>410</v>
      </c>
      <c r="B984" s="80" t="s">
        <v>277</v>
      </c>
      <c r="C984" s="89">
        <v>42192</v>
      </c>
      <c r="D984" s="88">
        <v>0</v>
      </c>
      <c r="E984" s="88">
        <v>30</v>
      </c>
      <c r="F984" s="83" t="s">
        <v>348</v>
      </c>
      <c r="G984" s="84" t="s">
        <v>348</v>
      </c>
      <c r="H984" s="84" t="s">
        <v>348</v>
      </c>
      <c r="I984" s="84">
        <v>26.7</v>
      </c>
      <c r="J984" s="84" t="s">
        <v>348</v>
      </c>
      <c r="K984" s="84" t="s">
        <v>348</v>
      </c>
    </row>
    <row r="985" spans="1:11" x14ac:dyDescent="0.2">
      <c r="A985" s="81">
        <v>410</v>
      </c>
      <c r="B985" s="80" t="s">
        <v>277</v>
      </c>
      <c r="C985" s="89">
        <v>42192</v>
      </c>
      <c r="D985" s="88">
        <v>30</v>
      </c>
      <c r="E985" s="88">
        <v>60</v>
      </c>
      <c r="F985" s="83" t="s">
        <v>348</v>
      </c>
      <c r="G985" s="84" t="s">
        <v>348</v>
      </c>
      <c r="H985" s="84" t="s">
        <v>348</v>
      </c>
      <c r="I985" s="84">
        <v>2.2999999999999998</v>
      </c>
      <c r="J985" s="84" t="s">
        <v>348</v>
      </c>
      <c r="K985" s="84" t="s">
        <v>348</v>
      </c>
    </row>
    <row r="986" spans="1:11" x14ac:dyDescent="0.2">
      <c r="A986" s="81">
        <v>101</v>
      </c>
      <c r="B986" s="80" t="s">
        <v>275</v>
      </c>
      <c r="C986" s="89">
        <v>42304</v>
      </c>
      <c r="D986" s="88">
        <v>0</v>
      </c>
      <c r="E986" s="88">
        <v>5</v>
      </c>
      <c r="F986" s="83" t="s">
        <v>348</v>
      </c>
      <c r="G986" s="84">
        <v>22.685046199999999</v>
      </c>
      <c r="H986" s="84">
        <v>1.5922859300000001</v>
      </c>
      <c r="I986" s="84" t="s">
        <v>348</v>
      </c>
      <c r="J986" s="84" t="s">
        <v>348</v>
      </c>
      <c r="K986" s="84" t="s">
        <v>348</v>
      </c>
    </row>
    <row r="987" spans="1:11" x14ac:dyDescent="0.2">
      <c r="A987" s="81">
        <v>101</v>
      </c>
      <c r="B987" s="80" t="s">
        <v>275</v>
      </c>
      <c r="C987" s="89">
        <v>42304</v>
      </c>
      <c r="D987" s="88">
        <v>5</v>
      </c>
      <c r="E987" s="88">
        <v>10</v>
      </c>
      <c r="F987" s="83" t="s">
        <v>348</v>
      </c>
      <c r="G987" s="84">
        <v>20.022335049999999</v>
      </c>
      <c r="H987" s="84">
        <v>1.7991253700000001</v>
      </c>
      <c r="I987" s="84" t="s">
        <v>348</v>
      </c>
      <c r="J987" s="84" t="s">
        <v>348</v>
      </c>
      <c r="K987" s="84" t="s">
        <v>348</v>
      </c>
    </row>
    <row r="988" spans="1:11" x14ac:dyDescent="0.2">
      <c r="A988" s="81">
        <v>101</v>
      </c>
      <c r="B988" s="80" t="s">
        <v>275</v>
      </c>
      <c r="C988" s="89">
        <v>42304</v>
      </c>
      <c r="D988" s="88">
        <v>10</v>
      </c>
      <c r="E988" s="88">
        <v>20</v>
      </c>
      <c r="F988" s="83" t="s">
        <v>348</v>
      </c>
      <c r="G988" s="84">
        <v>17.979613539999999</v>
      </c>
      <c r="H988" s="84">
        <v>1.81760728</v>
      </c>
      <c r="I988" s="84" t="s">
        <v>348</v>
      </c>
      <c r="J988" s="84" t="s">
        <v>348</v>
      </c>
      <c r="K988" s="84" t="s">
        <v>348</v>
      </c>
    </row>
    <row r="989" spans="1:11" x14ac:dyDescent="0.2">
      <c r="A989" s="81">
        <v>101</v>
      </c>
      <c r="B989" s="80" t="s">
        <v>275</v>
      </c>
      <c r="C989" s="89">
        <v>42304</v>
      </c>
      <c r="D989" s="88">
        <v>20</v>
      </c>
      <c r="E989" s="88">
        <v>30</v>
      </c>
      <c r="F989" s="83" t="s">
        <v>348</v>
      </c>
      <c r="G989" s="84">
        <v>10.02812743</v>
      </c>
      <c r="H989" s="84">
        <v>0.75207219000000003</v>
      </c>
      <c r="I989" s="84" t="s">
        <v>348</v>
      </c>
      <c r="J989" s="84" t="s">
        <v>348</v>
      </c>
      <c r="K989" s="84" t="s">
        <v>348</v>
      </c>
    </row>
    <row r="990" spans="1:11" x14ac:dyDescent="0.2">
      <c r="A990" s="81">
        <v>102</v>
      </c>
      <c r="B990" s="80" t="s">
        <v>271</v>
      </c>
      <c r="C990" s="89">
        <v>42304</v>
      </c>
      <c r="D990" s="88">
        <v>0</v>
      </c>
      <c r="E990" s="88">
        <v>5</v>
      </c>
      <c r="F990" s="83" t="s">
        <v>348</v>
      </c>
      <c r="G990" s="84">
        <v>26.338202949999999</v>
      </c>
      <c r="H990" s="84">
        <v>2.4051959800000002</v>
      </c>
      <c r="I990" s="84" t="s">
        <v>348</v>
      </c>
      <c r="J990" s="84" t="s">
        <v>348</v>
      </c>
      <c r="K990" s="84" t="s">
        <v>348</v>
      </c>
    </row>
    <row r="991" spans="1:11" x14ac:dyDescent="0.2">
      <c r="A991" s="81">
        <v>102</v>
      </c>
      <c r="B991" s="80" t="s">
        <v>271</v>
      </c>
      <c r="C991" s="89">
        <v>42304</v>
      </c>
      <c r="D991" s="88">
        <v>5</v>
      </c>
      <c r="E991" s="88">
        <v>10</v>
      </c>
      <c r="F991" s="83" t="s">
        <v>348</v>
      </c>
      <c r="G991" s="84">
        <v>22.423553470000002</v>
      </c>
      <c r="H991" s="84">
        <v>2.22934812</v>
      </c>
      <c r="I991" s="84" t="s">
        <v>348</v>
      </c>
      <c r="J991" s="84" t="s">
        <v>348</v>
      </c>
      <c r="K991" s="84" t="s">
        <v>348</v>
      </c>
    </row>
    <row r="992" spans="1:11" x14ac:dyDescent="0.2">
      <c r="A992" s="81">
        <v>102</v>
      </c>
      <c r="B992" s="80" t="s">
        <v>271</v>
      </c>
      <c r="C992" s="89">
        <v>42304</v>
      </c>
      <c r="D992" s="88">
        <v>10</v>
      </c>
      <c r="E992" s="88">
        <v>20</v>
      </c>
      <c r="F992" s="83" t="s">
        <v>348</v>
      </c>
      <c r="G992" s="84">
        <v>16.257660389999998</v>
      </c>
      <c r="H992" s="84">
        <v>1.7477443800000001</v>
      </c>
      <c r="I992" s="84" t="s">
        <v>348</v>
      </c>
      <c r="J992" s="84" t="s">
        <v>348</v>
      </c>
      <c r="K992" s="84" t="s">
        <v>348</v>
      </c>
    </row>
    <row r="993" spans="1:11" x14ac:dyDescent="0.2">
      <c r="A993" s="81">
        <v>102</v>
      </c>
      <c r="B993" s="80" t="s">
        <v>271</v>
      </c>
      <c r="C993" s="89">
        <v>42304</v>
      </c>
      <c r="D993" s="88">
        <v>20</v>
      </c>
      <c r="E993" s="88">
        <v>30</v>
      </c>
      <c r="F993" s="83" t="s">
        <v>348</v>
      </c>
      <c r="G993" s="84">
        <v>8.8128009399999989</v>
      </c>
      <c r="H993" s="84">
        <v>0.69794935999999996</v>
      </c>
      <c r="I993" s="84" t="s">
        <v>348</v>
      </c>
      <c r="J993" s="84" t="s">
        <v>348</v>
      </c>
      <c r="K993" s="84" t="s">
        <v>348</v>
      </c>
    </row>
    <row r="994" spans="1:11" x14ac:dyDescent="0.2">
      <c r="A994" s="81">
        <v>103</v>
      </c>
      <c r="B994" s="80" t="s">
        <v>272</v>
      </c>
      <c r="C994" s="89">
        <v>42304</v>
      </c>
      <c r="D994" s="88">
        <v>0</v>
      </c>
      <c r="E994" s="88">
        <v>5</v>
      </c>
      <c r="F994" s="83">
        <v>6.48</v>
      </c>
      <c r="G994" s="84">
        <v>22.589888569999999</v>
      </c>
      <c r="H994" s="84">
        <v>2.2057156299999998</v>
      </c>
      <c r="I994" s="84" t="s">
        <v>348</v>
      </c>
      <c r="J994" s="85">
        <v>35.171999999999997</v>
      </c>
      <c r="K994" s="85">
        <v>284</v>
      </c>
    </row>
    <row r="995" spans="1:11" x14ac:dyDescent="0.2">
      <c r="A995" s="81">
        <v>103</v>
      </c>
      <c r="B995" s="80" t="s">
        <v>272</v>
      </c>
      <c r="C995" s="89">
        <v>42304</v>
      </c>
      <c r="D995" s="88">
        <v>5</v>
      </c>
      <c r="E995" s="88">
        <v>10</v>
      </c>
      <c r="F995" s="83">
        <v>6.51</v>
      </c>
      <c r="G995" s="84">
        <v>20.594863889999999</v>
      </c>
      <c r="H995" s="84">
        <v>2.0737347000000002</v>
      </c>
      <c r="I995" s="84" t="s">
        <v>348</v>
      </c>
      <c r="J995" s="85">
        <v>18.399000000000001</v>
      </c>
      <c r="K995" s="85">
        <v>189</v>
      </c>
    </row>
    <row r="996" spans="1:11" x14ac:dyDescent="0.2">
      <c r="A996" s="81">
        <v>103</v>
      </c>
      <c r="B996" s="80" t="s">
        <v>272</v>
      </c>
      <c r="C996" s="89">
        <v>42304</v>
      </c>
      <c r="D996" s="88">
        <v>10</v>
      </c>
      <c r="E996" s="88">
        <v>20</v>
      </c>
      <c r="F996" s="83">
        <v>6.04</v>
      </c>
      <c r="G996" s="84">
        <v>15.660929680000002</v>
      </c>
      <c r="H996" s="84">
        <v>1.6841272999999999</v>
      </c>
      <c r="I996" s="84" t="s">
        <v>348</v>
      </c>
      <c r="J996" s="85">
        <v>9.8659999999999997</v>
      </c>
      <c r="K996" s="85">
        <v>96</v>
      </c>
    </row>
    <row r="997" spans="1:11" x14ac:dyDescent="0.2">
      <c r="A997" s="81">
        <v>103</v>
      </c>
      <c r="B997" s="80" t="s">
        <v>272</v>
      </c>
      <c r="C997" s="89">
        <v>42304</v>
      </c>
      <c r="D997" s="88">
        <v>20</v>
      </c>
      <c r="E997" s="88">
        <v>30</v>
      </c>
      <c r="F997" s="83">
        <v>5.4</v>
      </c>
      <c r="G997" s="84">
        <v>6.6596096800000009</v>
      </c>
      <c r="H997" s="84">
        <v>0.54969568000000013</v>
      </c>
      <c r="I997" s="84" t="s">
        <v>348</v>
      </c>
      <c r="J997" s="85">
        <v>7.806</v>
      </c>
      <c r="K997" s="85">
        <v>69</v>
      </c>
    </row>
    <row r="998" spans="1:11" x14ac:dyDescent="0.2">
      <c r="A998" s="81">
        <v>104</v>
      </c>
      <c r="B998" s="80" t="s">
        <v>269</v>
      </c>
      <c r="C998" s="89">
        <v>42304</v>
      </c>
      <c r="D998" s="88">
        <v>0</v>
      </c>
      <c r="E998" s="88">
        <v>5</v>
      </c>
      <c r="F998" s="83">
        <v>6.63</v>
      </c>
      <c r="G998" s="84">
        <v>21.830065250000001</v>
      </c>
      <c r="H998" s="84">
        <v>2.0952078700000003</v>
      </c>
      <c r="I998" s="84" t="s">
        <v>348</v>
      </c>
      <c r="J998" s="85">
        <v>13.397</v>
      </c>
      <c r="K998" s="85">
        <v>183</v>
      </c>
    </row>
    <row r="999" spans="1:11" x14ac:dyDescent="0.2">
      <c r="A999" s="81">
        <v>104</v>
      </c>
      <c r="B999" s="80" t="s">
        <v>269</v>
      </c>
      <c r="C999" s="89">
        <v>42304</v>
      </c>
      <c r="D999" s="88">
        <v>5</v>
      </c>
      <c r="E999" s="88">
        <v>10</v>
      </c>
      <c r="F999" s="83">
        <v>6.57</v>
      </c>
      <c r="G999" s="84">
        <v>20.54857969</v>
      </c>
      <c r="H999" s="84">
        <v>1.99859813</v>
      </c>
      <c r="I999" s="84" t="s">
        <v>348</v>
      </c>
      <c r="J999" s="85">
        <v>13.986000000000001</v>
      </c>
      <c r="K999" s="85">
        <v>137</v>
      </c>
    </row>
    <row r="1000" spans="1:11" x14ac:dyDescent="0.2">
      <c r="A1000" s="81">
        <v>104</v>
      </c>
      <c r="B1000" s="80" t="s">
        <v>269</v>
      </c>
      <c r="C1000" s="89">
        <v>42304</v>
      </c>
      <c r="D1000" s="88">
        <v>10</v>
      </c>
      <c r="E1000" s="88">
        <v>20</v>
      </c>
      <c r="F1000" s="83">
        <v>6.31</v>
      </c>
      <c r="G1000" s="84">
        <v>17.954341169999999</v>
      </c>
      <c r="H1000" s="84">
        <v>1.7572103399999999</v>
      </c>
      <c r="I1000" s="84" t="s">
        <v>348</v>
      </c>
      <c r="J1000" s="85">
        <v>14.868</v>
      </c>
      <c r="K1000" s="85">
        <v>135</v>
      </c>
    </row>
    <row r="1001" spans="1:11" x14ac:dyDescent="0.2">
      <c r="A1001" s="81">
        <v>104</v>
      </c>
      <c r="B1001" s="80" t="s">
        <v>269</v>
      </c>
      <c r="C1001" s="89">
        <v>42304</v>
      </c>
      <c r="D1001" s="88">
        <v>20</v>
      </c>
      <c r="E1001" s="88">
        <v>30</v>
      </c>
      <c r="F1001" s="83">
        <v>5.79</v>
      </c>
      <c r="G1001" s="84">
        <v>6.2515455499999995</v>
      </c>
      <c r="H1001" s="84">
        <v>0.52506227000000005</v>
      </c>
      <c r="I1001" s="84" t="s">
        <v>348</v>
      </c>
      <c r="J1001" s="85">
        <v>6.923</v>
      </c>
      <c r="K1001" s="85">
        <v>82</v>
      </c>
    </row>
    <row r="1002" spans="1:11" x14ac:dyDescent="0.2">
      <c r="A1002" s="81">
        <v>105</v>
      </c>
      <c r="B1002" s="80" t="s">
        <v>274</v>
      </c>
      <c r="C1002" s="89">
        <v>42304</v>
      </c>
      <c r="D1002" s="88">
        <v>0</v>
      </c>
      <c r="E1002" s="88">
        <v>5</v>
      </c>
      <c r="F1002" s="83">
        <v>6.44</v>
      </c>
      <c r="G1002" s="84">
        <v>20.819303990000002</v>
      </c>
      <c r="H1002" s="84">
        <v>2.12494731</v>
      </c>
      <c r="I1002" s="84" t="s">
        <v>348</v>
      </c>
      <c r="J1002" s="85">
        <v>14.28</v>
      </c>
      <c r="K1002" s="85">
        <v>317</v>
      </c>
    </row>
    <row r="1003" spans="1:11" x14ac:dyDescent="0.2">
      <c r="A1003" s="81">
        <v>105</v>
      </c>
      <c r="B1003" s="80" t="s">
        <v>274</v>
      </c>
      <c r="C1003" s="89">
        <v>42304</v>
      </c>
      <c r="D1003" s="88">
        <v>5</v>
      </c>
      <c r="E1003" s="88">
        <v>10</v>
      </c>
      <c r="F1003" s="83">
        <v>6.49</v>
      </c>
      <c r="G1003" s="84">
        <v>21.164803499999998</v>
      </c>
      <c r="H1003" s="84">
        <v>2.1046634000000002</v>
      </c>
      <c r="I1003" s="84" t="s">
        <v>348</v>
      </c>
      <c r="J1003" s="85">
        <v>8.3949999999999996</v>
      </c>
      <c r="K1003" s="85">
        <v>88</v>
      </c>
    </row>
    <row r="1004" spans="1:11" x14ac:dyDescent="0.2">
      <c r="A1004" s="81">
        <v>105</v>
      </c>
      <c r="B1004" s="80" t="s">
        <v>274</v>
      </c>
      <c r="C1004" s="89">
        <v>42304</v>
      </c>
      <c r="D1004" s="88">
        <v>10</v>
      </c>
      <c r="E1004" s="88">
        <v>20</v>
      </c>
      <c r="F1004" s="83">
        <v>5.97</v>
      </c>
      <c r="G1004" s="84">
        <v>16.720480920000004</v>
      </c>
      <c r="H1004" s="84">
        <v>1.7800123999999999</v>
      </c>
      <c r="I1004" s="84" t="s">
        <v>348</v>
      </c>
      <c r="J1004" s="85">
        <v>6.923</v>
      </c>
      <c r="K1004" s="85">
        <v>67</v>
      </c>
    </row>
    <row r="1005" spans="1:11" x14ac:dyDescent="0.2">
      <c r="A1005" s="81">
        <v>105</v>
      </c>
      <c r="B1005" s="80" t="s">
        <v>274</v>
      </c>
      <c r="C1005" s="89">
        <v>42304</v>
      </c>
      <c r="D1005" s="88">
        <v>20</v>
      </c>
      <c r="E1005" s="88">
        <v>30</v>
      </c>
      <c r="F1005" s="83">
        <v>5.5</v>
      </c>
      <c r="G1005" s="84">
        <v>7.2083407600000005</v>
      </c>
      <c r="H1005" s="84">
        <v>0.77095925999999992</v>
      </c>
      <c r="I1005" s="84" t="s">
        <v>348</v>
      </c>
      <c r="J1005" s="85">
        <v>14.868</v>
      </c>
      <c r="K1005" s="85">
        <v>224</v>
      </c>
    </row>
    <row r="1006" spans="1:11" x14ac:dyDescent="0.2">
      <c r="A1006" s="81">
        <v>106</v>
      </c>
      <c r="B1006" s="80" t="s">
        <v>268</v>
      </c>
      <c r="C1006" s="89">
        <v>42304</v>
      </c>
      <c r="D1006" s="88">
        <v>0</v>
      </c>
      <c r="E1006" s="88">
        <v>5</v>
      </c>
      <c r="F1006" s="83" t="s">
        <v>348</v>
      </c>
      <c r="G1006" s="84">
        <v>22.263629439999999</v>
      </c>
      <c r="H1006" s="84">
        <v>2.1987236299999999</v>
      </c>
      <c r="I1006" s="84" t="s">
        <v>348</v>
      </c>
      <c r="J1006" s="84" t="s">
        <v>348</v>
      </c>
      <c r="K1006" s="84" t="s">
        <v>348</v>
      </c>
    </row>
    <row r="1007" spans="1:11" x14ac:dyDescent="0.2">
      <c r="A1007" s="81">
        <v>106</v>
      </c>
      <c r="B1007" s="80" t="s">
        <v>268</v>
      </c>
      <c r="C1007" s="89">
        <v>42304</v>
      </c>
      <c r="D1007" s="88">
        <v>5</v>
      </c>
      <c r="E1007" s="88">
        <v>10</v>
      </c>
      <c r="F1007" s="83" t="s">
        <v>348</v>
      </c>
      <c r="G1007" s="84">
        <v>20.87115288</v>
      </c>
      <c r="H1007" s="84">
        <v>2.1239045299999999</v>
      </c>
      <c r="I1007" s="84" t="s">
        <v>348</v>
      </c>
      <c r="J1007" s="84" t="s">
        <v>348</v>
      </c>
      <c r="K1007" s="84" t="s">
        <v>348</v>
      </c>
    </row>
    <row r="1008" spans="1:11" x14ac:dyDescent="0.2">
      <c r="A1008" s="81">
        <v>106</v>
      </c>
      <c r="B1008" s="80" t="s">
        <v>268</v>
      </c>
      <c r="C1008" s="89">
        <v>42304</v>
      </c>
      <c r="D1008" s="88">
        <v>10</v>
      </c>
      <c r="E1008" s="88">
        <v>20</v>
      </c>
      <c r="F1008" s="83" t="s">
        <v>348</v>
      </c>
      <c r="G1008" s="84">
        <v>17.552706000000001</v>
      </c>
      <c r="H1008" s="84">
        <v>1.8557845100000001</v>
      </c>
      <c r="I1008" s="84" t="s">
        <v>348</v>
      </c>
      <c r="J1008" s="84" t="s">
        <v>348</v>
      </c>
      <c r="K1008" s="84" t="s">
        <v>348</v>
      </c>
    </row>
    <row r="1009" spans="1:11" x14ac:dyDescent="0.2">
      <c r="A1009" s="81">
        <v>106</v>
      </c>
      <c r="B1009" s="80" t="s">
        <v>268</v>
      </c>
      <c r="C1009" s="89">
        <v>42304</v>
      </c>
      <c r="D1009" s="88">
        <v>20</v>
      </c>
      <c r="E1009" s="88">
        <v>30</v>
      </c>
      <c r="F1009" s="83" t="s">
        <v>348</v>
      </c>
      <c r="G1009" s="84">
        <v>8.8791090300000004</v>
      </c>
      <c r="H1009" s="84">
        <v>0.68555838999999996</v>
      </c>
      <c r="I1009" s="84" t="s">
        <v>348</v>
      </c>
      <c r="J1009" s="84" t="s">
        <v>348</v>
      </c>
      <c r="K1009" s="84" t="s">
        <v>348</v>
      </c>
    </row>
    <row r="1010" spans="1:11" x14ac:dyDescent="0.2">
      <c r="A1010" s="81">
        <v>107</v>
      </c>
      <c r="B1010" s="80" t="s">
        <v>270</v>
      </c>
      <c r="C1010" s="89">
        <v>42304</v>
      </c>
      <c r="D1010" s="88">
        <v>0</v>
      </c>
      <c r="E1010" s="88">
        <v>5</v>
      </c>
      <c r="F1010" s="83" t="s">
        <v>348</v>
      </c>
      <c r="G1010" s="84">
        <v>21.052396299999998</v>
      </c>
      <c r="H1010" s="84">
        <v>2.1660089499999997</v>
      </c>
      <c r="I1010" s="84" t="s">
        <v>348</v>
      </c>
      <c r="J1010" s="84" t="s">
        <v>348</v>
      </c>
      <c r="K1010" s="84" t="s">
        <v>348</v>
      </c>
    </row>
    <row r="1011" spans="1:11" x14ac:dyDescent="0.2">
      <c r="A1011" s="81">
        <v>107</v>
      </c>
      <c r="B1011" s="80" t="s">
        <v>270</v>
      </c>
      <c r="C1011" s="89">
        <v>42304</v>
      </c>
      <c r="D1011" s="88">
        <v>5</v>
      </c>
      <c r="E1011" s="88">
        <v>10</v>
      </c>
      <c r="F1011" s="83" t="s">
        <v>348</v>
      </c>
      <c r="G1011" s="84">
        <v>19.48599458</v>
      </c>
      <c r="H1011" s="84">
        <v>1.9933483000000001</v>
      </c>
      <c r="I1011" s="84" t="s">
        <v>348</v>
      </c>
      <c r="J1011" s="84" t="s">
        <v>348</v>
      </c>
      <c r="K1011" s="84" t="s">
        <v>348</v>
      </c>
    </row>
    <row r="1012" spans="1:11" x14ac:dyDescent="0.2">
      <c r="A1012" s="81">
        <v>107</v>
      </c>
      <c r="B1012" s="80" t="s">
        <v>270</v>
      </c>
      <c r="C1012" s="89">
        <v>42304</v>
      </c>
      <c r="D1012" s="88">
        <v>10</v>
      </c>
      <c r="E1012" s="88">
        <v>20</v>
      </c>
      <c r="F1012" s="83" t="s">
        <v>348</v>
      </c>
      <c r="G1012" s="84">
        <v>16.139014960000001</v>
      </c>
      <c r="H1012" s="84">
        <v>1.7305660199999997</v>
      </c>
      <c r="I1012" s="84" t="s">
        <v>348</v>
      </c>
      <c r="J1012" s="84" t="s">
        <v>348</v>
      </c>
      <c r="K1012" s="84" t="s">
        <v>348</v>
      </c>
    </row>
    <row r="1013" spans="1:11" x14ac:dyDescent="0.2">
      <c r="A1013" s="81">
        <v>107</v>
      </c>
      <c r="B1013" s="80" t="s">
        <v>270</v>
      </c>
      <c r="C1013" s="89">
        <v>42304</v>
      </c>
      <c r="D1013" s="88">
        <v>20</v>
      </c>
      <c r="E1013" s="88">
        <v>30</v>
      </c>
      <c r="F1013" s="83" t="s">
        <v>348</v>
      </c>
      <c r="G1013" s="84">
        <v>9.3843632899999996</v>
      </c>
      <c r="H1013" s="84">
        <v>0.75492411999999998</v>
      </c>
      <c r="I1013" s="84" t="s">
        <v>348</v>
      </c>
      <c r="J1013" s="84" t="s">
        <v>348</v>
      </c>
      <c r="K1013" s="84" t="s">
        <v>348</v>
      </c>
    </row>
    <row r="1014" spans="1:11" x14ac:dyDescent="0.2">
      <c r="A1014" s="81">
        <v>108</v>
      </c>
      <c r="B1014" s="80" t="s">
        <v>277</v>
      </c>
      <c r="C1014" s="89">
        <v>42304</v>
      </c>
      <c r="D1014" s="88">
        <v>0</v>
      </c>
      <c r="E1014" s="88">
        <v>5</v>
      </c>
      <c r="F1014" s="83" t="s">
        <v>348</v>
      </c>
      <c r="G1014" s="84">
        <v>20.610821250000001</v>
      </c>
      <c r="H1014" s="84">
        <v>2.1035024499999997</v>
      </c>
      <c r="I1014" s="84" t="s">
        <v>348</v>
      </c>
      <c r="J1014" s="84" t="s">
        <v>348</v>
      </c>
      <c r="K1014" s="84" t="s">
        <v>348</v>
      </c>
    </row>
    <row r="1015" spans="1:11" x14ac:dyDescent="0.2">
      <c r="A1015" s="81">
        <v>108</v>
      </c>
      <c r="B1015" s="80" t="s">
        <v>277</v>
      </c>
      <c r="C1015" s="89">
        <v>42304</v>
      </c>
      <c r="D1015" s="88">
        <v>5</v>
      </c>
      <c r="E1015" s="88">
        <v>10</v>
      </c>
      <c r="F1015" s="83" t="s">
        <v>348</v>
      </c>
      <c r="G1015" s="84">
        <v>20.301635269999998</v>
      </c>
      <c r="H1015" s="84">
        <v>2.0796692399999999</v>
      </c>
      <c r="I1015" s="84" t="s">
        <v>348</v>
      </c>
      <c r="J1015" s="84" t="s">
        <v>348</v>
      </c>
      <c r="K1015" s="84" t="s">
        <v>348</v>
      </c>
    </row>
    <row r="1016" spans="1:11" x14ac:dyDescent="0.2">
      <c r="A1016" s="81">
        <v>108</v>
      </c>
      <c r="B1016" s="80" t="s">
        <v>277</v>
      </c>
      <c r="C1016" s="89">
        <v>42304</v>
      </c>
      <c r="D1016" s="88">
        <v>10</v>
      </c>
      <c r="E1016" s="88">
        <v>20</v>
      </c>
      <c r="F1016" s="83" t="s">
        <v>348</v>
      </c>
      <c r="G1016" s="84">
        <v>16.751092079999999</v>
      </c>
      <c r="H1016" s="84">
        <v>1.7557945099999999</v>
      </c>
      <c r="I1016" s="84" t="s">
        <v>348</v>
      </c>
      <c r="J1016" s="84" t="s">
        <v>348</v>
      </c>
      <c r="K1016" s="84" t="s">
        <v>348</v>
      </c>
    </row>
    <row r="1017" spans="1:11" x14ac:dyDescent="0.2">
      <c r="A1017" s="81">
        <v>108</v>
      </c>
      <c r="B1017" s="80" t="s">
        <v>277</v>
      </c>
      <c r="C1017" s="89">
        <v>42304</v>
      </c>
      <c r="D1017" s="88">
        <v>20</v>
      </c>
      <c r="E1017" s="88">
        <v>30</v>
      </c>
      <c r="F1017" s="83" t="s">
        <v>348</v>
      </c>
      <c r="G1017" s="84">
        <v>8.0034178499999999</v>
      </c>
      <c r="H1017" s="84">
        <v>0.55241699999999994</v>
      </c>
      <c r="I1017" s="84" t="s">
        <v>348</v>
      </c>
      <c r="J1017" s="84" t="s">
        <v>348</v>
      </c>
      <c r="K1017" s="84" t="s">
        <v>348</v>
      </c>
    </row>
    <row r="1018" spans="1:11" x14ac:dyDescent="0.2">
      <c r="A1018" s="81">
        <v>109</v>
      </c>
      <c r="B1018" s="80" t="s">
        <v>276</v>
      </c>
      <c r="C1018" s="89">
        <v>42304</v>
      </c>
      <c r="D1018" s="88">
        <v>0</v>
      </c>
      <c r="E1018" s="88">
        <v>5</v>
      </c>
      <c r="F1018" s="83">
        <v>6.59</v>
      </c>
      <c r="G1018" s="84">
        <v>21.088252070000003</v>
      </c>
      <c r="H1018" s="84">
        <v>2.1435175800000001</v>
      </c>
      <c r="I1018" s="84" t="s">
        <v>348</v>
      </c>
      <c r="J1018" s="85">
        <v>12.22</v>
      </c>
      <c r="K1018" s="85">
        <v>212</v>
      </c>
    </row>
    <row r="1019" spans="1:11" x14ac:dyDescent="0.2">
      <c r="A1019" s="81">
        <v>109</v>
      </c>
      <c r="B1019" s="80" t="s">
        <v>276</v>
      </c>
      <c r="C1019" s="89">
        <v>42304</v>
      </c>
      <c r="D1019" s="88">
        <v>5</v>
      </c>
      <c r="E1019" s="88">
        <v>10</v>
      </c>
      <c r="F1019" s="83">
        <v>6.52</v>
      </c>
      <c r="G1019" s="84">
        <v>19.8565805</v>
      </c>
      <c r="H1019" s="84">
        <v>2.0141792300000003</v>
      </c>
      <c r="I1019" s="84" t="s">
        <v>348</v>
      </c>
      <c r="J1019" s="85">
        <v>9.8659999999999997</v>
      </c>
      <c r="K1019" s="85">
        <v>119</v>
      </c>
    </row>
    <row r="1020" spans="1:11" x14ac:dyDescent="0.2">
      <c r="A1020" s="81">
        <v>109</v>
      </c>
      <c r="B1020" s="80" t="s">
        <v>276</v>
      </c>
      <c r="C1020" s="89">
        <v>42304</v>
      </c>
      <c r="D1020" s="88">
        <v>10</v>
      </c>
      <c r="E1020" s="88">
        <v>20</v>
      </c>
      <c r="F1020" s="83">
        <v>6.22</v>
      </c>
      <c r="G1020" s="84">
        <v>15.853589770000001</v>
      </c>
      <c r="H1020" s="84">
        <v>1.65374577</v>
      </c>
      <c r="I1020" s="84" t="s">
        <v>348</v>
      </c>
      <c r="J1020" s="85">
        <v>8.1</v>
      </c>
      <c r="K1020" s="85">
        <v>65</v>
      </c>
    </row>
    <row r="1021" spans="1:11" x14ac:dyDescent="0.2">
      <c r="A1021" s="81">
        <v>109</v>
      </c>
      <c r="B1021" s="80" t="s">
        <v>276</v>
      </c>
      <c r="C1021" s="89">
        <v>42304</v>
      </c>
      <c r="D1021" s="88">
        <v>20</v>
      </c>
      <c r="E1021" s="88">
        <v>30</v>
      </c>
      <c r="F1021" s="83">
        <v>5.88</v>
      </c>
      <c r="G1021" s="84">
        <v>9.3649894000000007</v>
      </c>
      <c r="H1021" s="84">
        <v>0.75939663000000002</v>
      </c>
      <c r="I1021" s="84" t="s">
        <v>348</v>
      </c>
      <c r="J1021" s="85">
        <v>7.5119999999999996</v>
      </c>
      <c r="K1021" s="85">
        <v>60</v>
      </c>
    </row>
    <row r="1022" spans="1:11" x14ac:dyDescent="0.2">
      <c r="A1022" s="81">
        <v>110</v>
      </c>
      <c r="B1022" s="80" t="s">
        <v>273</v>
      </c>
      <c r="C1022" s="89">
        <v>42304</v>
      </c>
      <c r="D1022" s="88">
        <v>0</v>
      </c>
      <c r="E1022" s="88">
        <v>5</v>
      </c>
      <c r="F1022" s="83">
        <v>6.56</v>
      </c>
      <c r="G1022" s="84">
        <v>25.413770679999999</v>
      </c>
      <c r="H1022" s="84">
        <v>2.3009389599999999</v>
      </c>
      <c r="I1022" s="84" t="s">
        <v>348</v>
      </c>
      <c r="J1022" s="85">
        <v>36.348999999999997</v>
      </c>
      <c r="K1022" s="85">
        <v>322</v>
      </c>
    </row>
    <row r="1023" spans="1:11" x14ac:dyDescent="0.2">
      <c r="A1023" s="81">
        <v>110</v>
      </c>
      <c r="B1023" s="80" t="s">
        <v>273</v>
      </c>
      <c r="C1023" s="89">
        <v>42304</v>
      </c>
      <c r="D1023" s="88">
        <v>5</v>
      </c>
      <c r="E1023" s="88">
        <v>10</v>
      </c>
      <c r="F1023" s="83">
        <v>6.56</v>
      </c>
      <c r="G1023" s="84">
        <v>22.065410609999997</v>
      </c>
      <c r="H1023" s="84">
        <v>2.23905742</v>
      </c>
      <c r="I1023" s="84" t="s">
        <v>348</v>
      </c>
      <c r="J1023" s="85">
        <v>18.988</v>
      </c>
      <c r="K1023" s="85">
        <v>219</v>
      </c>
    </row>
    <row r="1024" spans="1:11" x14ac:dyDescent="0.2">
      <c r="A1024" s="81">
        <v>110</v>
      </c>
      <c r="B1024" s="80" t="s">
        <v>273</v>
      </c>
      <c r="C1024" s="89">
        <v>42304</v>
      </c>
      <c r="D1024" s="88">
        <v>10</v>
      </c>
      <c r="E1024" s="88">
        <v>20</v>
      </c>
      <c r="F1024" s="83">
        <v>6.26</v>
      </c>
      <c r="G1024" s="84">
        <v>16.411284209999998</v>
      </c>
      <c r="H1024" s="84">
        <v>1.73994958</v>
      </c>
      <c r="I1024" s="84" t="s">
        <v>348</v>
      </c>
      <c r="J1024" s="85">
        <v>9.5719999999999992</v>
      </c>
      <c r="K1024" s="85">
        <v>99</v>
      </c>
    </row>
    <row r="1025" spans="1:11" x14ac:dyDescent="0.2">
      <c r="A1025" s="81">
        <v>110</v>
      </c>
      <c r="B1025" s="80" t="s">
        <v>273</v>
      </c>
      <c r="C1025" s="89">
        <v>42304</v>
      </c>
      <c r="D1025" s="88">
        <v>20</v>
      </c>
      <c r="E1025" s="88">
        <v>30</v>
      </c>
      <c r="F1025" s="83">
        <v>5.84</v>
      </c>
      <c r="G1025" s="84">
        <v>6.08146846</v>
      </c>
      <c r="H1025" s="84">
        <v>0.45377652999999996</v>
      </c>
      <c r="I1025" s="84" t="s">
        <v>348</v>
      </c>
      <c r="J1025" s="85">
        <v>7.806</v>
      </c>
      <c r="K1025" s="85">
        <v>66</v>
      </c>
    </row>
    <row r="1026" spans="1:11" x14ac:dyDescent="0.2">
      <c r="A1026" s="81">
        <v>201</v>
      </c>
      <c r="B1026" s="80" t="s">
        <v>277</v>
      </c>
      <c r="C1026" s="89">
        <v>42304</v>
      </c>
      <c r="D1026" s="88">
        <v>0</v>
      </c>
      <c r="E1026" s="88">
        <v>5</v>
      </c>
      <c r="F1026" s="83" t="s">
        <v>348</v>
      </c>
      <c r="G1026" s="84">
        <v>20.183668140000002</v>
      </c>
      <c r="H1026" s="84">
        <v>1.7505925899999999</v>
      </c>
      <c r="I1026" s="84" t="s">
        <v>348</v>
      </c>
      <c r="J1026" s="84" t="s">
        <v>348</v>
      </c>
      <c r="K1026" s="84" t="s">
        <v>348</v>
      </c>
    </row>
    <row r="1027" spans="1:11" x14ac:dyDescent="0.2">
      <c r="A1027" s="81">
        <v>201</v>
      </c>
      <c r="B1027" s="80" t="s">
        <v>277</v>
      </c>
      <c r="C1027" s="89">
        <v>42304</v>
      </c>
      <c r="D1027" s="88">
        <v>5</v>
      </c>
      <c r="E1027" s="88">
        <v>10</v>
      </c>
      <c r="F1027" s="83" t="s">
        <v>348</v>
      </c>
      <c r="G1027" s="84">
        <v>19.475059509999998</v>
      </c>
      <c r="H1027" s="84">
        <v>1.8513959599999998</v>
      </c>
      <c r="I1027" s="84" t="s">
        <v>348</v>
      </c>
      <c r="J1027" s="84" t="s">
        <v>348</v>
      </c>
      <c r="K1027" s="84" t="s">
        <v>348</v>
      </c>
    </row>
    <row r="1028" spans="1:11" x14ac:dyDescent="0.2">
      <c r="A1028" s="81">
        <v>201</v>
      </c>
      <c r="B1028" s="80" t="s">
        <v>277</v>
      </c>
      <c r="C1028" s="89">
        <v>42304</v>
      </c>
      <c r="D1028" s="88">
        <v>10</v>
      </c>
      <c r="E1028" s="88">
        <v>20</v>
      </c>
      <c r="F1028" s="83" t="s">
        <v>348</v>
      </c>
      <c r="G1028" s="84">
        <v>15.183960200000001</v>
      </c>
      <c r="H1028" s="84">
        <v>1.5897864100000001</v>
      </c>
      <c r="I1028" s="84" t="s">
        <v>348</v>
      </c>
      <c r="J1028" s="84" t="s">
        <v>348</v>
      </c>
      <c r="K1028" s="84" t="s">
        <v>348</v>
      </c>
    </row>
    <row r="1029" spans="1:11" x14ac:dyDescent="0.2">
      <c r="A1029" s="81">
        <v>201</v>
      </c>
      <c r="B1029" s="80" t="s">
        <v>277</v>
      </c>
      <c r="C1029" s="89">
        <v>42304</v>
      </c>
      <c r="D1029" s="88">
        <v>20</v>
      </c>
      <c r="E1029" s="88">
        <v>30</v>
      </c>
      <c r="F1029" s="83" t="s">
        <v>348</v>
      </c>
      <c r="G1029" s="84">
        <v>6.1809217900000002</v>
      </c>
      <c r="H1029" s="84">
        <v>0.52399218000000003</v>
      </c>
      <c r="I1029" s="84" t="s">
        <v>348</v>
      </c>
      <c r="J1029" s="84" t="s">
        <v>348</v>
      </c>
      <c r="K1029" s="84" t="s">
        <v>348</v>
      </c>
    </row>
    <row r="1030" spans="1:11" x14ac:dyDescent="0.2">
      <c r="A1030" s="81">
        <v>202</v>
      </c>
      <c r="B1030" s="80" t="s">
        <v>273</v>
      </c>
      <c r="C1030" s="89">
        <v>42304</v>
      </c>
      <c r="D1030" s="88">
        <v>0</v>
      </c>
      <c r="E1030" s="88">
        <v>5</v>
      </c>
      <c r="F1030" s="83">
        <v>6.69</v>
      </c>
      <c r="G1030" s="84">
        <v>21.241436</v>
      </c>
      <c r="H1030" s="84">
        <v>2.0660206700000003</v>
      </c>
      <c r="I1030" s="84" t="s">
        <v>348</v>
      </c>
      <c r="J1030" s="85">
        <v>33.506</v>
      </c>
      <c r="K1030" s="85">
        <v>282</v>
      </c>
    </row>
    <row r="1031" spans="1:11" x14ac:dyDescent="0.2">
      <c r="A1031" s="81">
        <v>202</v>
      </c>
      <c r="B1031" s="80" t="s">
        <v>273</v>
      </c>
      <c r="C1031" s="89">
        <v>42304</v>
      </c>
      <c r="D1031" s="88">
        <v>5</v>
      </c>
      <c r="E1031" s="88">
        <v>10</v>
      </c>
      <c r="F1031" s="83">
        <v>6.6</v>
      </c>
      <c r="G1031" s="84">
        <v>18.639485840000003</v>
      </c>
      <c r="H1031" s="84">
        <v>1.8593247199999998</v>
      </c>
      <c r="I1031" s="84" t="s">
        <v>348</v>
      </c>
      <c r="J1031" s="85">
        <v>24.786999999999999</v>
      </c>
      <c r="K1031" s="85">
        <v>194</v>
      </c>
    </row>
    <row r="1032" spans="1:11" x14ac:dyDescent="0.2">
      <c r="A1032" s="81">
        <v>202</v>
      </c>
      <c r="B1032" s="80" t="s">
        <v>273</v>
      </c>
      <c r="C1032" s="89">
        <v>42304</v>
      </c>
      <c r="D1032" s="88">
        <v>10</v>
      </c>
      <c r="E1032" s="88">
        <v>20</v>
      </c>
      <c r="F1032" s="83">
        <v>5.89</v>
      </c>
      <c r="G1032" s="84">
        <v>15.991103649999999</v>
      </c>
      <c r="H1032" s="84">
        <v>1.5321436499999999</v>
      </c>
      <c r="I1032" s="84" t="s">
        <v>348</v>
      </c>
      <c r="J1032" s="85">
        <v>12.289</v>
      </c>
      <c r="K1032" s="85">
        <v>79</v>
      </c>
    </row>
    <row r="1033" spans="1:11" x14ac:dyDescent="0.2">
      <c r="A1033" s="81">
        <v>202</v>
      </c>
      <c r="B1033" s="80" t="s">
        <v>273</v>
      </c>
      <c r="C1033" s="89">
        <v>42304</v>
      </c>
      <c r="D1033" s="88">
        <v>20</v>
      </c>
      <c r="E1033" s="88">
        <v>30</v>
      </c>
      <c r="F1033" s="83">
        <v>4.9400000000000004</v>
      </c>
      <c r="G1033" s="84">
        <v>7.3159685699999999</v>
      </c>
      <c r="H1033" s="84">
        <v>0.59224169999999998</v>
      </c>
      <c r="I1033" s="84" t="s">
        <v>348</v>
      </c>
      <c r="J1033" s="85">
        <v>11.708</v>
      </c>
      <c r="K1033" s="85">
        <v>70</v>
      </c>
    </row>
    <row r="1034" spans="1:11" x14ac:dyDescent="0.2">
      <c r="A1034" s="81">
        <v>203</v>
      </c>
      <c r="B1034" s="80" t="s">
        <v>275</v>
      </c>
      <c r="C1034" s="89">
        <v>42304</v>
      </c>
      <c r="D1034" s="88">
        <v>0</v>
      </c>
      <c r="E1034" s="88">
        <v>5</v>
      </c>
      <c r="F1034" s="83" t="s">
        <v>348</v>
      </c>
      <c r="G1034" s="84">
        <v>18.608014580000003</v>
      </c>
      <c r="H1034" s="84">
        <v>1.8254399299999995</v>
      </c>
      <c r="I1034" s="84" t="s">
        <v>348</v>
      </c>
      <c r="J1034" s="84" t="s">
        <v>348</v>
      </c>
      <c r="K1034" s="84" t="s">
        <v>348</v>
      </c>
    </row>
    <row r="1035" spans="1:11" x14ac:dyDescent="0.2">
      <c r="A1035" s="81">
        <v>203</v>
      </c>
      <c r="B1035" s="80" t="s">
        <v>275</v>
      </c>
      <c r="C1035" s="89">
        <v>42304</v>
      </c>
      <c r="D1035" s="88">
        <v>5</v>
      </c>
      <c r="E1035" s="88">
        <v>10</v>
      </c>
      <c r="F1035" s="83" t="s">
        <v>348</v>
      </c>
      <c r="G1035" s="84">
        <v>15.866644379999999</v>
      </c>
      <c r="H1035" s="84">
        <v>1.64095163</v>
      </c>
      <c r="I1035" s="84" t="s">
        <v>348</v>
      </c>
      <c r="J1035" s="84" t="s">
        <v>348</v>
      </c>
      <c r="K1035" s="84" t="s">
        <v>348</v>
      </c>
    </row>
    <row r="1036" spans="1:11" x14ac:dyDescent="0.2">
      <c r="A1036" s="81">
        <v>203</v>
      </c>
      <c r="B1036" s="80" t="s">
        <v>275</v>
      </c>
      <c r="C1036" s="89">
        <v>42304</v>
      </c>
      <c r="D1036" s="88">
        <v>10</v>
      </c>
      <c r="E1036" s="88">
        <v>20</v>
      </c>
      <c r="F1036" s="83" t="s">
        <v>348</v>
      </c>
      <c r="G1036" s="84">
        <v>14.525845049999999</v>
      </c>
      <c r="H1036" s="84">
        <v>1.5653587899999997</v>
      </c>
      <c r="I1036" s="84" t="s">
        <v>348</v>
      </c>
      <c r="J1036" s="84" t="s">
        <v>348</v>
      </c>
      <c r="K1036" s="84" t="s">
        <v>348</v>
      </c>
    </row>
    <row r="1037" spans="1:11" x14ac:dyDescent="0.2">
      <c r="A1037" s="81">
        <v>203</v>
      </c>
      <c r="B1037" s="80" t="s">
        <v>275</v>
      </c>
      <c r="C1037" s="89">
        <v>42304</v>
      </c>
      <c r="D1037" s="88">
        <v>20</v>
      </c>
      <c r="E1037" s="88">
        <v>30</v>
      </c>
      <c r="F1037" s="83" t="s">
        <v>348</v>
      </c>
      <c r="G1037" s="84">
        <v>5.0198417900000001</v>
      </c>
      <c r="H1037" s="84">
        <v>0.35268873000000001</v>
      </c>
      <c r="I1037" s="84" t="s">
        <v>348</v>
      </c>
      <c r="J1037" s="84" t="s">
        <v>348</v>
      </c>
      <c r="K1037" s="84" t="s">
        <v>348</v>
      </c>
    </row>
    <row r="1038" spans="1:11" x14ac:dyDescent="0.2">
      <c r="A1038" s="81">
        <v>204</v>
      </c>
      <c r="B1038" s="80" t="s">
        <v>274</v>
      </c>
      <c r="C1038" s="89">
        <v>42304</v>
      </c>
      <c r="D1038" s="88">
        <v>0</v>
      </c>
      <c r="E1038" s="88">
        <v>5</v>
      </c>
      <c r="F1038" s="83">
        <v>6.56</v>
      </c>
      <c r="G1038" s="84">
        <v>19.37830567</v>
      </c>
      <c r="H1038" s="84">
        <v>1.9995589600000003</v>
      </c>
      <c r="I1038" s="84" t="s">
        <v>348</v>
      </c>
      <c r="J1038" s="85">
        <v>23.334</v>
      </c>
      <c r="K1038" s="85">
        <v>243</v>
      </c>
    </row>
    <row r="1039" spans="1:11" x14ac:dyDescent="0.2">
      <c r="A1039" s="81">
        <v>204</v>
      </c>
      <c r="B1039" s="80" t="s">
        <v>274</v>
      </c>
      <c r="C1039" s="89">
        <v>42304</v>
      </c>
      <c r="D1039" s="88">
        <v>5</v>
      </c>
      <c r="E1039" s="88">
        <v>10</v>
      </c>
      <c r="F1039" s="83">
        <v>6.42</v>
      </c>
      <c r="G1039" s="84">
        <v>17.954822780000001</v>
      </c>
      <c r="H1039" s="84">
        <v>1.8733982699999998</v>
      </c>
      <c r="I1039" s="84" t="s">
        <v>348</v>
      </c>
      <c r="J1039" s="85">
        <v>16.068000000000001</v>
      </c>
      <c r="K1039" s="85">
        <v>147</v>
      </c>
    </row>
    <row r="1040" spans="1:11" x14ac:dyDescent="0.2">
      <c r="A1040" s="81">
        <v>204</v>
      </c>
      <c r="B1040" s="80" t="s">
        <v>274</v>
      </c>
      <c r="C1040" s="89">
        <v>42304</v>
      </c>
      <c r="D1040" s="88">
        <v>10</v>
      </c>
      <c r="E1040" s="88">
        <v>20</v>
      </c>
      <c r="F1040" s="83">
        <v>5.52</v>
      </c>
      <c r="G1040" s="84">
        <v>14.129951</v>
      </c>
      <c r="H1040" s="84">
        <v>1.4470709900000001</v>
      </c>
      <c r="I1040" s="84" t="s">
        <v>348</v>
      </c>
      <c r="J1040" s="85">
        <v>11.127000000000001</v>
      </c>
      <c r="K1040" s="85">
        <v>62</v>
      </c>
    </row>
    <row r="1041" spans="1:11" x14ac:dyDescent="0.2">
      <c r="A1041" s="81">
        <v>204</v>
      </c>
      <c r="B1041" s="80" t="s">
        <v>274</v>
      </c>
      <c r="C1041" s="89">
        <v>42304</v>
      </c>
      <c r="D1041" s="88">
        <v>20</v>
      </c>
      <c r="E1041" s="88">
        <v>30</v>
      </c>
      <c r="F1041" s="83">
        <v>4.7</v>
      </c>
      <c r="G1041" s="84">
        <v>6.9062328299999995</v>
      </c>
      <c r="H1041" s="84">
        <v>0.62206487999999993</v>
      </c>
      <c r="I1041" s="84" t="s">
        <v>348</v>
      </c>
      <c r="J1041" s="85">
        <v>11.708</v>
      </c>
      <c r="K1041" s="85">
        <v>71</v>
      </c>
    </row>
    <row r="1042" spans="1:11" x14ac:dyDescent="0.2">
      <c r="A1042" s="81">
        <v>205</v>
      </c>
      <c r="B1042" s="80" t="s">
        <v>269</v>
      </c>
      <c r="C1042" s="89">
        <v>42304</v>
      </c>
      <c r="D1042" s="88">
        <v>0</v>
      </c>
      <c r="E1042" s="88">
        <v>5</v>
      </c>
      <c r="F1042" s="83">
        <v>6.67</v>
      </c>
      <c r="G1042" s="84">
        <v>21.575570110000001</v>
      </c>
      <c r="H1042" s="84">
        <v>2.2431889900000002</v>
      </c>
      <c r="I1042" s="84" t="s">
        <v>348</v>
      </c>
      <c r="J1042" s="85">
        <v>29.437000000000001</v>
      </c>
      <c r="K1042" s="85">
        <v>343</v>
      </c>
    </row>
    <row r="1043" spans="1:11" x14ac:dyDescent="0.2">
      <c r="A1043" s="81">
        <v>205</v>
      </c>
      <c r="B1043" s="80" t="s">
        <v>269</v>
      </c>
      <c r="C1043" s="89">
        <v>42304</v>
      </c>
      <c r="D1043" s="88">
        <v>5</v>
      </c>
      <c r="E1043" s="88">
        <v>10</v>
      </c>
      <c r="F1043" s="83">
        <v>6.49</v>
      </c>
      <c r="G1043" s="84">
        <v>21.32697821</v>
      </c>
      <c r="H1043" s="84">
        <v>2.2835934199999999</v>
      </c>
      <c r="I1043" s="84" t="s">
        <v>348</v>
      </c>
      <c r="J1043" s="85">
        <v>32.052999999999997</v>
      </c>
      <c r="K1043" s="85">
        <v>271</v>
      </c>
    </row>
    <row r="1044" spans="1:11" x14ac:dyDescent="0.2">
      <c r="A1044" s="81">
        <v>205</v>
      </c>
      <c r="B1044" s="80" t="s">
        <v>269</v>
      </c>
      <c r="C1044" s="89">
        <v>42304</v>
      </c>
      <c r="D1044" s="88">
        <v>10</v>
      </c>
      <c r="E1044" s="88">
        <v>20</v>
      </c>
      <c r="F1044" s="83">
        <v>6.1</v>
      </c>
      <c r="G1044" s="84">
        <v>16.492989059999999</v>
      </c>
      <c r="H1044" s="84">
        <v>1.8313519699999996</v>
      </c>
      <c r="I1044" s="84" t="s">
        <v>348</v>
      </c>
      <c r="J1044" s="85">
        <v>20.137</v>
      </c>
      <c r="K1044" s="85">
        <v>191</v>
      </c>
    </row>
    <row r="1045" spans="1:11" x14ac:dyDescent="0.2">
      <c r="A1045" s="81">
        <v>205</v>
      </c>
      <c r="B1045" s="80" t="s">
        <v>269</v>
      </c>
      <c r="C1045" s="89">
        <v>42304</v>
      </c>
      <c r="D1045" s="88">
        <v>20</v>
      </c>
      <c r="E1045" s="88">
        <v>30</v>
      </c>
      <c r="F1045" s="83">
        <v>5.22</v>
      </c>
      <c r="G1045" s="84">
        <v>8.284491899999999</v>
      </c>
      <c r="H1045" s="84">
        <v>0.70585832000000004</v>
      </c>
      <c r="I1045" s="84" t="s">
        <v>348</v>
      </c>
      <c r="J1045" s="85">
        <v>11.999000000000001</v>
      </c>
      <c r="K1045" s="85">
        <v>90</v>
      </c>
    </row>
    <row r="1046" spans="1:11" x14ac:dyDescent="0.2">
      <c r="A1046" s="81">
        <v>206</v>
      </c>
      <c r="B1046" s="80" t="s">
        <v>271</v>
      </c>
      <c r="C1046" s="89">
        <v>42304</v>
      </c>
      <c r="D1046" s="88">
        <v>0</v>
      </c>
      <c r="E1046" s="88">
        <v>5</v>
      </c>
      <c r="F1046" s="83" t="s">
        <v>348</v>
      </c>
      <c r="G1046" s="84">
        <v>22.864270210000001</v>
      </c>
      <c r="H1046" s="84">
        <v>2.3540519200000003</v>
      </c>
      <c r="I1046" s="84" t="s">
        <v>348</v>
      </c>
      <c r="J1046" s="84" t="s">
        <v>348</v>
      </c>
      <c r="K1046" s="84" t="s">
        <v>348</v>
      </c>
    </row>
    <row r="1047" spans="1:11" x14ac:dyDescent="0.2">
      <c r="A1047" s="81">
        <v>206</v>
      </c>
      <c r="B1047" s="80" t="s">
        <v>271</v>
      </c>
      <c r="C1047" s="89">
        <v>42304</v>
      </c>
      <c r="D1047" s="88">
        <v>5</v>
      </c>
      <c r="E1047" s="88">
        <v>10</v>
      </c>
      <c r="F1047" s="83" t="s">
        <v>348</v>
      </c>
      <c r="G1047" s="84">
        <v>19.752255679999998</v>
      </c>
      <c r="H1047" s="84">
        <v>2.1099245500000001</v>
      </c>
      <c r="I1047" s="84" t="s">
        <v>348</v>
      </c>
      <c r="J1047" s="84" t="s">
        <v>348</v>
      </c>
      <c r="K1047" s="84" t="s">
        <v>348</v>
      </c>
    </row>
    <row r="1048" spans="1:11" x14ac:dyDescent="0.2">
      <c r="A1048" s="81">
        <v>206</v>
      </c>
      <c r="B1048" s="80" t="s">
        <v>271</v>
      </c>
      <c r="C1048" s="89">
        <v>42304</v>
      </c>
      <c r="D1048" s="88">
        <v>10</v>
      </c>
      <c r="E1048" s="88">
        <v>20</v>
      </c>
      <c r="F1048" s="83" t="s">
        <v>348</v>
      </c>
      <c r="G1048" s="84">
        <v>14.506477120000001</v>
      </c>
      <c r="H1048" s="84">
        <v>1.6305033899999997</v>
      </c>
      <c r="I1048" s="84" t="s">
        <v>348</v>
      </c>
      <c r="J1048" s="84" t="s">
        <v>348</v>
      </c>
      <c r="K1048" s="84" t="s">
        <v>348</v>
      </c>
    </row>
    <row r="1049" spans="1:11" x14ac:dyDescent="0.2">
      <c r="A1049" s="81">
        <v>206</v>
      </c>
      <c r="B1049" s="80" t="s">
        <v>271</v>
      </c>
      <c r="C1049" s="89">
        <v>42304</v>
      </c>
      <c r="D1049" s="88">
        <v>20</v>
      </c>
      <c r="E1049" s="88">
        <v>30</v>
      </c>
      <c r="F1049" s="83" t="s">
        <v>348</v>
      </c>
      <c r="G1049" s="84">
        <v>6.237863299999999</v>
      </c>
      <c r="H1049" s="84">
        <v>0.58433615000000005</v>
      </c>
      <c r="I1049" s="84" t="s">
        <v>348</v>
      </c>
      <c r="J1049" s="84" t="s">
        <v>348</v>
      </c>
      <c r="K1049" s="84" t="s">
        <v>348</v>
      </c>
    </row>
    <row r="1050" spans="1:11" x14ac:dyDescent="0.2">
      <c r="A1050" s="81">
        <v>207</v>
      </c>
      <c r="B1050" s="80" t="s">
        <v>272</v>
      </c>
      <c r="C1050" s="89">
        <v>42304</v>
      </c>
      <c r="D1050" s="88">
        <v>0</v>
      </c>
      <c r="E1050" s="88">
        <v>5</v>
      </c>
      <c r="F1050" s="83">
        <v>6.41</v>
      </c>
      <c r="G1050" s="84">
        <v>21.672410960000001</v>
      </c>
      <c r="H1050" s="84">
        <v>2.3253716500000001</v>
      </c>
      <c r="I1050" s="84" t="s">
        <v>348</v>
      </c>
      <c r="J1050" s="85">
        <v>36.411999999999999</v>
      </c>
      <c r="K1050" s="85">
        <v>269</v>
      </c>
    </row>
    <row r="1051" spans="1:11" x14ac:dyDescent="0.2">
      <c r="A1051" s="81">
        <v>207</v>
      </c>
      <c r="B1051" s="80" t="s">
        <v>272</v>
      </c>
      <c r="C1051" s="89">
        <v>42304</v>
      </c>
      <c r="D1051" s="88">
        <v>5</v>
      </c>
      <c r="E1051" s="88">
        <v>10</v>
      </c>
      <c r="F1051" s="83">
        <v>6.38</v>
      </c>
      <c r="G1051" s="84">
        <v>17.158392670000001</v>
      </c>
      <c r="H1051" s="84">
        <v>1.8687900900000001</v>
      </c>
      <c r="I1051" s="84" t="s">
        <v>348</v>
      </c>
      <c r="J1051" s="85">
        <v>24.495999999999999</v>
      </c>
      <c r="K1051" s="85">
        <v>168</v>
      </c>
    </row>
    <row r="1052" spans="1:11" x14ac:dyDescent="0.2">
      <c r="A1052" s="81">
        <v>207</v>
      </c>
      <c r="B1052" s="80" t="s">
        <v>272</v>
      </c>
      <c r="C1052" s="89">
        <v>42304</v>
      </c>
      <c r="D1052" s="88">
        <v>10</v>
      </c>
      <c r="E1052" s="88">
        <v>20</v>
      </c>
      <c r="F1052" s="83">
        <v>6.28</v>
      </c>
      <c r="G1052" s="84">
        <v>17.082632180000001</v>
      </c>
      <c r="H1052" s="84">
        <v>1.8493473499999999</v>
      </c>
      <c r="I1052" s="84" t="s">
        <v>348</v>
      </c>
      <c r="J1052" s="85">
        <v>15.776999999999999</v>
      </c>
      <c r="K1052" s="85">
        <v>138</v>
      </c>
    </row>
    <row r="1053" spans="1:11" x14ac:dyDescent="0.2">
      <c r="A1053" s="81">
        <v>207</v>
      </c>
      <c r="B1053" s="80" t="s">
        <v>272</v>
      </c>
      <c r="C1053" s="89">
        <v>42304</v>
      </c>
      <c r="D1053" s="88">
        <v>20</v>
      </c>
      <c r="E1053" s="88">
        <v>30</v>
      </c>
      <c r="F1053" s="83">
        <v>5.48</v>
      </c>
      <c r="G1053" s="84">
        <v>9.4323581499999989</v>
      </c>
      <c r="H1053" s="84">
        <v>0.79094796999999994</v>
      </c>
      <c r="I1053" s="84" t="s">
        <v>348</v>
      </c>
      <c r="J1053" s="85">
        <v>10.255000000000001</v>
      </c>
      <c r="K1053" s="85">
        <v>56</v>
      </c>
    </row>
    <row r="1054" spans="1:11" x14ac:dyDescent="0.2">
      <c r="A1054" s="81">
        <v>208</v>
      </c>
      <c r="B1054" s="80" t="s">
        <v>275</v>
      </c>
      <c r="C1054" s="89">
        <v>42304</v>
      </c>
      <c r="D1054" s="88">
        <v>0</v>
      </c>
      <c r="E1054" s="88">
        <v>5</v>
      </c>
      <c r="F1054" s="83" t="s">
        <v>348</v>
      </c>
      <c r="G1054" s="84">
        <v>21.10789299</v>
      </c>
      <c r="H1054" s="84">
        <v>2.2133080700000001</v>
      </c>
      <c r="I1054" s="84" t="s">
        <v>348</v>
      </c>
      <c r="J1054" s="84" t="s">
        <v>348</v>
      </c>
      <c r="K1054" s="84" t="s">
        <v>348</v>
      </c>
    </row>
    <row r="1055" spans="1:11" x14ac:dyDescent="0.2">
      <c r="A1055" s="81">
        <v>208</v>
      </c>
      <c r="B1055" s="80" t="s">
        <v>275</v>
      </c>
      <c r="C1055" s="89">
        <v>42304</v>
      </c>
      <c r="D1055" s="88">
        <v>5</v>
      </c>
      <c r="E1055" s="88">
        <v>10</v>
      </c>
      <c r="F1055" s="83" t="s">
        <v>348</v>
      </c>
      <c r="G1055" s="84">
        <v>20.38437128</v>
      </c>
      <c r="H1055" s="84">
        <v>2.2033670499999998</v>
      </c>
      <c r="I1055" s="84" t="s">
        <v>348</v>
      </c>
      <c r="J1055" s="84" t="s">
        <v>348</v>
      </c>
      <c r="K1055" s="84" t="s">
        <v>348</v>
      </c>
    </row>
    <row r="1056" spans="1:11" x14ac:dyDescent="0.2">
      <c r="A1056" s="81">
        <v>208</v>
      </c>
      <c r="B1056" s="80" t="s">
        <v>275</v>
      </c>
      <c r="C1056" s="89">
        <v>42304</v>
      </c>
      <c r="D1056" s="88">
        <v>10</v>
      </c>
      <c r="E1056" s="88">
        <v>20</v>
      </c>
      <c r="F1056" s="83" t="s">
        <v>348</v>
      </c>
      <c r="G1056" s="84">
        <v>14.634070400000001</v>
      </c>
      <c r="H1056" s="84">
        <v>1.63377672</v>
      </c>
      <c r="I1056" s="84" t="s">
        <v>348</v>
      </c>
      <c r="J1056" s="84" t="s">
        <v>348</v>
      </c>
      <c r="K1056" s="84" t="s">
        <v>348</v>
      </c>
    </row>
    <row r="1057" spans="1:11" x14ac:dyDescent="0.2">
      <c r="A1057" s="81">
        <v>208</v>
      </c>
      <c r="B1057" s="80" t="s">
        <v>275</v>
      </c>
      <c r="C1057" s="89">
        <v>42304</v>
      </c>
      <c r="D1057" s="88">
        <v>20</v>
      </c>
      <c r="E1057" s="88">
        <v>30</v>
      </c>
      <c r="F1057" s="83" t="s">
        <v>348</v>
      </c>
      <c r="G1057" s="84">
        <v>9.9185198500000009</v>
      </c>
      <c r="H1057" s="84">
        <v>1.1109551</v>
      </c>
      <c r="I1057" s="84" t="s">
        <v>348</v>
      </c>
      <c r="J1057" s="84" t="s">
        <v>348</v>
      </c>
      <c r="K1057" s="84" t="s">
        <v>348</v>
      </c>
    </row>
    <row r="1058" spans="1:11" x14ac:dyDescent="0.2">
      <c r="A1058" s="81">
        <v>209</v>
      </c>
      <c r="B1058" s="80" t="s">
        <v>270</v>
      </c>
      <c r="C1058" s="89">
        <v>42304</v>
      </c>
      <c r="D1058" s="88">
        <v>0</v>
      </c>
      <c r="E1058" s="88">
        <v>5</v>
      </c>
      <c r="F1058" s="83" t="s">
        <v>348</v>
      </c>
      <c r="G1058" s="84">
        <v>21.032476429999999</v>
      </c>
      <c r="H1058" s="84">
        <v>2.1715266999999998</v>
      </c>
      <c r="I1058" s="84" t="s">
        <v>348</v>
      </c>
      <c r="J1058" s="84" t="s">
        <v>348</v>
      </c>
      <c r="K1058" s="84" t="s">
        <v>348</v>
      </c>
    </row>
    <row r="1059" spans="1:11" x14ac:dyDescent="0.2">
      <c r="A1059" s="81">
        <v>209</v>
      </c>
      <c r="B1059" s="80" t="s">
        <v>270</v>
      </c>
      <c r="C1059" s="89">
        <v>42304</v>
      </c>
      <c r="D1059" s="88">
        <v>5</v>
      </c>
      <c r="E1059" s="88">
        <v>10</v>
      </c>
      <c r="F1059" s="83" t="s">
        <v>348</v>
      </c>
      <c r="G1059" s="84">
        <v>17.958897350000001</v>
      </c>
      <c r="H1059" s="84">
        <v>1.82356194</v>
      </c>
      <c r="I1059" s="84" t="s">
        <v>348</v>
      </c>
      <c r="J1059" s="84" t="s">
        <v>348</v>
      </c>
      <c r="K1059" s="84" t="s">
        <v>348</v>
      </c>
    </row>
    <row r="1060" spans="1:11" x14ac:dyDescent="0.2">
      <c r="A1060" s="81">
        <v>209</v>
      </c>
      <c r="B1060" s="80" t="s">
        <v>270</v>
      </c>
      <c r="C1060" s="89">
        <v>42304</v>
      </c>
      <c r="D1060" s="88">
        <v>10</v>
      </c>
      <c r="E1060" s="88">
        <v>20</v>
      </c>
      <c r="F1060" s="83" t="s">
        <v>348</v>
      </c>
      <c r="G1060" s="84">
        <v>14.886227850000001</v>
      </c>
      <c r="H1060" s="84">
        <v>1.6564753699999999</v>
      </c>
      <c r="I1060" s="84" t="s">
        <v>348</v>
      </c>
      <c r="J1060" s="84" t="s">
        <v>348</v>
      </c>
      <c r="K1060" s="84" t="s">
        <v>348</v>
      </c>
    </row>
    <row r="1061" spans="1:11" x14ac:dyDescent="0.2">
      <c r="A1061" s="81">
        <v>209</v>
      </c>
      <c r="B1061" s="80" t="s">
        <v>270</v>
      </c>
      <c r="C1061" s="89">
        <v>42304</v>
      </c>
      <c r="D1061" s="88">
        <v>20</v>
      </c>
      <c r="E1061" s="88">
        <v>30</v>
      </c>
      <c r="F1061" s="83" t="s">
        <v>348</v>
      </c>
      <c r="G1061" s="84">
        <v>8.5770654700000009</v>
      </c>
      <c r="H1061" s="84">
        <v>0.76348815000000003</v>
      </c>
      <c r="I1061" s="84" t="s">
        <v>348</v>
      </c>
      <c r="J1061" s="84" t="s">
        <v>348</v>
      </c>
      <c r="K1061" s="84" t="s">
        <v>348</v>
      </c>
    </row>
    <row r="1062" spans="1:11" x14ac:dyDescent="0.2">
      <c r="A1062" s="81">
        <v>210</v>
      </c>
      <c r="B1062" s="80" t="s">
        <v>276</v>
      </c>
      <c r="C1062" s="89">
        <v>42304</v>
      </c>
      <c r="D1062" s="88">
        <v>0</v>
      </c>
      <c r="E1062" s="88">
        <v>5</v>
      </c>
      <c r="F1062" s="83">
        <v>6.47</v>
      </c>
      <c r="G1062" s="84">
        <v>16.64130926</v>
      </c>
      <c r="H1062" s="84">
        <v>1.67399466</v>
      </c>
      <c r="I1062" s="84" t="s">
        <v>348</v>
      </c>
      <c r="J1062" s="85">
        <v>13.452</v>
      </c>
      <c r="K1062" s="85">
        <v>172</v>
      </c>
    </row>
    <row r="1063" spans="1:11" x14ac:dyDescent="0.2">
      <c r="A1063" s="81">
        <v>210</v>
      </c>
      <c r="B1063" s="80" t="s">
        <v>276</v>
      </c>
      <c r="C1063" s="89">
        <v>42304</v>
      </c>
      <c r="D1063" s="88">
        <v>5</v>
      </c>
      <c r="E1063" s="88">
        <v>10</v>
      </c>
      <c r="F1063" s="83">
        <v>6.4</v>
      </c>
      <c r="G1063" s="84">
        <v>16.18522286</v>
      </c>
      <c r="H1063" s="84">
        <v>1.7412592499999999</v>
      </c>
      <c r="I1063" s="84" t="s">
        <v>348</v>
      </c>
      <c r="J1063" s="85">
        <v>10.836</v>
      </c>
      <c r="K1063" s="85">
        <v>102</v>
      </c>
    </row>
    <row r="1064" spans="1:11" x14ac:dyDescent="0.2">
      <c r="A1064" s="81">
        <v>210</v>
      </c>
      <c r="B1064" s="80" t="s">
        <v>276</v>
      </c>
      <c r="C1064" s="89">
        <v>42304</v>
      </c>
      <c r="D1064" s="88">
        <v>10</v>
      </c>
      <c r="E1064" s="88">
        <v>20</v>
      </c>
      <c r="F1064" s="83">
        <v>5.96</v>
      </c>
      <c r="G1064" s="84">
        <v>14.37320471</v>
      </c>
      <c r="H1064" s="84">
        <v>1.5866904000000002</v>
      </c>
      <c r="I1064" s="84" t="s">
        <v>348</v>
      </c>
      <c r="J1064" s="85">
        <v>15.486000000000001</v>
      </c>
      <c r="K1064" s="85">
        <v>62</v>
      </c>
    </row>
    <row r="1065" spans="1:11" x14ac:dyDescent="0.2">
      <c r="A1065" s="81">
        <v>210</v>
      </c>
      <c r="B1065" s="80" t="s">
        <v>276</v>
      </c>
      <c r="C1065" s="89">
        <v>42304</v>
      </c>
      <c r="D1065" s="88">
        <v>20</v>
      </c>
      <c r="E1065" s="88">
        <v>30</v>
      </c>
      <c r="F1065" s="83">
        <v>5.03</v>
      </c>
      <c r="G1065" s="84">
        <v>7.4618893900000005</v>
      </c>
      <c r="H1065" s="84">
        <v>0.61625827</v>
      </c>
      <c r="I1065" s="84" t="s">
        <v>348</v>
      </c>
      <c r="J1065" s="85">
        <v>8.5109999999999992</v>
      </c>
      <c r="K1065" s="85">
        <v>55</v>
      </c>
    </row>
    <row r="1066" spans="1:11" x14ac:dyDescent="0.2">
      <c r="A1066" s="81">
        <v>301</v>
      </c>
      <c r="B1066" s="80" t="s">
        <v>269</v>
      </c>
      <c r="C1066" s="89">
        <v>42304</v>
      </c>
      <c r="D1066" s="88">
        <v>0</v>
      </c>
      <c r="E1066" s="88">
        <v>5</v>
      </c>
      <c r="F1066" s="83">
        <v>6.55</v>
      </c>
      <c r="G1066" s="84">
        <v>18.789782519999999</v>
      </c>
      <c r="H1066" s="84">
        <v>1.86257899</v>
      </c>
      <c r="I1066" s="84" t="s">
        <v>348</v>
      </c>
      <c r="J1066" s="85">
        <v>33.506</v>
      </c>
      <c r="K1066" s="85">
        <v>226</v>
      </c>
    </row>
    <row r="1067" spans="1:11" x14ac:dyDescent="0.2">
      <c r="A1067" s="81">
        <v>301</v>
      </c>
      <c r="B1067" s="80" t="s">
        <v>269</v>
      </c>
      <c r="C1067" s="89">
        <v>42304</v>
      </c>
      <c r="D1067" s="88">
        <v>5</v>
      </c>
      <c r="E1067" s="88">
        <v>10</v>
      </c>
      <c r="F1067" s="83">
        <v>6.54</v>
      </c>
      <c r="G1067" s="84">
        <v>17.717300650000002</v>
      </c>
      <c r="H1067" s="84">
        <v>1.7944925999999999</v>
      </c>
      <c r="I1067" s="84" t="s">
        <v>348</v>
      </c>
      <c r="J1067" s="85">
        <v>34.378</v>
      </c>
      <c r="K1067" s="85">
        <v>172</v>
      </c>
    </row>
    <row r="1068" spans="1:11" x14ac:dyDescent="0.2">
      <c r="A1068" s="81">
        <v>301</v>
      </c>
      <c r="B1068" s="80" t="s">
        <v>269</v>
      </c>
      <c r="C1068" s="89">
        <v>42304</v>
      </c>
      <c r="D1068" s="88">
        <v>10</v>
      </c>
      <c r="E1068" s="88">
        <v>20</v>
      </c>
      <c r="F1068" s="83">
        <v>6.21</v>
      </c>
      <c r="G1068" s="84">
        <v>15.348893400000001</v>
      </c>
      <c r="H1068" s="84">
        <v>1.6421225699999999</v>
      </c>
      <c r="I1068" s="84" t="s">
        <v>348</v>
      </c>
      <c r="J1068" s="85">
        <v>33.506</v>
      </c>
      <c r="K1068" s="85">
        <v>159</v>
      </c>
    </row>
    <row r="1069" spans="1:11" x14ac:dyDescent="0.2">
      <c r="A1069" s="81">
        <v>301</v>
      </c>
      <c r="B1069" s="80" t="s">
        <v>269</v>
      </c>
      <c r="C1069" s="89">
        <v>42304</v>
      </c>
      <c r="D1069" s="88">
        <v>20</v>
      </c>
      <c r="E1069" s="88">
        <v>30</v>
      </c>
      <c r="F1069" s="83">
        <v>4.8899999999999997</v>
      </c>
      <c r="G1069" s="84">
        <v>5.0121182200000005</v>
      </c>
      <c r="H1069" s="84">
        <v>0.58510784000000005</v>
      </c>
      <c r="I1069" s="84" t="s">
        <v>348</v>
      </c>
      <c r="J1069" s="85">
        <v>15.776999999999999</v>
      </c>
      <c r="K1069" s="85">
        <v>89</v>
      </c>
    </row>
    <row r="1070" spans="1:11" x14ac:dyDescent="0.2">
      <c r="A1070" s="81">
        <v>302</v>
      </c>
      <c r="B1070" s="80" t="s">
        <v>271</v>
      </c>
      <c r="C1070" s="89">
        <v>42304</v>
      </c>
      <c r="D1070" s="88">
        <v>0</v>
      </c>
      <c r="E1070" s="88">
        <v>5</v>
      </c>
      <c r="F1070" s="83" t="s">
        <v>348</v>
      </c>
      <c r="G1070" s="84">
        <v>19.619722369999998</v>
      </c>
      <c r="H1070" s="84">
        <v>1.9980822499999999</v>
      </c>
      <c r="I1070" s="84" t="s">
        <v>348</v>
      </c>
      <c r="J1070" s="84" t="s">
        <v>348</v>
      </c>
      <c r="K1070" s="84" t="s">
        <v>348</v>
      </c>
    </row>
    <row r="1071" spans="1:11" x14ac:dyDescent="0.2">
      <c r="A1071" s="81">
        <v>302</v>
      </c>
      <c r="B1071" s="80" t="s">
        <v>271</v>
      </c>
      <c r="C1071" s="89">
        <v>42304</v>
      </c>
      <c r="D1071" s="88">
        <v>5</v>
      </c>
      <c r="E1071" s="88">
        <v>10</v>
      </c>
      <c r="F1071" s="83" t="s">
        <v>348</v>
      </c>
      <c r="G1071" s="84">
        <v>18.5158062</v>
      </c>
      <c r="H1071" s="84">
        <v>1.76426098</v>
      </c>
      <c r="I1071" s="84" t="s">
        <v>348</v>
      </c>
      <c r="J1071" s="84" t="s">
        <v>348</v>
      </c>
      <c r="K1071" s="84" t="s">
        <v>348</v>
      </c>
    </row>
    <row r="1072" spans="1:11" x14ac:dyDescent="0.2">
      <c r="A1072" s="81">
        <v>302</v>
      </c>
      <c r="B1072" s="80" t="s">
        <v>271</v>
      </c>
      <c r="C1072" s="89">
        <v>42304</v>
      </c>
      <c r="D1072" s="88">
        <v>10</v>
      </c>
      <c r="E1072" s="88">
        <v>20</v>
      </c>
      <c r="F1072" s="83" t="s">
        <v>348</v>
      </c>
      <c r="G1072" s="84">
        <v>12.852388619999999</v>
      </c>
      <c r="H1072" s="84">
        <v>1.4836548299999999</v>
      </c>
      <c r="I1072" s="84" t="s">
        <v>348</v>
      </c>
      <c r="J1072" s="84" t="s">
        <v>348</v>
      </c>
      <c r="K1072" s="84" t="s">
        <v>348</v>
      </c>
    </row>
    <row r="1073" spans="1:11" x14ac:dyDescent="0.2">
      <c r="A1073" s="81">
        <v>302</v>
      </c>
      <c r="B1073" s="80" t="s">
        <v>271</v>
      </c>
      <c r="C1073" s="89">
        <v>42304</v>
      </c>
      <c r="D1073" s="88">
        <v>20</v>
      </c>
      <c r="E1073" s="88">
        <v>30</v>
      </c>
      <c r="F1073" s="83" t="s">
        <v>348</v>
      </c>
      <c r="G1073" s="84">
        <v>5.0974380999999997</v>
      </c>
      <c r="H1073" s="84">
        <v>0.42747273999999996</v>
      </c>
      <c r="I1073" s="84" t="s">
        <v>348</v>
      </c>
      <c r="J1073" s="84" t="s">
        <v>348</v>
      </c>
      <c r="K1073" s="84" t="s">
        <v>348</v>
      </c>
    </row>
    <row r="1074" spans="1:11" x14ac:dyDescent="0.2">
      <c r="A1074" s="81">
        <v>303</v>
      </c>
      <c r="B1074" s="80" t="s">
        <v>270</v>
      </c>
      <c r="C1074" s="89">
        <v>42304</v>
      </c>
      <c r="D1074" s="88">
        <v>0</v>
      </c>
      <c r="E1074" s="88">
        <v>5</v>
      </c>
      <c r="F1074" s="83" t="s">
        <v>348</v>
      </c>
      <c r="G1074" s="84">
        <v>19.736726279999999</v>
      </c>
      <c r="H1074" s="84">
        <v>1.9981201000000004</v>
      </c>
      <c r="I1074" s="84" t="s">
        <v>348</v>
      </c>
      <c r="J1074" s="84" t="s">
        <v>348</v>
      </c>
      <c r="K1074" s="84" t="s">
        <v>348</v>
      </c>
    </row>
    <row r="1075" spans="1:11" x14ac:dyDescent="0.2">
      <c r="A1075" s="81">
        <v>303</v>
      </c>
      <c r="B1075" s="80" t="s">
        <v>270</v>
      </c>
      <c r="C1075" s="89">
        <v>42304</v>
      </c>
      <c r="D1075" s="88">
        <v>5</v>
      </c>
      <c r="E1075" s="88">
        <v>10</v>
      </c>
      <c r="F1075" s="83" t="s">
        <v>348</v>
      </c>
      <c r="G1075" s="84">
        <v>16.549732689999999</v>
      </c>
      <c r="H1075" s="84">
        <v>1.71722457</v>
      </c>
      <c r="I1075" s="84" t="s">
        <v>348</v>
      </c>
      <c r="J1075" s="84" t="s">
        <v>348</v>
      </c>
      <c r="K1075" s="84" t="s">
        <v>348</v>
      </c>
    </row>
    <row r="1076" spans="1:11" x14ac:dyDescent="0.2">
      <c r="A1076" s="81">
        <v>303</v>
      </c>
      <c r="B1076" s="80" t="s">
        <v>270</v>
      </c>
      <c r="C1076" s="89">
        <v>42304</v>
      </c>
      <c r="D1076" s="88">
        <v>10</v>
      </c>
      <c r="E1076" s="88">
        <v>20</v>
      </c>
      <c r="F1076" s="83" t="s">
        <v>348</v>
      </c>
      <c r="G1076" s="84">
        <v>12.419934269999999</v>
      </c>
      <c r="H1076" s="84">
        <v>1.42983258</v>
      </c>
      <c r="I1076" s="84" t="s">
        <v>348</v>
      </c>
      <c r="J1076" s="84" t="s">
        <v>348</v>
      </c>
      <c r="K1076" s="84" t="s">
        <v>348</v>
      </c>
    </row>
    <row r="1077" spans="1:11" x14ac:dyDescent="0.2">
      <c r="A1077" s="81">
        <v>303</v>
      </c>
      <c r="B1077" s="80" t="s">
        <v>270</v>
      </c>
      <c r="C1077" s="89">
        <v>42304</v>
      </c>
      <c r="D1077" s="88">
        <v>20</v>
      </c>
      <c r="E1077" s="88">
        <v>30</v>
      </c>
      <c r="F1077" s="83" t="s">
        <v>348</v>
      </c>
      <c r="G1077" s="84">
        <v>6.6676938500000009</v>
      </c>
      <c r="H1077" s="84">
        <v>0.58985505000000005</v>
      </c>
      <c r="I1077" s="84" t="s">
        <v>348</v>
      </c>
      <c r="J1077" s="84" t="s">
        <v>348</v>
      </c>
      <c r="K1077" s="84" t="s">
        <v>348</v>
      </c>
    </row>
    <row r="1078" spans="1:11" x14ac:dyDescent="0.2">
      <c r="A1078" s="81">
        <v>304</v>
      </c>
      <c r="B1078" s="80" t="s">
        <v>273</v>
      </c>
      <c r="C1078" s="89">
        <v>42304</v>
      </c>
      <c r="D1078" s="88">
        <v>0</v>
      </c>
      <c r="E1078" s="88">
        <v>5</v>
      </c>
      <c r="F1078" s="83">
        <v>6.59</v>
      </c>
      <c r="G1078" s="84">
        <v>22.642724510000001</v>
      </c>
      <c r="H1078" s="84">
        <v>2.2874040900000003</v>
      </c>
      <c r="I1078" s="84" t="s">
        <v>348</v>
      </c>
      <c r="J1078" s="85">
        <v>46.875</v>
      </c>
      <c r="K1078" s="85">
        <v>272</v>
      </c>
    </row>
    <row r="1079" spans="1:11" x14ac:dyDescent="0.2">
      <c r="A1079" s="81">
        <v>304</v>
      </c>
      <c r="B1079" s="80" t="s">
        <v>273</v>
      </c>
      <c r="C1079" s="89">
        <v>42304</v>
      </c>
      <c r="D1079" s="88">
        <v>5</v>
      </c>
      <c r="E1079" s="88">
        <v>10</v>
      </c>
      <c r="F1079" s="83">
        <v>6.47</v>
      </c>
      <c r="G1079" s="84">
        <v>19.511508939999999</v>
      </c>
      <c r="H1079" s="84">
        <v>1.9508638999999999</v>
      </c>
      <c r="I1079" s="84" t="s">
        <v>348</v>
      </c>
      <c r="J1079" s="85">
        <v>23.334</v>
      </c>
      <c r="K1079" s="85">
        <v>158</v>
      </c>
    </row>
    <row r="1080" spans="1:11" x14ac:dyDescent="0.2">
      <c r="A1080" s="81">
        <v>304</v>
      </c>
      <c r="B1080" s="80" t="s">
        <v>273</v>
      </c>
      <c r="C1080" s="89">
        <v>42304</v>
      </c>
      <c r="D1080" s="88">
        <v>10</v>
      </c>
      <c r="E1080" s="88">
        <v>20</v>
      </c>
      <c r="F1080" s="83">
        <v>5.94</v>
      </c>
      <c r="G1080" s="84">
        <v>14.52112794</v>
      </c>
      <c r="H1080" s="84">
        <v>1.5500822699999999</v>
      </c>
      <c r="I1080" s="84" t="s">
        <v>348</v>
      </c>
      <c r="J1080" s="85">
        <v>17.812000000000001</v>
      </c>
      <c r="K1080" s="85">
        <v>77</v>
      </c>
    </row>
    <row r="1081" spans="1:11" x14ac:dyDescent="0.2">
      <c r="A1081" s="81">
        <v>304</v>
      </c>
      <c r="B1081" s="80" t="s">
        <v>273</v>
      </c>
      <c r="C1081" s="89">
        <v>42304</v>
      </c>
      <c r="D1081" s="88">
        <v>20</v>
      </c>
      <c r="E1081" s="88">
        <v>30</v>
      </c>
      <c r="F1081" s="83">
        <v>4.58</v>
      </c>
      <c r="G1081" s="84">
        <v>4.2405447399999998</v>
      </c>
      <c r="H1081" s="84">
        <v>0.24759669000000001</v>
      </c>
      <c r="I1081" s="84" t="s">
        <v>348</v>
      </c>
      <c r="J1081" s="85">
        <v>19.846</v>
      </c>
      <c r="K1081" s="85">
        <v>72</v>
      </c>
    </row>
    <row r="1082" spans="1:11" x14ac:dyDescent="0.2">
      <c r="A1082" s="81">
        <v>305</v>
      </c>
      <c r="B1082" s="80" t="s">
        <v>272</v>
      </c>
      <c r="C1082" s="89">
        <v>42304</v>
      </c>
      <c r="D1082" s="88">
        <v>0</v>
      </c>
      <c r="E1082" s="88">
        <v>5</v>
      </c>
      <c r="F1082" s="83">
        <v>6.63</v>
      </c>
      <c r="G1082" s="84">
        <v>24.055569170000002</v>
      </c>
      <c r="H1082" s="84">
        <v>2.32800305</v>
      </c>
      <c r="I1082" s="84" t="s">
        <v>348</v>
      </c>
      <c r="J1082" s="85">
        <v>40.771999999999998</v>
      </c>
      <c r="K1082" s="85">
        <v>324</v>
      </c>
    </row>
    <row r="1083" spans="1:11" x14ac:dyDescent="0.2">
      <c r="A1083" s="81">
        <v>305</v>
      </c>
      <c r="B1083" s="80" t="s">
        <v>272</v>
      </c>
      <c r="C1083" s="89">
        <v>42304</v>
      </c>
      <c r="D1083" s="88">
        <v>5</v>
      </c>
      <c r="E1083" s="88">
        <v>10</v>
      </c>
      <c r="F1083" s="83">
        <v>6.53</v>
      </c>
      <c r="G1083" s="84">
        <v>21.106412410000001</v>
      </c>
      <c r="H1083" s="84">
        <v>2.1909150500000001</v>
      </c>
      <c r="I1083" s="84" t="s">
        <v>348</v>
      </c>
      <c r="J1083" s="85">
        <v>27.402999999999999</v>
      </c>
      <c r="K1083" s="85">
        <v>238</v>
      </c>
    </row>
    <row r="1084" spans="1:11" x14ac:dyDescent="0.2">
      <c r="A1084" s="81">
        <v>305</v>
      </c>
      <c r="B1084" s="80" t="s">
        <v>272</v>
      </c>
      <c r="C1084" s="89">
        <v>42304</v>
      </c>
      <c r="D1084" s="88">
        <v>10</v>
      </c>
      <c r="E1084" s="88">
        <v>20</v>
      </c>
      <c r="F1084" s="83">
        <v>6.08</v>
      </c>
      <c r="G1084" s="84">
        <v>16.825513839999999</v>
      </c>
      <c r="H1084" s="84">
        <v>1.8052734400000001</v>
      </c>
      <c r="I1084" s="84" t="s">
        <v>348</v>
      </c>
      <c r="J1084" s="85">
        <v>15.196</v>
      </c>
      <c r="K1084" s="85">
        <v>135</v>
      </c>
    </row>
    <row r="1085" spans="1:11" x14ac:dyDescent="0.2">
      <c r="A1085" s="81">
        <v>305</v>
      </c>
      <c r="B1085" s="80" t="s">
        <v>272</v>
      </c>
      <c r="C1085" s="89">
        <v>42304</v>
      </c>
      <c r="D1085" s="88">
        <v>20</v>
      </c>
      <c r="E1085" s="88">
        <v>30</v>
      </c>
      <c r="F1085" s="83">
        <v>5.08</v>
      </c>
      <c r="G1085" s="84">
        <v>5.2957725499999997</v>
      </c>
      <c r="H1085" s="84">
        <v>0.35060218999999998</v>
      </c>
      <c r="I1085" s="84" t="s">
        <v>348</v>
      </c>
      <c r="J1085" s="85">
        <v>11.417999999999999</v>
      </c>
      <c r="K1085" s="85">
        <v>70</v>
      </c>
    </row>
    <row r="1086" spans="1:11" x14ac:dyDescent="0.2">
      <c r="A1086" s="81">
        <v>306</v>
      </c>
      <c r="B1086" s="80" t="s">
        <v>277</v>
      </c>
      <c r="C1086" s="89">
        <v>42304</v>
      </c>
      <c r="D1086" s="88">
        <v>0</v>
      </c>
      <c r="E1086" s="88">
        <v>5</v>
      </c>
      <c r="F1086" s="83" t="s">
        <v>348</v>
      </c>
      <c r="G1086" s="84">
        <v>20.594704149999998</v>
      </c>
      <c r="H1086" s="84">
        <v>2.1639490100000001</v>
      </c>
      <c r="I1086" s="84" t="s">
        <v>348</v>
      </c>
      <c r="J1086" s="84" t="s">
        <v>348</v>
      </c>
      <c r="K1086" s="84" t="s">
        <v>348</v>
      </c>
    </row>
    <row r="1087" spans="1:11" x14ac:dyDescent="0.2">
      <c r="A1087" s="81">
        <v>306</v>
      </c>
      <c r="B1087" s="80" t="s">
        <v>277</v>
      </c>
      <c r="C1087" s="89">
        <v>42304</v>
      </c>
      <c r="D1087" s="88">
        <v>5</v>
      </c>
      <c r="E1087" s="88">
        <v>10</v>
      </c>
      <c r="F1087" s="83" t="s">
        <v>348</v>
      </c>
      <c r="G1087" s="84">
        <v>18.980679510000002</v>
      </c>
      <c r="H1087" s="84">
        <v>2.0256105099999999</v>
      </c>
      <c r="I1087" s="84" t="s">
        <v>348</v>
      </c>
      <c r="J1087" s="84" t="s">
        <v>348</v>
      </c>
      <c r="K1087" s="84" t="s">
        <v>348</v>
      </c>
    </row>
    <row r="1088" spans="1:11" x14ac:dyDescent="0.2">
      <c r="A1088" s="81">
        <v>306</v>
      </c>
      <c r="B1088" s="80" t="s">
        <v>277</v>
      </c>
      <c r="C1088" s="89">
        <v>42304</v>
      </c>
      <c r="D1088" s="88">
        <v>10</v>
      </c>
      <c r="E1088" s="88">
        <v>20</v>
      </c>
      <c r="F1088" s="83" t="s">
        <v>348</v>
      </c>
      <c r="G1088" s="84">
        <v>15.32078624</v>
      </c>
      <c r="H1088" s="84">
        <v>1.68517381</v>
      </c>
      <c r="I1088" s="84" t="s">
        <v>348</v>
      </c>
      <c r="J1088" s="84" t="s">
        <v>348</v>
      </c>
      <c r="K1088" s="84" t="s">
        <v>348</v>
      </c>
    </row>
    <row r="1089" spans="1:11" x14ac:dyDescent="0.2">
      <c r="A1089" s="81">
        <v>306</v>
      </c>
      <c r="B1089" s="80" t="s">
        <v>277</v>
      </c>
      <c r="C1089" s="89">
        <v>42304</v>
      </c>
      <c r="D1089" s="88">
        <v>20</v>
      </c>
      <c r="E1089" s="88">
        <v>30</v>
      </c>
      <c r="F1089" s="83" t="s">
        <v>348</v>
      </c>
      <c r="G1089" s="84">
        <v>8.4576052399999995</v>
      </c>
      <c r="H1089" s="84">
        <v>0.72588875999999991</v>
      </c>
      <c r="I1089" s="84" t="s">
        <v>348</v>
      </c>
      <c r="J1089" s="84" t="s">
        <v>348</v>
      </c>
      <c r="K1089" s="84" t="s">
        <v>348</v>
      </c>
    </row>
    <row r="1090" spans="1:11" x14ac:dyDescent="0.2">
      <c r="A1090" s="81">
        <v>307</v>
      </c>
      <c r="B1090" s="80" t="s">
        <v>275</v>
      </c>
      <c r="C1090" s="89">
        <v>42304</v>
      </c>
      <c r="D1090" s="88">
        <v>0</v>
      </c>
      <c r="E1090" s="88">
        <v>5</v>
      </c>
      <c r="F1090" s="83" t="s">
        <v>348</v>
      </c>
      <c r="G1090" s="84">
        <v>19.38006163</v>
      </c>
      <c r="H1090" s="84">
        <v>2.0670458699999998</v>
      </c>
      <c r="I1090" s="84" t="s">
        <v>348</v>
      </c>
      <c r="J1090" s="84" t="s">
        <v>348</v>
      </c>
      <c r="K1090" s="84" t="s">
        <v>348</v>
      </c>
    </row>
    <row r="1091" spans="1:11" x14ac:dyDescent="0.2">
      <c r="A1091" s="81">
        <v>307</v>
      </c>
      <c r="B1091" s="80" t="s">
        <v>275</v>
      </c>
      <c r="C1091" s="89">
        <v>42304</v>
      </c>
      <c r="D1091" s="88">
        <v>5</v>
      </c>
      <c r="E1091" s="88">
        <v>10</v>
      </c>
      <c r="F1091" s="83" t="s">
        <v>348</v>
      </c>
      <c r="G1091" s="84">
        <v>19.128658770000001</v>
      </c>
      <c r="H1091" s="84">
        <v>1.9985482800000001</v>
      </c>
      <c r="I1091" s="84" t="s">
        <v>348</v>
      </c>
      <c r="J1091" s="84" t="s">
        <v>348</v>
      </c>
      <c r="K1091" s="84" t="s">
        <v>348</v>
      </c>
    </row>
    <row r="1092" spans="1:11" x14ac:dyDescent="0.2">
      <c r="A1092" s="81">
        <v>307</v>
      </c>
      <c r="B1092" s="80" t="s">
        <v>275</v>
      </c>
      <c r="C1092" s="89">
        <v>42304</v>
      </c>
      <c r="D1092" s="88">
        <v>10</v>
      </c>
      <c r="E1092" s="88">
        <v>20</v>
      </c>
      <c r="F1092" s="83" t="s">
        <v>348</v>
      </c>
      <c r="G1092" s="84">
        <v>15.437443259999998</v>
      </c>
      <c r="H1092" s="84">
        <v>1.7227755499999999</v>
      </c>
      <c r="I1092" s="84" t="s">
        <v>348</v>
      </c>
      <c r="J1092" s="84" t="s">
        <v>348</v>
      </c>
      <c r="K1092" s="84" t="s">
        <v>348</v>
      </c>
    </row>
    <row r="1093" spans="1:11" x14ac:dyDescent="0.2">
      <c r="A1093" s="81">
        <v>307</v>
      </c>
      <c r="B1093" s="80" t="s">
        <v>275</v>
      </c>
      <c r="C1093" s="89">
        <v>42304</v>
      </c>
      <c r="D1093" s="88">
        <v>20</v>
      </c>
      <c r="E1093" s="88">
        <v>30</v>
      </c>
      <c r="F1093" s="83" t="s">
        <v>348</v>
      </c>
      <c r="G1093" s="84">
        <v>8.220765590000001</v>
      </c>
      <c r="H1093" s="84">
        <v>0.95340579999999997</v>
      </c>
      <c r="I1093" s="84" t="s">
        <v>348</v>
      </c>
      <c r="J1093" s="84" t="s">
        <v>348</v>
      </c>
      <c r="K1093" s="84" t="s">
        <v>348</v>
      </c>
    </row>
    <row r="1094" spans="1:11" x14ac:dyDescent="0.2">
      <c r="A1094" s="81">
        <v>308</v>
      </c>
      <c r="B1094" s="80" t="s">
        <v>268</v>
      </c>
      <c r="C1094" s="89">
        <v>42304</v>
      </c>
      <c r="D1094" s="88">
        <v>0</v>
      </c>
      <c r="E1094" s="88">
        <v>5</v>
      </c>
      <c r="F1094" s="83" t="s">
        <v>348</v>
      </c>
      <c r="G1094" s="84">
        <v>21.226773259999998</v>
      </c>
      <c r="H1094" s="84">
        <v>2.1872575599999999</v>
      </c>
      <c r="I1094" s="84" t="s">
        <v>348</v>
      </c>
      <c r="J1094" s="84" t="s">
        <v>348</v>
      </c>
      <c r="K1094" s="84" t="s">
        <v>348</v>
      </c>
    </row>
    <row r="1095" spans="1:11" x14ac:dyDescent="0.2">
      <c r="A1095" s="81">
        <v>308</v>
      </c>
      <c r="B1095" s="80" t="s">
        <v>268</v>
      </c>
      <c r="C1095" s="89">
        <v>42304</v>
      </c>
      <c r="D1095" s="88">
        <v>5</v>
      </c>
      <c r="E1095" s="88">
        <v>10</v>
      </c>
      <c r="F1095" s="83" t="s">
        <v>348</v>
      </c>
      <c r="G1095" s="84">
        <v>19.365497829999999</v>
      </c>
      <c r="H1095" s="84">
        <v>2.0988109699999997</v>
      </c>
      <c r="I1095" s="84" t="s">
        <v>348</v>
      </c>
      <c r="J1095" s="84" t="s">
        <v>348</v>
      </c>
      <c r="K1095" s="84" t="s">
        <v>348</v>
      </c>
    </row>
    <row r="1096" spans="1:11" x14ac:dyDescent="0.2">
      <c r="A1096" s="81">
        <v>308</v>
      </c>
      <c r="B1096" s="80" t="s">
        <v>268</v>
      </c>
      <c r="C1096" s="89">
        <v>42304</v>
      </c>
      <c r="D1096" s="88">
        <v>10</v>
      </c>
      <c r="E1096" s="88">
        <v>20</v>
      </c>
      <c r="F1096" s="83" t="s">
        <v>348</v>
      </c>
      <c r="G1096" s="84">
        <v>16.85653567</v>
      </c>
      <c r="H1096" s="84">
        <v>1.88379779</v>
      </c>
      <c r="I1096" s="84" t="s">
        <v>348</v>
      </c>
      <c r="J1096" s="84" t="s">
        <v>348</v>
      </c>
      <c r="K1096" s="84" t="s">
        <v>348</v>
      </c>
    </row>
    <row r="1097" spans="1:11" x14ac:dyDescent="0.2">
      <c r="A1097" s="81">
        <v>308</v>
      </c>
      <c r="B1097" s="80" t="s">
        <v>268</v>
      </c>
      <c r="C1097" s="89">
        <v>42304</v>
      </c>
      <c r="D1097" s="88">
        <v>20</v>
      </c>
      <c r="E1097" s="88">
        <v>30</v>
      </c>
      <c r="F1097" s="83" t="s">
        <v>348</v>
      </c>
      <c r="G1097" s="84">
        <v>9.2094749199999999</v>
      </c>
      <c r="H1097" s="84">
        <v>1.06714562</v>
      </c>
      <c r="I1097" s="84" t="s">
        <v>348</v>
      </c>
      <c r="J1097" s="84" t="s">
        <v>348</v>
      </c>
      <c r="K1097" s="84" t="s">
        <v>348</v>
      </c>
    </row>
    <row r="1098" spans="1:11" x14ac:dyDescent="0.2">
      <c r="A1098" s="81">
        <v>309</v>
      </c>
      <c r="B1098" s="80" t="s">
        <v>276</v>
      </c>
      <c r="C1098" s="89">
        <v>42304</v>
      </c>
      <c r="D1098" s="88">
        <v>0</v>
      </c>
      <c r="E1098" s="88">
        <v>5</v>
      </c>
      <c r="F1098" s="83">
        <v>6.36</v>
      </c>
      <c r="G1098" s="84">
        <v>20.988814829999999</v>
      </c>
      <c r="H1098" s="84">
        <v>2.1348029399999997</v>
      </c>
      <c r="I1098" s="84" t="s">
        <v>348</v>
      </c>
      <c r="J1098" s="85">
        <v>16.068000000000001</v>
      </c>
      <c r="K1098" s="85">
        <v>195</v>
      </c>
    </row>
    <row r="1099" spans="1:11" x14ac:dyDescent="0.2">
      <c r="A1099" s="81">
        <v>309</v>
      </c>
      <c r="B1099" s="80" t="s">
        <v>276</v>
      </c>
      <c r="C1099" s="89">
        <v>42304</v>
      </c>
      <c r="D1099" s="88">
        <v>5</v>
      </c>
      <c r="E1099" s="88">
        <v>10</v>
      </c>
      <c r="F1099" s="83">
        <v>6.39</v>
      </c>
      <c r="G1099" s="84">
        <v>20.244081020000003</v>
      </c>
      <c r="H1099" s="84">
        <v>1.9411875300000001</v>
      </c>
      <c r="I1099" s="84" t="s">
        <v>348</v>
      </c>
      <c r="J1099" s="85">
        <v>15.196</v>
      </c>
      <c r="K1099" s="85">
        <v>114</v>
      </c>
    </row>
    <row r="1100" spans="1:11" x14ac:dyDescent="0.2">
      <c r="A1100" s="81">
        <v>309</v>
      </c>
      <c r="B1100" s="80" t="s">
        <v>276</v>
      </c>
      <c r="C1100" s="89">
        <v>42304</v>
      </c>
      <c r="D1100" s="88">
        <v>10</v>
      </c>
      <c r="E1100" s="88">
        <v>20</v>
      </c>
      <c r="F1100" s="83">
        <v>5.87</v>
      </c>
      <c r="G1100" s="84">
        <v>15.35349667</v>
      </c>
      <c r="H1100" s="84">
        <v>1.7189680800000002</v>
      </c>
      <c r="I1100" s="84" t="s">
        <v>348</v>
      </c>
      <c r="J1100" s="85">
        <v>11.708</v>
      </c>
      <c r="K1100" s="85">
        <v>65</v>
      </c>
    </row>
    <row r="1101" spans="1:11" x14ac:dyDescent="0.2">
      <c r="A1101" s="81">
        <v>309</v>
      </c>
      <c r="B1101" s="80" t="s">
        <v>276</v>
      </c>
      <c r="C1101" s="89">
        <v>42304</v>
      </c>
      <c r="D1101" s="88">
        <v>20</v>
      </c>
      <c r="E1101" s="88">
        <v>30</v>
      </c>
      <c r="F1101" s="83">
        <v>5.1100000000000003</v>
      </c>
      <c r="G1101" s="84">
        <v>9.6752911800000003</v>
      </c>
      <c r="H1101" s="84">
        <v>1.1055849500000001</v>
      </c>
      <c r="I1101" s="84" t="s">
        <v>348</v>
      </c>
      <c r="J1101" s="85">
        <v>10.545999999999999</v>
      </c>
      <c r="K1101" s="85">
        <v>54</v>
      </c>
    </row>
    <row r="1102" spans="1:11" x14ac:dyDescent="0.2">
      <c r="A1102" s="81">
        <v>310</v>
      </c>
      <c r="B1102" s="80" t="s">
        <v>274</v>
      </c>
      <c r="C1102" s="89">
        <v>42304</v>
      </c>
      <c r="D1102" s="88">
        <v>0</v>
      </c>
      <c r="E1102" s="88">
        <v>5</v>
      </c>
      <c r="F1102" s="83">
        <v>6.46</v>
      </c>
      <c r="G1102" s="84">
        <v>20.41083574</v>
      </c>
      <c r="H1102" s="84">
        <v>2.0972762999999999</v>
      </c>
      <c r="I1102" s="84" t="s">
        <v>348</v>
      </c>
      <c r="J1102" s="85">
        <v>17.812000000000001</v>
      </c>
      <c r="K1102" s="85">
        <v>182</v>
      </c>
    </row>
    <row r="1103" spans="1:11" x14ac:dyDescent="0.2">
      <c r="A1103" s="81">
        <v>310</v>
      </c>
      <c r="B1103" s="80" t="s">
        <v>274</v>
      </c>
      <c r="C1103" s="89">
        <v>42304</v>
      </c>
      <c r="D1103" s="88">
        <v>5</v>
      </c>
      <c r="E1103" s="88">
        <v>10</v>
      </c>
      <c r="F1103" s="83">
        <v>6.24</v>
      </c>
      <c r="G1103" s="84">
        <v>15.033313039999999</v>
      </c>
      <c r="H1103" s="84">
        <v>1.6233679699999999</v>
      </c>
      <c r="I1103" s="84" t="s">
        <v>348</v>
      </c>
      <c r="J1103" s="85">
        <v>14.904999999999999</v>
      </c>
      <c r="K1103" s="85">
        <v>95</v>
      </c>
    </row>
    <row r="1104" spans="1:11" x14ac:dyDescent="0.2">
      <c r="A1104" s="81">
        <v>310</v>
      </c>
      <c r="B1104" s="80" t="s">
        <v>274</v>
      </c>
      <c r="C1104" s="89">
        <v>42304</v>
      </c>
      <c r="D1104" s="88">
        <v>10</v>
      </c>
      <c r="E1104" s="88">
        <v>20</v>
      </c>
      <c r="F1104" s="83">
        <v>5.47</v>
      </c>
      <c r="G1104" s="84">
        <v>14.788810009999999</v>
      </c>
      <c r="H1104" s="84">
        <v>1.65867969</v>
      </c>
      <c r="I1104" s="84" t="s">
        <v>348</v>
      </c>
      <c r="J1104" s="85">
        <v>11.708</v>
      </c>
      <c r="K1104" s="85">
        <v>59</v>
      </c>
    </row>
    <row r="1105" spans="1:11" x14ac:dyDescent="0.2">
      <c r="A1105" s="81">
        <v>310</v>
      </c>
      <c r="B1105" s="80" t="s">
        <v>274</v>
      </c>
      <c r="C1105" s="89">
        <v>42304</v>
      </c>
      <c r="D1105" s="88">
        <v>20</v>
      </c>
      <c r="E1105" s="88">
        <v>30</v>
      </c>
      <c r="F1105" s="83">
        <v>4.8600000000000003</v>
      </c>
      <c r="G1105" s="84">
        <v>7.36038864</v>
      </c>
      <c r="H1105" s="84">
        <v>0.65401091999999994</v>
      </c>
      <c r="I1105" s="84" t="s">
        <v>348</v>
      </c>
      <c r="J1105" s="85">
        <v>9.9640000000000004</v>
      </c>
      <c r="K1105" s="85">
        <v>60</v>
      </c>
    </row>
    <row r="1106" spans="1:11" x14ac:dyDescent="0.2">
      <c r="A1106" s="81">
        <v>401</v>
      </c>
      <c r="B1106" s="80" t="s">
        <v>275</v>
      </c>
      <c r="C1106" s="89">
        <v>42304</v>
      </c>
      <c r="D1106" s="88">
        <v>0</v>
      </c>
      <c r="E1106" s="88">
        <v>5</v>
      </c>
      <c r="F1106" s="83" t="s">
        <v>348</v>
      </c>
      <c r="G1106" s="84">
        <v>20.989575390000002</v>
      </c>
      <c r="H1106" s="84">
        <v>1.8826451899999999</v>
      </c>
      <c r="I1106" s="84" t="s">
        <v>348</v>
      </c>
      <c r="J1106" s="84" t="s">
        <v>348</v>
      </c>
      <c r="K1106" s="84" t="s">
        <v>348</v>
      </c>
    </row>
    <row r="1107" spans="1:11" x14ac:dyDescent="0.2">
      <c r="A1107" s="81">
        <v>401</v>
      </c>
      <c r="B1107" s="80" t="s">
        <v>275</v>
      </c>
      <c r="C1107" s="89">
        <v>42304</v>
      </c>
      <c r="D1107" s="88">
        <v>5</v>
      </c>
      <c r="E1107" s="88">
        <v>10</v>
      </c>
      <c r="F1107" s="83" t="s">
        <v>348</v>
      </c>
      <c r="G1107" s="84">
        <v>20.32739162</v>
      </c>
      <c r="H1107" s="84">
        <v>1.87836632</v>
      </c>
      <c r="I1107" s="84" t="s">
        <v>348</v>
      </c>
      <c r="J1107" s="84" t="s">
        <v>348</v>
      </c>
      <c r="K1107" s="84" t="s">
        <v>348</v>
      </c>
    </row>
    <row r="1108" spans="1:11" x14ac:dyDescent="0.2">
      <c r="A1108" s="81">
        <v>401</v>
      </c>
      <c r="B1108" s="80" t="s">
        <v>275</v>
      </c>
      <c r="C1108" s="89">
        <v>42304</v>
      </c>
      <c r="D1108" s="88">
        <v>10</v>
      </c>
      <c r="E1108" s="88">
        <v>20</v>
      </c>
      <c r="F1108" s="83" t="s">
        <v>348</v>
      </c>
      <c r="G1108" s="84">
        <v>18.518557550000004</v>
      </c>
      <c r="H1108" s="84">
        <v>1.9442366099999999</v>
      </c>
      <c r="I1108" s="84" t="s">
        <v>348</v>
      </c>
      <c r="J1108" s="84" t="s">
        <v>348</v>
      </c>
      <c r="K1108" s="84" t="s">
        <v>348</v>
      </c>
    </row>
    <row r="1109" spans="1:11" x14ac:dyDescent="0.2">
      <c r="A1109" s="81">
        <v>401</v>
      </c>
      <c r="B1109" s="80" t="s">
        <v>275</v>
      </c>
      <c r="C1109" s="89">
        <v>42304</v>
      </c>
      <c r="D1109" s="88">
        <v>20</v>
      </c>
      <c r="E1109" s="88">
        <v>30</v>
      </c>
      <c r="F1109" s="83" t="s">
        <v>348</v>
      </c>
      <c r="G1109" s="84">
        <v>11.811234949999999</v>
      </c>
      <c r="H1109" s="84">
        <v>1.2578326500000001</v>
      </c>
      <c r="I1109" s="84" t="s">
        <v>348</v>
      </c>
      <c r="J1109" s="84" t="s">
        <v>348</v>
      </c>
      <c r="K1109" s="84" t="s">
        <v>348</v>
      </c>
    </row>
    <row r="1110" spans="1:11" x14ac:dyDescent="0.2">
      <c r="A1110" s="81">
        <v>402</v>
      </c>
      <c r="B1110" s="80" t="s">
        <v>272</v>
      </c>
      <c r="C1110" s="89">
        <v>42304</v>
      </c>
      <c r="D1110" s="88">
        <v>0</v>
      </c>
      <c r="E1110" s="88">
        <v>5</v>
      </c>
      <c r="F1110" s="83">
        <v>6.64</v>
      </c>
      <c r="G1110" s="84">
        <v>24.205951689999999</v>
      </c>
      <c r="H1110" s="84">
        <v>2.2953109399999998</v>
      </c>
      <c r="I1110" s="84" t="s">
        <v>348</v>
      </c>
      <c r="J1110" s="85">
        <v>46.293999999999997</v>
      </c>
      <c r="K1110" s="85">
        <v>285</v>
      </c>
    </row>
    <row r="1111" spans="1:11" x14ac:dyDescent="0.2">
      <c r="A1111" s="81">
        <v>402</v>
      </c>
      <c r="B1111" s="80" t="s">
        <v>272</v>
      </c>
      <c r="C1111" s="89">
        <v>42304</v>
      </c>
      <c r="D1111" s="88">
        <v>5</v>
      </c>
      <c r="E1111" s="88">
        <v>10</v>
      </c>
      <c r="F1111" s="83">
        <v>6.47</v>
      </c>
      <c r="G1111" s="84">
        <v>23.462712759999999</v>
      </c>
      <c r="H1111" s="84">
        <v>2.1762853900000003</v>
      </c>
      <c r="I1111" s="84" t="s">
        <v>348</v>
      </c>
      <c r="J1111" s="85">
        <v>27.984000000000002</v>
      </c>
      <c r="K1111" s="85">
        <v>178</v>
      </c>
    </row>
    <row r="1112" spans="1:11" x14ac:dyDescent="0.2">
      <c r="A1112" s="81">
        <v>402</v>
      </c>
      <c r="B1112" s="80" t="s">
        <v>272</v>
      </c>
      <c r="C1112" s="89">
        <v>42304</v>
      </c>
      <c r="D1112" s="88">
        <v>10</v>
      </c>
      <c r="E1112" s="88">
        <v>20</v>
      </c>
      <c r="F1112" s="83">
        <v>6.05</v>
      </c>
      <c r="G1112" s="84">
        <v>18.967992070000001</v>
      </c>
      <c r="H1112" s="84">
        <v>1.8955692599999998</v>
      </c>
      <c r="I1112" s="84" t="s">
        <v>348</v>
      </c>
      <c r="J1112" s="85">
        <v>21.59</v>
      </c>
      <c r="K1112" s="85">
        <v>106</v>
      </c>
    </row>
    <row r="1113" spans="1:11" x14ac:dyDescent="0.2">
      <c r="A1113" s="81">
        <v>402</v>
      </c>
      <c r="B1113" s="80" t="s">
        <v>272</v>
      </c>
      <c r="C1113" s="89">
        <v>42304</v>
      </c>
      <c r="D1113" s="88">
        <v>20</v>
      </c>
      <c r="E1113" s="88">
        <v>30</v>
      </c>
      <c r="F1113" s="83">
        <v>4.95</v>
      </c>
      <c r="G1113" s="84">
        <v>19.597935079999999</v>
      </c>
      <c r="H1113" s="84">
        <v>1.9196536399999999</v>
      </c>
      <c r="I1113" s="84" t="s">
        <v>348</v>
      </c>
      <c r="J1113" s="85">
        <v>18.102</v>
      </c>
      <c r="K1113" s="85">
        <v>61</v>
      </c>
    </row>
    <row r="1114" spans="1:11" x14ac:dyDescent="0.2">
      <c r="A1114" s="81">
        <v>403</v>
      </c>
      <c r="B1114" s="80" t="s">
        <v>268</v>
      </c>
      <c r="C1114" s="89">
        <v>42304</v>
      </c>
      <c r="D1114" s="88">
        <v>0</v>
      </c>
      <c r="E1114" s="88">
        <v>5</v>
      </c>
      <c r="F1114" s="83" t="s">
        <v>348</v>
      </c>
      <c r="G1114" s="84">
        <v>22.085266109999999</v>
      </c>
      <c r="H1114" s="84">
        <v>2.17371508</v>
      </c>
      <c r="I1114" s="84" t="s">
        <v>348</v>
      </c>
      <c r="J1114" s="84" t="s">
        <v>348</v>
      </c>
      <c r="K1114" s="84" t="s">
        <v>348</v>
      </c>
    </row>
    <row r="1115" spans="1:11" x14ac:dyDescent="0.2">
      <c r="A1115" s="81">
        <v>403</v>
      </c>
      <c r="B1115" s="80" t="s">
        <v>268</v>
      </c>
      <c r="C1115" s="89">
        <v>42304</v>
      </c>
      <c r="D1115" s="88">
        <v>5</v>
      </c>
      <c r="E1115" s="88">
        <v>10</v>
      </c>
      <c r="F1115" s="83" t="s">
        <v>348</v>
      </c>
      <c r="G1115" s="84">
        <v>21.62724257</v>
      </c>
      <c r="H1115" s="84">
        <v>2.1305482100000002</v>
      </c>
      <c r="I1115" s="84" t="s">
        <v>348</v>
      </c>
      <c r="J1115" s="84" t="s">
        <v>348</v>
      </c>
      <c r="K1115" s="84" t="s">
        <v>348</v>
      </c>
    </row>
    <row r="1116" spans="1:11" x14ac:dyDescent="0.2">
      <c r="A1116" s="81">
        <v>403</v>
      </c>
      <c r="B1116" s="80" t="s">
        <v>268</v>
      </c>
      <c r="C1116" s="89">
        <v>42304</v>
      </c>
      <c r="D1116" s="88">
        <v>10</v>
      </c>
      <c r="E1116" s="88">
        <v>20</v>
      </c>
      <c r="F1116" s="83" t="s">
        <v>348</v>
      </c>
      <c r="G1116" s="84">
        <v>19.340678449999999</v>
      </c>
      <c r="H1116" s="84">
        <v>2.00218454</v>
      </c>
      <c r="I1116" s="84" t="s">
        <v>348</v>
      </c>
      <c r="J1116" s="84" t="s">
        <v>348</v>
      </c>
      <c r="K1116" s="84" t="s">
        <v>348</v>
      </c>
    </row>
    <row r="1117" spans="1:11" x14ac:dyDescent="0.2">
      <c r="A1117" s="81">
        <v>403</v>
      </c>
      <c r="B1117" s="80" t="s">
        <v>268</v>
      </c>
      <c r="C1117" s="89">
        <v>42304</v>
      </c>
      <c r="D1117" s="88">
        <v>20</v>
      </c>
      <c r="E1117" s="88">
        <v>30</v>
      </c>
      <c r="F1117" s="83" t="s">
        <v>348</v>
      </c>
      <c r="G1117" s="84">
        <v>12.876467700000001</v>
      </c>
      <c r="H1117" s="84">
        <v>1.3340657899999999</v>
      </c>
      <c r="I1117" s="84" t="s">
        <v>348</v>
      </c>
      <c r="J1117" s="84" t="s">
        <v>348</v>
      </c>
      <c r="K1117" s="84" t="s">
        <v>348</v>
      </c>
    </row>
    <row r="1118" spans="1:11" x14ac:dyDescent="0.2">
      <c r="A1118" s="81">
        <v>404</v>
      </c>
      <c r="B1118" s="80" t="s">
        <v>273</v>
      </c>
      <c r="C1118" s="89">
        <v>42304</v>
      </c>
      <c r="D1118" s="88">
        <v>0</v>
      </c>
      <c r="E1118" s="88">
        <v>5</v>
      </c>
      <c r="F1118" s="83">
        <v>6.43</v>
      </c>
      <c r="G1118" s="84">
        <v>23.23590755</v>
      </c>
      <c r="H1118" s="84">
        <v>2.3032839599999999</v>
      </c>
      <c r="I1118" s="84" t="s">
        <v>348</v>
      </c>
      <c r="J1118" s="85">
        <v>45.421999999999997</v>
      </c>
      <c r="K1118" s="85">
        <v>248</v>
      </c>
    </row>
    <row r="1119" spans="1:11" x14ac:dyDescent="0.2">
      <c r="A1119" s="81">
        <v>404</v>
      </c>
      <c r="B1119" s="80" t="s">
        <v>273</v>
      </c>
      <c r="C1119" s="89">
        <v>42304</v>
      </c>
      <c r="D1119" s="88">
        <v>5</v>
      </c>
      <c r="E1119" s="88">
        <v>10</v>
      </c>
      <c r="F1119" s="83">
        <v>6.32</v>
      </c>
      <c r="G1119" s="84">
        <v>22.865908149999999</v>
      </c>
      <c r="H1119" s="84">
        <v>2.1950493799999999</v>
      </c>
      <c r="I1119" s="84" t="s">
        <v>348</v>
      </c>
      <c r="J1119" s="85">
        <v>28.274000000000001</v>
      </c>
      <c r="K1119" s="85">
        <v>180</v>
      </c>
    </row>
    <row r="1120" spans="1:11" x14ac:dyDescent="0.2">
      <c r="A1120" s="81">
        <v>404</v>
      </c>
      <c r="B1120" s="80" t="s">
        <v>273</v>
      </c>
      <c r="C1120" s="89">
        <v>42304</v>
      </c>
      <c r="D1120" s="88">
        <v>10</v>
      </c>
      <c r="E1120" s="88">
        <v>20</v>
      </c>
      <c r="F1120" s="83">
        <v>5.93</v>
      </c>
      <c r="G1120" s="84">
        <v>18.100000619999999</v>
      </c>
      <c r="H1120" s="84">
        <v>1.8271961800000001</v>
      </c>
      <c r="I1120" s="84" t="s">
        <v>348</v>
      </c>
      <c r="J1120" s="85">
        <v>15.486000000000001</v>
      </c>
      <c r="K1120" s="85">
        <v>99</v>
      </c>
    </row>
    <row r="1121" spans="1:11" x14ac:dyDescent="0.2">
      <c r="A1121" s="81">
        <v>404</v>
      </c>
      <c r="B1121" s="80" t="s">
        <v>273</v>
      </c>
      <c r="C1121" s="89">
        <v>42304</v>
      </c>
      <c r="D1121" s="88">
        <v>20</v>
      </c>
      <c r="E1121" s="88">
        <v>30</v>
      </c>
      <c r="F1121" s="83">
        <v>5.16</v>
      </c>
      <c r="G1121" s="84">
        <v>14.111959929999999</v>
      </c>
      <c r="H1121" s="84">
        <v>1.5187498899999998</v>
      </c>
      <c r="I1121" s="84" t="s">
        <v>348</v>
      </c>
      <c r="J1121" s="85">
        <v>15.196</v>
      </c>
      <c r="K1121" s="85">
        <v>69</v>
      </c>
    </row>
    <row r="1122" spans="1:11" x14ac:dyDescent="0.2">
      <c r="A1122" s="81">
        <v>405</v>
      </c>
      <c r="B1122" s="80" t="s">
        <v>269</v>
      </c>
      <c r="C1122" s="89">
        <v>42304</v>
      </c>
      <c r="D1122" s="88">
        <v>0</v>
      </c>
      <c r="E1122" s="88">
        <v>5</v>
      </c>
      <c r="F1122" s="83">
        <v>6.48</v>
      </c>
      <c r="G1122" s="84">
        <v>19.98664677</v>
      </c>
      <c r="H1122" s="84">
        <v>2.0142558999999998</v>
      </c>
      <c r="I1122" s="84" t="s">
        <v>348</v>
      </c>
      <c r="J1122" s="85">
        <v>24</v>
      </c>
      <c r="K1122" s="85">
        <v>258</v>
      </c>
    </row>
    <row r="1123" spans="1:11" x14ac:dyDescent="0.2">
      <c r="A1123" s="81">
        <v>405</v>
      </c>
      <c r="B1123" s="80" t="s">
        <v>269</v>
      </c>
      <c r="C1123" s="89">
        <v>42304</v>
      </c>
      <c r="D1123" s="88">
        <v>5</v>
      </c>
      <c r="E1123" s="88">
        <v>10</v>
      </c>
      <c r="F1123" s="83">
        <v>6.38</v>
      </c>
      <c r="G1123" s="84">
        <v>21.978902819999998</v>
      </c>
      <c r="H1123" s="84">
        <v>2.1333324899999999</v>
      </c>
      <c r="I1123" s="84" t="s">
        <v>348</v>
      </c>
      <c r="J1123" s="85">
        <v>29</v>
      </c>
      <c r="K1123" s="85">
        <v>204</v>
      </c>
    </row>
    <row r="1124" spans="1:11" x14ac:dyDescent="0.2">
      <c r="A1124" s="81">
        <v>405</v>
      </c>
      <c r="B1124" s="80" t="s">
        <v>269</v>
      </c>
      <c r="C1124" s="89">
        <v>42304</v>
      </c>
      <c r="D1124" s="88">
        <v>10</v>
      </c>
      <c r="E1124" s="88">
        <v>20</v>
      </c>
      <c r="F1124" s="83">
        <v>6</v>
      </c>
      <c r="G1124" s="84">
        <v>18.762478829999999</v>
      </c>
      <c r="H1124" s="84">
        <v>1.9523023100000001</v>
      </c>
      <c r="I1124" s="84" t="s">
        <v>348</v>
      </c>
      <c r="J1124" s="85">
        <v>20</v>
      </c>
      <c r="K1124" s="85">
        <v>128</v>
      </c>
    </row>
    <row r="1125" spans="1:11" x14ac:dyDescent="0.2">
      <c r="A1125" s="81">
        <v>405</v>
      </c>
      <c r="B1125" s="80" t="s">
        <v>269</v>
      </c>
      <c r="C1125" s="89">
        <v>42304</v>
      </c>
      <c r="D1125" s="88">
        <v>20</v>
      </c>
      <c r="E1125" s="88">
        <v>30</v>
      </c>
      <c r="F1125" s="83">
        <v>5.21</v>
      </c>
      <c r="G1125" s="84">
        <v>15.538591150000002</v>
      </c>
      <c r="H1125" s="84">
        <v>1.59525856</v>
      </c>
      <c r="I1125" s="84" t="s">
        <v>348</v>
      </c>
      <c r="J1125" s="85">
        <v>14</v>
      </c>
      <c r="K1125" s="85">
        <v>73</v>
      </c>
    </row>
    <row r="1126" spans="1:11" x14ac:dyDescent="0.2">
      <c r="A1126" s="81">
        <v>406</v>
      </c>
      <c r="B1126" s="80" t="s">
        <v>276</v>
      </c>
      <c r="C1126" s="89">
        <v>42304</v>
      </c>
      <c r="D1126" s="88">
        <v>0</v>
      </c>
      <c r="E1126" s="88">
        <v>5</v>
      </c>
      <c r="F1126" s="83">
        <v>6.53</v>
      </c>
      <c r="G1126" s="84">
        <v>21.169412140000002</v>
      </c>
      <c r="H1126" s="84">
        <v>2.03052893</v>
      </c>
      <c r="I1126" s="84" t="s">
        <v>348</v>
      </c>
      <c r="J1126" s="85">
        <v>17</v>
      </c>
      <c r="K1126" s="85">
        <v>133</v>
      </c>
    </row>
    <row r="1127" spans="1:11" x14ac:dyDescent="0.2">
      <c r="A1127" s="81">
        <v>406</v>
      </c>
      <c r="B1127" s="80" t="s">
        <v>276</v>
      </c>
      <c r="C1127" s="89">
        <v>42304</v>
      </c>
      <c r="D1127" s="88">
        <v>5</v>
      </c>
      <c r="E1127" s="88">
        <v>10</v>
      </c>
      <c r="F1127" s="83">
        <v>6.54</v>
      </c>
      <c r="G1127" s="84">
        <v>20.751194949999999</v>
      </c>
      <c r="H1127" s="84">
        <v>2.0212438700000002</v>
      </c>
      <c r="I1127" s="84" t="s">
        <v>348</v>
      </c>
      <c r="J1127" s="85">
        <v>15</v>
      </c>
      <c r="K1127" s="85">
        <v>86</v>
      </c>
    </row>
    <row r="1128" spans="1:11" x14ac:dyDescent="0.2">
      <c r="A1128" s="81">
        <v>406</v>
      </c>
      <c r="B1128" s="80" t="s">
        <v>276</v>
      </c>
      <c r="C1128" s="89">
        <v>42304</v>
      </c>
      <c r="D1128" s="88">
        <v>10</v>
      </c>
      <c r="E1128" s="88">
        <v>20</v>
      </c>
      <c r="F1128" s="83">
        <v>5.86</v>
      </c>
      <c r="G1128" s="84">
        <v>18.285478349999998</v>
      </c>
      <c r="H1128" s="84">
        <v>1.889586</v>
      </c>
      <c r="I1128" s="84" t="s">
        <v>348</v>
      </c>
      <c r="J1128" s="85">
        <v>14</v>
      </c>
      <c r="K1128" s="85">
        <v>40</v>
      </c>
    </row>
    <row r="1129" spans="1:11" x14ac:dyDescent="0.2">
      <c r="A1129" s="81">
        <v>406</v>
      </c>
      <c r="B1129" s="80" t="s">
        <v>276</v>
      </c>
      <c r="C1129" s="89">
        <v>42304</v>
      </c>
      <c r="D1129" s="88">
        <v>20</v>
      </c>
      <c r="E1129" s="88">
        <v>30</v>
      </c>
      <c r="F1129" s="83">
        <v>5.0599999999999996</v>
      </c>
      <c r="G1129" s="84">
        <v>16.80140853</v>
      </c>
      <c r="H1129" s="84">
        <v>1.7767074699999998</v>
      </c>
      <c r="I1129" s="84" t="s">
        <v>348</v>
      </c>
      <c r="J1129" s="85">
        <v>16</v>
      </c>
      <c r="K1129" s="85">
        <v>43</v>
      </c>
    </row>
    <row r="1130" spans="1:11" x14ac:dyDescent="0.2">
      <c r="A1130" s="81">
        <v>407</v>
      </c>
      <c r="B1130" s="80" t="s">
        <v>274</v>
      </c>
      <c r="C1130" s="89">
        <v>42304</v>
      </c>
      <c r="D1130" s="88">
        <v>0</v>
      </c>
      <c r="E1130" s="88">
        <v>5</v>
      </c>
      <c r="F1130" s="83">
        <v>6.59</v>
      </c>
      <c r="G1130" s="84">
        <v>22.125058169999999</v>
      </c>
      <c r="H1130" s="84">
        <v>2.1281842900000001</v>
      </c>
      <c r="I1130" s="84" t="s">
        <v>348</v>
      </c>
      <c r="J1130" s="85">
        <v>45</v>
      </c>
      <c r="K1130" s="85">
        <v>254</v>
      </c>
    </row>
    <row r="1131" spans="1:11" x14ac:dyDescent="0.2">
      <c r="A1131" s="81">
        <v>407</v>
      </c>
      <c r="B1131" s="80" t="s">
        <v>274</v>
      </c>
      <c r="C1131" s="89">
        <v>42304</v>
      </c>
      <c r="D1131" s="88">
        <v>5</v>
      </c>
      <c r="E1131" s="88">
        <v>10</v>
      </c>
      <c r="F1131" s="83">
        <v>6.47</v>
      </c>
      <c r="G1131" s="84">
        <v>21.04512691</v>
      </c>
      <c r="H1131" s="84">
        <v>2.03297317</v>
      </c>
      <c r="I1131" s="84" t="s">
        <v>348</v>
      </c>
      <c r="J1131" s="85">
        <v>18</v>
      </c>
      <c r="K1131" s="85">
        <v>134</v>
      </c>
    </row>
    <row r="1132" spans="1:11" x14ac:dyDescent="0.2">
      <c r="A1132" s="81">
        <v>407</v>
      </c>
      <c r="B1132" s="80" t="s">
        <v>274</v>
      </c>
      <c r="C1132" s="89">
        <v>42304</v>
      </c>
      <c r="D1132" s="88">
        <v>10</v>
      </c>
      <c r="E1132" s="88">
        <v>20</v>
      </c>
      <c r="F1132" s="83">
        <v>5.87</v>
      </c>
      <c r="G1132" s="84">
        <v>18.405160310000003</v>
      </c>
      <c r="H1132" s="84">
        <v>1.9575189100000001</v>
      </c>
      <c r="I1132" s="84" t="s">
        <v>348</v>
      </c>
      <c r="J1132" s="85">
        <v>14</v>
      </c>
      <c r="K1132" s="85">
        <v>57</v>
      </c>
    </row>
    <row r="1133" spans="1:11" x14ac:dyDescent="0.2">
      <c r="A1133" s="81">
        <v>407</v>
      </c>
      <c r="B1133" s="80" t="s">
        <v>274</v>
      </c>
      <c r="C1133" s="89">
        <v>42304</v>
      </c>
      <c r="D1133" s="88">
        <v>20</v>
      </c>
      <c r="E1133" s="88">
        <v>30</v>
      </c>
      <c r="F1133" s="83">
        <v>5.03</v>
      </c>
      <c r="G1133" s="84">
        <v>10.846737619999999</v>
      </c>
      <c r="H1133" s="84">
        <v>1.1577079399999999</v>
      </c>
      <c r="I1133" s="84" t="s">
        <v>348</v>
      </c>
      <c r="J1133" s="85">
        <v>12</v>
      </c>
      <c r="K1133" s="85">
        <v>47</v>
      </c>
    </row>
    <row r="1134" spans="1:11" x14ac:dyDescent="0.2">
      <c r="A1134" s="81">
        <v>408</v>
      </c>
      <c r="B1134" s="80" t="s">
        <v>271</v>
      </c>
      <c r="C1134" s="89">
        <v>42304</v>
      </c>
      <c r="D1134" s="88">
        <v>0</v>
      </c>
      <c r="E1134" s="88">
        <v>5</v>
      </c>
      <c r="F1134" s="83" t="s">
        <v>348</v>
      </c>
      <c r="G1134" s="84">
        <v>22.791948319999999</v>
      </c>
      <c r="H1134" s="84">
        <v>2.3271817000000001</v>
      </c>
      <c r="I1134" s="84" t="s">
        <v>348</v>
      </c>
      <c r="J1134" s="84" t="s">
        <v>348</v>
      </c>
      <c r="K1134" s="84" t="s">
        <v>348</v>
      </c>
    </row>
    <row r="1135" spans="1:11" x14ac:dyDescent="0.2">
      <c r="A1135" s="81">
        <v>408</v>
      </c>
      <c r="B1135" s="80" t="s">
        <v>271</v>
      </c>
      <c r="C1135" s="89">
        <v>42304</v>
      </c>
      <c r="D1135" s="88">
        <v>5</v>
      </c>
      <c r="E1135" s="88">
        <v>10</v>
      </c>
      <c r="F1135" s="83" t="s">
        <v>348</v>
      </c>
      <c r="G1135" s="84">
        <v>20.935358999999998</v>
      </c>
      <c r="H1135" s="84">
        <v>2.1249656400000001</v>
      </c>
      <c r="I1135" s="84" t="s">
        <v>348</v>
      </c>
      <c r="J1135" s="84" t="s">
        <v>348</v>
      </c>
      <c r="K1135" s="84" t="s">
        <v>348</v>
      </c>
    </row>
    <row r="1136" spans="1:11" x14ac:dyDescent="0.2">
      <c r="A1136" s="81">
        <v>408</v>
      </c>
      <c r="B1136" s="80" t="s">
        <v>271</v>
      </c>
      <c r="C1136" s="89">
        <v>42304</v>
      </c>
      <c r="D1136" s="88">
        <v>10</v>
      </c>
      <c r="E1136" s="88">
        <v>20</v>
      </c>
      <c r="F1136" s="83" t="s">
        <v>348</v>
      </c>
      <c r="G1136" s="84">
        <v>19.385577440000002</v>
      </c>
      <c r="H1136" s="84">
        <v>2.0332825200000002</v>
      </c>
      <c r="I1136" s="84" t="s">
        <v>348</v>
      </c>
      <c r="J1136" s="84" t="s">
        <v>348</v>
      </c>
      <c r="K1136" s="84" t="s">
        <v>348</v>
      </c>
    </row>
    <row r="1137" spans="1:11" x14ac:dyDescent="0.2">
      <c r="A1137" s="81">
        <v>408</v>
      </c>
      <c r="B1137" s="80" t="s">
        <v>271</v>
      </c>
      <c r="C1137" s="89">
        <v>42304</v>
      </c>
      <c r="D1137" s="88">
        <v>20</v>
      </c>
      <c r="E1137" s="88">
        <v>30</v>
      </c>
      <c r="F1137" s="83" t="s">
        <v>348</v>
      </c>
      <c r="G1137" s="84">
        <v>13.728549480000002</v>
      </c>
      <c r="H1137" s="84">
        <v>1.5092909299999999</v>
      </c>
      <c r="I1137" s="84" t="s">
        <v>348</v>
      </c>
      <c r="J1137" s="84" t="s">
        <v>348</v>
      </c>
      <c r="K1137" s="84" t="s">
        <v>348</v>
      </c>
    </row>
    <row r="1138" spans="1:11" x14ac:dyDescent="0.2">
      <c r="A1138" s="81">
        <v>409</v>
      </c>
      <c r="B1138" s="80" t="s">
        <v>270</v>
      </c>
      <c r="C1138" s="89">
        <v>42304</v>
      </c>
      <c r="D1138" s="88">
        <v>0</v>
      </c>
      <c r="E1138" s="88">
        <v>5</v>
      </c>
      <c r="F1138" s="83" t="s">
        <v>348</v>
      </c>
      <c r="G1138" s="84">
        <v>21.30717516</v>
      </c>
      <c r="H1138" s="84">
        <v>2.1930387600000003</v>
      </c>
      <c r="I1138" s="84" t="s">
        <v>348</v>
      </c>
      <c r="J1138" s="84" t="s">
        <v>348</v>
      </c>
      <c r="K1138" s="84" t="s">
        <v>348</v>
      </c>
    </row>
    <row r="1139" spans="1:11" x14ac:dyDescent="0.2">
      <c r="A1139" s="81">
        <v>409</v>
      </c>
      <c r="B1139" s="80" t="s">
        <v>270</v>
      </c>
      <c r="C1139" s="89">
        <v>42304</v>
      </c>
      <c r="D1139" s="88">
        <v>5</v>
      </c>
      <c r="E1139" s="88">
        <v>10</v>
      </c>
      <c r="F1139" s="83" t="s">
        <v>348</v>
      </c>
      <c r="G1139" s="84">
        <v>19.756782049999998</v>
      </c>
      <c r="H1139" s="84">
        <v>2.0418932999999999</v>
      </c>
      <c r="I1139" s="84" t="s">
        <v>348</v>
      </c>
      <c r="J1139" s="84" t="s">
        <v>348</v>
      </c>
      <c r="K1139" s="84" t="s">
        <v>348</v>
      </c>
    </row>
    <row r="1140" spans="1:11" x14ac:dyDescent="0.2">
      <c r="A1140" s="81">
        <v>409</v>
      </c>
      <c r="B1140" s="80" t="s">
        <v>270</v>
      </c>
      <c r="C1140" s="89">
        <v>42304</v>
      </c>
      <c r="D1140" s="88">
        <v>10</v>
      </c>
      <c r="E1140" s="88">
        <v>20</v>
      </c>
      <c r="F1140" s="83" t="s">
        <v>348</v>
      </c>
      <c r="G1140" s="84">
        <v>19.262382979999998</v>
      </c>
      <c r="H1140" s="84">
        <v>2.0229542299999999</v>
      </c>
      <c r="I1140" s="84" t="s">
        <v>348</v>
      </c>
      <c r="J1140" s="84" t="s">
        <v>348</v>
      </c>
      <c r="K1140" s="84" t="s">
        <v>348</v>
      </c>
    </row>
    <row r="1141" spans="1:11" x14ac:dyDescent="0.2">
      <c r="A1141" s="81">
        <v>409</v>
      </c>
      <c r="B1141" s="80" t="s">
        <v>270</v>
      </c>
      <c r="C1141" s="89">
        <v>42304</v>
      </c>
      <c r="D1141" s="88">
        <v>20</v>
      </c>
      <c r="E1141" s="88">
        <v>30</v>
      </c>
      <c r="F1141" s="83" t="s">
        <v>348</v>
      </c>
      <c r="G1141" s="84">
        <v>13.580982690000001</v>
      </c>
      <c r="H1141" s="84">
        <v>1.58471093</v>
      </c>
      <c r="I1141" s="84" t="s">
        <v>348</v>
      </c>
      <c r="J1141" s="84" t="s">
        <v>348</v>
      </c>
      <c r="K1141" s="84" t="s">
        <v>348</v>
      </c>
    </row>
    <row r="1142" spans="1:11" x14ac:dyDescent="0.2">
      <c r="A1142" s="81">
        <v>410</v>
      </c>
      <c r="B1142" s="80" t="s">
        <v>277</v>
      </c>
      <c r="C1142" s="89">
        <v>42304</v>
      </c>
      <c r="D1142" s="88">
        <v>0</v>
      </c>
      <c r="E1142" s="88">
        <v>5</v>
      </c>
      <c r="F1142" s="83" t="s">
        <v>348</v>
      </c>
      <c r="G1142" s="84">
        <v>21.984565260000004</v>
      </c>
      <c r="H1142" s="84">
        <v>2.2248180199999998</v>
      </c>
      <c r="I1142" s="84" t="s">
        <v>348</v>
      </c>
      <c r="J1142" s="84" t="s">
        <v>348</v>
      </c>
      <c r="K1142" s="84" t="s">
        <v>348</v>
      </c>
    </row>
    <row r="1143" spans="1:11" x14ac:dyDescent="0.2">
      <c r="A1143" s="81">
        <v>410</v>
      </c>
      <c r="B1143" s="80" t="s">
        <v>277</v>
      </c>
      <c r="C1143" s="89">
        <v>42304</v>
      </c>
      <c r="D1143" s="88">
        <v>5</v>
      </c>
      <c r="E1143" s="88">
        <v>10</v>
      </c>
      <c r="F1143" s="83" t="s">
        <v>348</v>
      </c>
      <c r="G1143" s="84">
        <v>20.625505450000002</v>
      </c>
      <c r="H1143" s="84">
        <v>2.1309882399999998</v>
      </c>
      <c r="I1143" s="84" t="s">
        <v>348</v>
      </c>
      <c r="J1143" s="84" t="s">
        <v>348</v>
      </c>
      <c r="K1143" s="84" t="s">
        <v>348</v>
      </c>
    </row>
    <row r="1144" spans="1:11" x14ac:dyDescent="0.2">
      <c r="A1144" s="81">
        <v>410</v>
      </c>
      <c r="B1144" s="80" t="s">
        <v>277</v>
      </c>
      <c r="C1144" s="89">
        <v>42304</v>
      </c>
      <c r="D1144" s="88">
        <v>10</v>
      </c>
      <c r="E1144" s="88">
        <v>20</v>
      </c>
      <c r="F1144" s="83" t="s">
        <v>348</v>
      </c>
      <c r="G1144" s="84">
        <v>19.206938740000002</v>
      </c>
      <c r="H1144" s="84">
        <v>2.0653793199999999</v>
      </c>
      <c r="I1144" s="84" t="s">
        <v>348</v>
      </c>
      <c r="J1144" s="84" t="s">
        <v>348</v>
      </c>
      <c r="K1144" s="84" t="s">
        <v>348</v>
      </c>
    </row>
    <row r="1145" spans="1:11" x14ac:dyDescent="0.2">
      <c r="A1145" s="81">
        <v>410</v>
      </c>
      <c r="B1145" s="80" t="s">
        <v>277</v>
      </c>
      <c r="C1145" s="89">
        <v>42304</v>
      </c>
      <c r="D1145" s="88">
        <v>20</v>
      </c>
      <c r="E1145" s="88">
        <v>30</v>
      </c>
      <c r="F1145" s="83" t="s">
        <v>348</v>
      </c>
      <c r="G1145" s="84">
        <v>18.040322070000002</v>
      </c>
      <c r="H1145" s="84">
        <v>1.9264064699999999</v>
      </c>
      <c r="I1145" s="84" t="s">
        <v>348</v>
      </c>
      <c r="J1145" s="84" t="s">
        <v>348</v>
      </c>
      <c r="K1145" s="84" t="s">
        <v>348</v>
      </c>
    </row>
    <row r="1146" spans="1:11" x14ac:dyDescent="0.2">
      <c r="A1146" s="81">
        <v>105</v>
      </c>
      <c r="B1146" s="80" t="s">
        <v>274</v>
      </c>
      <c r="C1146" s="89">
        <v>42304</v>
      </c>
      <c r="D1146" s="88">
        <v>30</v>
      </c>
      <c r="E1146" s="88">
        <v>60</v>
      </c>
      <c r="F1146" s="83">
        <v>3.94</v>
      </c>
      <c r="G1146" s="84">
        <v>1.1386772245168688</v>
      </c>
      <c r="H1146" s="84">
        <v>0.11475664563477039</v>
      </c>
      <c r="I1146" s="84">
        <v>1.1000000000000001</v>
      </c>
      <c r="J1146" s="85">
        <v>12</v>
      </c>
      <c r="K1146" s="85">
        <v>55</v>
      </c>
    </row>
    <row r="1147" spans="1:11" x14ac:dyDescent="0.2">
      <c r="A1147" s="81">
        <v>105</v>
      </c>
      <c r="B1147" s="80" t="s">
        <v>274</v>
      </c>
      <c r="C1147" s="89">
        <v>42304</v>
      </c>
      <c r="D1147" s="88">
        <v>60</v>
      </c>
      <c r="E1147" s="88">
        <v>90</v>
      </c>
      <c r="F1147" s="83">
        <v>3.72</v>
      </c>
      <c r="G1147" s="84">
        <v>2.5574156641960144</v>
      </c>
      <c r="H1147" s="84">
        <v>5.0504151731729507E-2</v>
      </c>
      <c r="I1147" s="84">
        <v>1</v>
      </c>
      <c r="J1147" s="85">
        <v>6</v>
      </c>
      <c r="K1147" s="85">
        <v>54</v>
      </c>
    </row>
    <row r="1148" spans="1:11" x14ac:dyDescent="0.2">
      <c r="A1148" s="81">
        <v>109</v>
      </c>
      <c r="B1148" s="80" t="s">
        <v>276</v>
      </c>
      <c r="C1148" s="89">
        <v>42304</v>
      </c>
      <c r="D1148" s="88">
        <v>30</v>
      </c>
      <c r="E1148" s="88">
        <v>60</v>
      </c>
      <c r="F1148" s="83">
        <v>4.17</v>
      </c>
      <c r="G1148" s="84">
        <v>3.4781226515769958</v>
      </c>
      <c r="H1148" s="84">
        <v>0.14358972199261189</v>
      </c>
      <c r="I1148" s="84">
        <v>1.5</v>
      </c>
      <c r="J1148" s="85">
        <v>7</v>
      </c>
      <c r="K1148" s="85">
        <v>60</v>
      </c>
    </row>
    <row r="1149" spans="1:11" x14ac:dyDescent="0.2">
      <c r="A1149" s="81">
        <v>109</v>
      </c>
      <c r="B1149" s="80" t="s">
        <v>276</v>
      </c>
      <c r="C1149" s="89">
        <v>42304</v>
      </c>
      <c r="D1149" s="88">
        <v>60</v>
      </c>
      <c r="E1149" s="88">
        <v>90</v>
      </c>
      <c r="F1149" s="83">
        <v>3.74</v>
      </c>
      <c r="G1149" s="84">
        <v>1.560889333486557</v>
      </c>
      <c r="H1149" s="84">
        <v>5.6586945429444313E-2</v>
      </c>
      <c r="I1149" s="84">
        <v>1.8</v>
      </c>
      <c r="J1149" s="85">
        <v>5</v>
      </c>
      <c r="K1149" s="85">
        <v>61</v>
      </c>
    </row>
    <row r="1150" spans="1:11" x14ac:dyDescent="0.2">
      <c r="A1150" s="81">
        <v>110</v>
      </c>
      <c r="B1150" s="80" t="s">
        <v>273</v>
      </c>
      <c r="C1150" s="89">
        <v>42304</v>
      </c>
      <c r="D1150" s="88">
        <v>30</v>
      </c>
      <c r="E1150" s="88">
        <v>60</v>
      </c>
      <c r="F1150" s="83">
        <v>4.8</v>
      </c>
      <c r="G1150" s="84">
        <v>2.5180721282958984</v>
      </c>
      <c r="H1150" s="84">
        <v>0.47302983701229095</v>
      </c>
      <c r="I1150" s="84">
        <v>1.5</v>
      </c>
      <c r="J1150" s="85">
        <v>9</v>
      </c>
      <c r="K1150" s="85">
        <v>64</v>
      </c>
    </row>
    <row r="1151" spans="1:11" x14ac:dyDescent="0.2">
      <c r="A1151" s="81">
        <v>110</v>
      </c>
      <c r="B1151" s="80" t="s">
        <v>273</v>
      </c>
      <c r="C1151" s="89">
        <v>42304</v>
      </c>
      <c r="D1151" s="88">
        <v>60</v>
      </c>
      <c r="E1151" s="88">
        <v>90</v>
      </c>
      <c r="F1151" s="83">
        <v>3.81</v>
      </c>
      <c r="G1151" s="84">
        <v>1.1471171677112579</v>
      </c>
      <c r="H1151" s="84">
        <v>5.0585153512656689E-2</v>
      </c>
      <c r="I1151" s="84">
        <v>1.1000000000000001</v>
      </c>
      <c r="J1151" s="85">
        <v>5</v>
      </c>
      <c r="K1151" s="85">
        <v>55</v>
      </c>
    </row>
    <row r="1152" spans="1:11" x14ac:dyDescent="0.2">
      <c r="A1152" s="81">
        <v>202</v>
      </c>
      <c r="B1152" s="80" t="s">
        <v>273</v>
      </c>
      <c r="C1152" s="89">
        <v>42304</v>
      </c>
      <c r="D1152" s="88">
        <v>30</v>
      </c>
      <c r="E1152" s="88">
        <v>60</v>
      </c>
      <c r="F1152" s="83">
        <v>3.87</v>
      </c>
      <c r="G1152" s="84">
        <v>1.6387018561363218</v>
      </c>
      <c r="H1152" s="84">
        <v>8.4951678290963173E-2</v>
      </c>
      <c r="I1152" s="84">
        <v>0.8</v>
      </c>
      <c r="J1152" s="85">
        <v>18</v>
      </c>
      <c r="K1152" s="85">
        <v>57</v>
      </c>
    </row>
    <row r="1153" spans="1:11" x14ac:dyDescent="0.2">
      <c r="A1153" s="81">
        <v>202</v>
      </c>
      <c r="B1153" s="80" t="s">
        <v>273</v>
      </c>
      <c r="C1153" s="89">
        <v>42304</v>
      </c>
      <c r="D1153" s="88">
        <v>60</v>
      </c>
      <c r="E1153" s="88">
        <v>90</v>
      </c>
      <c r="F1153" s="83">
        <v>3.9</v>
      </c>
      <c r="G1153" s="84">
        <v>0.67425698041915894</v>
      </c>
      <c r="H1153" s="84">
        <v>6.8694334477186203E-2</v>
      </c>
      <c r="I1153" s="84">
        <v>0.8</v>
      </c>
      <c r="J1153" s="85">
        <v>32</v>
      </c>
      <c r="K1153" s="85">
        <v>58</v>
      </c>
    </row>
    <row r="1154" spans="1:11" x14ac:dyDescent="0.2">
      <c r="A1154" s="81">
        <v>204</v>
      </c>
      <c r="B1154" s="80" t="s">
        <v>274</v>
      </c>
      <c r="C1154" s="89">
        <v>42304</v>
      </c>
      <c r="D1154" s="88">
        <v>30</v>
      </c>
      <c r="E1154" s="88">
        <v>60</v>
      </c>
      <c r="F1154" s="83">
        <v>3.85</v>
      </c>
      <c r="G1154" s="84">
        <v>0.91537825763225555</v>
      </c>
      <c r="H1154" s="84">
        <v>7.4130403809249401E-2</v>
      </c>
      <c r="I1154" s="84">
        <v>0.9</v>
      </c>
      <c r="J1154" s="85">
        <v>17</v>
      </c>
      <c r="K1154" s="85">
        <v>59</v>
      </c>
    </row>
    <row r="1155" spans="1:11" x14ac:dyDescent="0.2">
      <c r="A1155" s="81">
        <v>204</v>
      </c>
      <c r="B1155" s="80" t="s">
        <v>274</v>
      </c>
      <c r="C1155" s="89">
        <v>42304</v>
      </c>
      <c r="D1155" s="88">
        <v>60</v>
      </c>
      <c r="E1155" s="88">
        <v>90</v>
      </c>
      <c r="F1155" s="83">
        <v>3.9</v>
      </c>
      <c r="G1155" s="84">
        <v>1.5004286170005798</v>
      </c>
      <c r="H1155" s="84">
        <v>6.7394382786005735E-2</v>
      </c>
      <c r="I1155" s="84">
        <v>0.8</v>
      </c>
      <c r="J1155" s="85">
        <v>21</v>
      </c>
      <c r="K1155" s="85">
        <v>57</v>
      </c>
    </row>
    <row r="1156" spans="1:11" x14ac:dyDescent="0.2">
      <c r="A1156" s="81">
        <v>210</v>
      </c>
      <c r="B1156" s="80" t="s">
        <v>276</v>
      </c>
      <c r="C1156" s="89">
        <v>42304</v>
      </c>
      <c r="D1156" s="88">
        <v>30</v>
      </c>
      <c r="E1156" s="88">
        <v>60</v>
      </c>
      <c r="F1156" s="83">
        <v>4.04</v>
      </c>
      <c r="G1156" s="84">
        <v>1.5251439809799194</v>
      </c>
      <c r="H1156" s="84">
        <v>9.0964548289775848E-2</v>
      </c>
      <c r="I1156" s="84">
        <v>0.8</v>
      </c>
      <c r="J1156" s="85">
        <v>18</v>
      </c>
      <c r="K1156" s="85">
        <v>63</v>
      </c>
    </row>
    <row r="1157" spans="1:11" x14ac:dyDescent="0.2">
      <c r="A1157" s="81">
        <v>210</v>
      </c>
      <c r="B1157" s="80" t="s">
        <v>276</v>
      </c>
      <c r="C1157" s="89">
        <v>42304</v>
      </c>
      <c r="D1157" s="88">
        <v>60</v>
      </c>
      <c r="E1157" s="88">
        <v>90</v>
      </c>
      <c r="F1157" s="83">
        <v>4.21</v>
      </c>
      <c r="G1157" s="84">
        <v>0.96998915076255798</v>
      </c>
      <c r="H1157" s="84">
        <v>5.2577494643628597E-2</v>
      </c>
      <c r="I1157" s="84">
        <v>1</v>
      </c>
      <c r="J1157" s="85">
        <v>12</v>
      </c>
      <c r="K1157" s="85">
        <v>61</v>
      </c>
    </row>
    <row r="1158" spans="1:11" x14ac:dyDescent="0.2">
      <c r="A1158" s="81">
        <v>304</v>
      </c>
      <c r="B1158" s="80" t="s">
        <v>273</v>
      </c>
      <c r="C1158" s="89">
        <v>42304</v>
      </c>
      <c r="D1158" s="88">
        <v>30</v>
      </c>
      <c r="E1158" s="88">
        <v>60</v>
      </c>
      <c r="F1158" s="83">
        <v>3.82</v>
      </c>
      <c r="G1158" s="84">
        <v>2.4157246202230453</v>
      </c>
      <c r="H1158" s="84">
        <v>0.36087121814489365</v>
      </c>
      <c r="I1158" s="84">
        <v>0.6</v>
      </c>
      <c r="J1158" s="85">
        <v>23</v>
      </c>
      <c r="K1158" s="85">
        <v>63</v>
      </c>
    </row>
    <row r="1159" spans="1:11" x14ac:dyDescent="0.2">
      <c r="A1159" s="81">
        <v>304</v>
      </c>
      <c r="B1159" s="80" t="s">
        <v>273</v>
      </c>
      <c r="C1159" s="89">
        <v>42304</v>
      </c>
      <c r="D1159" s="88">
        <v>60</v>
      </c>
      <c r="E1159" s="88">
        <v>90</v>
      </c>
      <c r="F1159" s="83">
        <v>3.88</v>
      </c>
      <c r="G1159" s="84">
        <v>1.6885896027088165</v>
      </c>
      <c r="H1159" s="84">
        <v>8.2265231758356094E-2</v>
      </c>
      <c r="I1159" s="84">
        <v>0.6</v>
      </c>
      <c r="J1159" s="85">
        <v>23</v>
      </c>
      <c r="K1159" s="85">
        <v>56</v>
      </c>
    </row>
    <row r="1160" spans="1:11" x14ac:dyDescent="0.2">
      <c r="A1160" s="81">
        <v>309</v>
      </c>
      <c r="B1160" s="80" t="s">
        <v>276</v>
      </c>
      <c r="C1160" s="89">
        <v>42304</v>
      </c>
      <c r="D1160" s="88">
        <v>30</v>
      </c>
      <c r="E1160" s="88">
        <v>60</v>
      </c>
      <c r="F1160" s="83">
        <v>3.95</v>
      </c>
      <c r="G1160" s="84">
        <v>2.2149337828159332</v>
      </c>
      <c r="H1160" s="84">
        <v>0.18871946260333061</v>
      </c>
      <c r="I1160" s="84">
        <v>3.8</v>
      </c>
      <c r="J1160" s="85">
        <v>19</v>
      </c>
      <c r="K1160" s="85">
        <v>57</v>
      </c>
    </row>
    <row r="1161" spans="1:11" x14ac:dyDescent="0.2">
      <c r="A1161" s="81">
        <v>309</v>
      </c>
      <c r="B1161" s="80" t="s">
        <v>276</v>
      </c>
      <c r="C1161" s="89">
        <v>42304</v>
      </c>
      <c r="D1161" s="88">
        <v>60</v>
      </c>
      <c r="E1161" s="88">
        <v>90</v>
      </c>
      <c r="F1161" s="83">
        <v>3.97</v>
      </c>
      <c r="G1161" s="84">
        <v>1.1706840991973877</v>
      </c>
      <c r="H1161" s="84">
        <v>7.1638887748122215E-2</v>
      </c>
      <c r="I1161" s="84">
        <v>1.3</v>
      </c>
      <c r="J1161" s="85">
        <v>29</v>
      </c>
      <c r="K1161" s="85">
        <v>56</v>
      </c>
    </row>
    <row r="1162" spans="1:11" x14ac:dyDescent="0.2">
      <c r="A1162" s="81">
        <v>310</v>
      </c>
      <c r="B1162" s="80" t="s">
        <v>274</v>
      </c>
      <c r="C1162" s="89">
        <v>42304</v>
      </c>
      <c r="D1162" s="88">
        <v>30</v>
      </c>
      <c r="E1162" s="88">
        <v>60</v>
      </c>
      <c r="F1162" s="83">
        <v>4.0599999999999996</v>
      </c>
      <c r="G1162" s="84">
        <v>1.0490566492080688</v>
      </c>
      <c r="H1162" s="84">
        <v>0.20833224058151242</v>
      </c>
      <c r="I1162" s="84">
        <v>0.7</v>
      </c>
      <c r="J1162" s="85">
        <v>22</v>
      </c>
      <c r="K1162" s="85">
        <v>54</v>
      </c>
    </row>
    <row r="1163" spans="1:11" x14ac:dyDescent="0.2">
      <c r="A1163" s="81">
        <v>310</v>
      </c>
      <c r="B1163" s="80" t="s">
        <v>274</v>
      </c>
      <c r="C1163" s="89">
        <v>42304</v>
      </c>
      <c r="D1163" s="88">
        <v>60</v>
      </c>
      <c r="E1163" s="88">
        <v>90</v>
      </c>
      <c r="F1163" s="83">
        <v>4.04</v>
      </c>
      <c r="G1163" s="84">
        <v>2.1070528030395512</v>
      </c>
      <c r="H1163" s="84">
        <v>9.0427389368414879E-2</v>
      </c>
      <c r="I1163" s="84">
        <v>0.6</v>
      </c>
      <c r="J1163" s="85">
        <v>32</v>
      </c>
      <c r="K1163" s="85">
        <v>58</v>
      </c>
    </row>
    <row r="1164" spans="1:11" x14ac:dyDescent="0.2">
      <c r="A1164" s="81">
        <v>404</v>
      </c>
      <c r="B1164" s="80" t="s">
        <v>273</v>
      </c>
      <c r="C1164" s="89">
        <v>42304</v>
      </c>
      <c r="D1164" s="88">
        <v>30</v>
      </c>
      <c r="E1164" s="88">
        <v>60</v>
      </c>
      <c r="F1164" s="83">
        <v>4.34</v>
      </c>
      <c r="G1164" s="84">
        <v>4.8727372288703918</v>
      </c>
      <c r="H1164" s="84">
        <v>0.29421167448163033</v>
      </c>
      <c r="I1164" s="84">
        <v>1.6</v>
      </c>
      <c r="J1164" s="85">
        <v>14</v>
      </c>
      <c r="K1164" s="85">
        <v>52</v>
      </c>
    </row>
    <row r="1165" spans="1:11" x14ac:dyDescent="0.2">
      <c r="A1165" s="81">
        <v>404</v>
      </c>
      <c r="B1165" s="80" t="s">
        <v>273</v>
      </c>
      <c r="C1165" s="89">
        <v>42304</v>
      </c>
      <c r="D1165" s="88">
        <v>60</v>
      </c>
      <c r="E1165" s="88">
        <v>90</v>
      </c>
      <c r="F1165" s="83">
        <v>4.17</v>
      </c>
      <c r="G1165" s="84">
        <v>1.455439031124115</v>
      </c>
      <c r="H1165" s="84">
        <v>3.1586517579853535E-2</v>
      </c>
      <c r="I1165" s="84">
        <v>1.3</v>
      </c>
      <c r="J1165" s="85">
        <v>20</v>
      </c>
      <c r="K1165" s="85">
        <v>58</v>
      </c>
    </row>
    <row r="1166" spans="1:11" x14ac:dyDescent="0.2">
      <c r="A1166" s="81">
        <v>406</v>
      </c>
      <c r="B1166" s="80" t="s">
        <v>276</v>
      </c>
      <c r="C1166" s="89">
        <v>42304</v>
      </c>
      <c r="D1166" s="88">
        <v>30</v>
      </c>
      <c r="E1166" s="88">
        <v>60</v>
      </c>
      <c r="F1166" s="83">
        <v>4.1500000000000004</v>
      </c>
      <c r="G1166" s="84">
        <v>3.3062404394149776</v>
      </c>
      <c r="H1166" s="84">
        <v>0.53431712090969086</v>
      </c>
      <c r="I1166" s="84">
        <v>1.5</v>
      </c>
      <c r="J1166" s="85">
        <v>154</v>
      </c>
      <c r="K1166" s="85">
        <v>53</v>
      </c>
    </row>
    <row r="1167" spans="1:11" x14ac:dyDescent="0.2">
      <c r="A1167" s="81">
        <v>406</v>
      </c>
      <c r="B1167" s="80" t="s">
        <v>276</v>
      </c>
      <c r="C1167" s="89">
        <v>42304</v>
      </c>
      <c r="D1167" s="88">
        <v>60</v>
      </c>
      <c r="E1167" s="88">
        <v>90</v>
      </c>
      <c r="F1167" s="83">
        <v>4.0599999999999996</v>
      </c>
      <c r="G1167" s="84">
        <v>1.4437311887741089</v>
      </c>
      <c r="H1167" s="84">
        <v>4.5051602646708488E-2</v>
      </c>
      <c r="I1167" s="84">
        <v>1.7</v>
      </c>
      <c r="J1167" s="85">
        <v>34</v>
      </c>
      <c r="K1167" s="85">
        <v>61</v>
      </c>
    </row>
    <row r="1168" spans="1:11" x14ac:dyDescent="0.2">
      <c r="A1168" s="81">
        <v>407</v>
      </c>
      <c r="B1168" s="80" t="s">
        <v>274</v>
      </c>
      <c r="C1168" s="89">
        <v>42304</v>
      </c>
      <c r="D1168" s="88">
        <v>30</v>
      </c>
      <c r="E1168" s="88">
        <v>60</v>
      </c>
      <c r="F1168" s="83">
        <v>4.22</v>
      </c>
      <c r="G1168" s="84">
        <v>1.4735326170921326</v>
      </c>
      <c r="H1168" s="84">
        <v>0.40221769362688065</v>
      </c>
      <c r="I1168" s="84">
        <v>1.2</v>
      </c>
      <c r="J1168" s="85">
        <v>11</v>
      </c>
      <c r="K1168" s="85">
        <v>46</v>
      </c>
    </row>
    <row r="1169" spans="1:11" x14ac:dyDescent="0.2">
      <c r="A1169" s="81">
        <v>407</v>
      </c>
      <c r="B1169" s="80" t="s">
        <v>274</v>
      </c>
      <c r="C1169" s="89">
        <v>42304</v>
      </c>
      <c r="D1169" s="88">
        <v>60</v>
      </c>
      <c r="E1169" s="88">
        <v>90</v>
      </c>
      <c r="F1169" s="83">
        <v>4.1100000000000003</v>
      </c>
      <c r="G1169" s="84">
        <v>3.9968159794807434</v>
      </c>
      <c r="H1169" s="84">
        <v>2.3263422772288322E-2</v>
      </c>
      <c r="I1169" s="84">
        <v>1</v>
      </c>
      <c r="J1169" s="85">
        <v>27</v>
      </c>
      <c r="K1169" s="85">
        <v>59</v>
      </c>
    </row>
    <row r="1170" spans="1:11" x14ac:dyDescent="0.2">
      <c r="A1170" s="81">
        <v>101</v>
      </c>
      <c r="B1170" s="80" t="s">
        <v>275</v>
      </c>
      <c r="C1170" s="89">
        <v>42304</v>
      </c>
      <c r="D1170" s="88">
        <v>0</v>
      </c>
      <c r="E1170" s="88">
        <v>30</v>
      </c>
      <c r="F1170" s="83" t="s">
        <v>348</v>
      </c>
      <c r="G1170" s="84" t="s">
        <v>348</v>
      </c>
      <c r="H1170" s="84" t="s">
        <v>348</v>
      </c>
      <c r="I1170" s="84">
        <v>5.3</v>
      </c>
      <c r="J1170" s="84" t="s">
        <v>348</v>
      </c>
      <c r="K1170" s="84" t="s">
        <v>348</v>
      </c>
    </row>
    <row r="1171" spans="1:11" x14ac:dyDescent="0.2">
      <c r="A1171" s="81">
        <v>101</v>
      </c>
      <c r="B1171" s="80" t="s">
        <v>275</v>
      </c>
      <c r="C1171" s="89">
        <v>42304</v>
      </c>
      <c r="D1171" s="88">
        <v>30</v>
      </c>
      <c r="E1171" s="88">
        <v>60</v>
      </c>
      <c r="F1171" s="83" t="s">
        <v>348</v>
      </c>
      <c r="G1171" s="84" t="s">
        <v>348</v>
      </c>
      <c r="H1171" s="84" t="s">
        <v>348</v>
      </c>
      <c r="I1171" s="84">
        <v>1.4</v>
      </c>
      <c r="J1171" s="84" t="s">
        <v>348</v>
      </c>
      <c r="K1171" s="84" t="s">
        <v>348</v>
      </c>
    </row>
    <row r="1172" spans="1:11" x14ac:dyDescent="0.2">
      <c r="A1172" s="81">
        <v>101</v>
      </c>
      <c r="B1172" s="80" t="s">
        <v>275</v>
      </c>
      <c r="C1172" s="89">
        <v>42304</v>
      </c>
      <c r="D1172" s="88">
        <v>60</v>
      </c>
      <c r="E1172" s="88">
        <v>90</v>
      </c>
      <c r="F1172" s="83" t="s">
        <v>348</v>
      </c>
      <c r="G1172" s="84" t="s">
        <v>348</v>
      </c>
      <c r="H1172" s="84" t="s">
        <v>348</v>
      </c>
      <c r="I1172" s="84">
        <v>1.5</v>
      </c>
      <c r="J1172" s="84" t="s">
        <v>348</v>
      </c>
      <c r="K1172" s="84" t="s">
        <v>348</v>
      </c>
    </row>
    <row r="1173" spans="1:11" x14ac:dyDescent="0.2">
      <c r="A1173" s="81">
        <v>102</v>
      </c>
      <c r="B1173" s="80" t="s">
        <v>271</v>
      </c>
      <c r="C1173" s="89">
        <v>42304</v>
      </c>
      <c r="D1173" s="88">
        <v>0</v>
      </c>
      <c r="E1173" s="88">
        <v>30</v>
      </c>
      <c r="F1173" s="83" t="s">
        <v>348</v>
      </c>
      <c r="G1173" s="84" t="s">
        <v>348</v>
      </c>
      <c r="H1173" s="84" t="s">
        <v>348</v>
      </c>
      <c r="I1173" s="84">
        <v>5.4</v>
      </c>
      <c r="J1173" s="84" t="s">
        <v>348</v>
      </c>
      <c r="K1173" s="84" t="s">
        <v>348</v>
      </c>
    </row>
    <row r="1174" spans="1:11" x14ac:dyDescent="0.2">
      <c r="A1174" s="81">
        <v>102</v>
      </c>
      <c r="B1174" s="80" t="s">
        <v>271</v>
      </c>
      <c r="C1174" s="89">
        <v>42304</v>
      </c>
      <c r="D1174" s="88">
        <v>30</v>
      </c>
      <c r="E1174" s="88">
        <v>60</v>
      </c>
      <c r="F1174" s="83" t="s">
        <v>348</v>
      </c>
      <c r="G1174" s="84" t="s">
        <v>348</v>
      </c>
      <c r="H1174" s="84" t="s">
        <v>348</v>
      </c>
      <c r="I1174" s="84">
        <v>1.7</v>
      </c>
      <c r="J1174" s="84" t="s">
        <v>348</v>
      </c>
      <c r="K1174" s="84" t="s">
        <v>348</v>
      </c>
    </row>
    <row r="1175" spans="1:11" x14ac:dyDescent="0.2">
      <c r="A1175" s="81">
        <v>102</v>
      </c>
      <c r="B1175" s="80" t="s">
        <v>271</v>
      </c>
      <c r="C1175" s="89">
        <v>42304</v>
      </c>
      <c r="D1175" s="88">
        <v>60</v>
      </c>
      <c r="E1175" s="88">
        <v>90</v>
      </c>
      <c r="F1175" s="83" t="s">
        <v>348</v>
      </c>
      <c r="G1175" s="84" t="s">
        <v>348</v>
      </c>
      <c r="H1175" s="84" t="s">
        <v>348</v>
      </c>
      <c r="I1175" s="84">
        <v>1.5</v>
      </c>
      <c r="J1175" s="84" t="s">
        <v>348</v>
      </c>
      <c r="K1175" s="84" t="s">
        <v>348</v>
      </c>
    </row>
    <row r="1176" spans="1:11" x14ac:dyDescent="0.2">
      <c r="A1176" s="81">
        <v>103</v>
      </c>
      <c r="B1176" s="80" t="s">
        <v>272</v>
      </c>
      <c r="C1176" s="89">
        <v>42304</v>
      </c>
      <c r="D1176" s="88">
        <v>0</v>
      </c>
      <c r="E1176" s="88">
        <v>30</v>
      </c>
      <c r="F1176" s="83" t="s">
        <v>348</v>
      </c>
      <c r="G1176" s="84" t="s">
        <v>348</v>
      </c>
      <c r="H1176" s="84" t="s">
        <v>348</v>
      </c>
      <c r="I1176" s="84">
        <v>3.3</v>
      </c>
      <c r="J1176" s="84" t="s">
        <v>348</v>
      </c>
      <c r="K1176" s="84" t="s">
        <v>348</v>
      </c>
    </row>
    <row r="1177" spans="1:11" x14ac:dyDescent="0.2">
      <c r="A1177" s="81">
        <v>103</v>
      </c>
      <c r="B1177" s="80" t="s">
        <v>272</v>
      </c>
      <c r="C1177" s="89">
        <v>42304</v>
      </c>
      <c r="D1177" s="88">
        <v>30</v>
      </c>
      <c r="E1177" s="88">
        <v>60</v>
      </c>
      <c r="F1177" s="83" t="s">
        <v>348</v>
      </c>
      <c r="G1177" s="84">
        <v>1.044912189245224</v>
      </c>
      <c r="H1177" s="84">
        <v>6.6654938273131847E-2</v>
      </c>
      <c r="I1177" s="84">
        <v>1.6</v>
      </c>
      <c r="J1177" s="84" t="s">
        <v>348</v>
      </c>
      <c r="K1177" s="84" t="s">
        <v>348</v>
      </c>
    </row>
    <row r="1178" spans="1:11" x14ac:dyDescent="0.2">
      <c r="A1178" s="81">
        <v>103</v>
      </c>
      <c r="B1178" s="80" t="s">
        <v>272</v>
      </c>
      <c r="C1178" s="89">
        <v>42304</v>
      </c>
      <c r="D1178" s="88">
        <v>60</v>
      </c>
      <c r="E1178" s="88">
        <v>90</v>
      </c>
      <c r="F1178" s="83" t="s">
        <v>348</v>
      </c>
      <c r="G1178" s="84">
        <v>2.1788355708122253</v>
      </c>
      <c r="H1178" s="84">
        <v>5.6833336129784584E-2</v>
      </c>
      <c r="I1178" s="84">
        <v>1.5</v>
      </c>
      <c r="J1178" s="84" t="s">
        <v>348</v>
      </c>
      <c r="K1178" s="84" t="s">
        <v>348</v>
      </c>
    </row>
    <row r="1179" spans="1:11" x14ac:dyDescent="0.2">
      <c r="A1179" s="81">
        <v>104</v>
      </c>
      <c r="B1179" s="80" t="s">
        <v>269</v>
      </c>
      <c r="C1179" s="89">
        <v>42304</v>
      </c>
      <c r="D1179" s="88">
        <v>0</v>
      </c>
      <c r="E1179" s="88">
        <v>30</v>
      </c>
      <c r="F1179" s="83" t="s">
        <v>348</v>
      </c>
      <c r="G1179" s="84" t="s">
        <v>348</v>
      </c>
      <c r="H1179" s="84" t="s">
        <v>348</v>
      </c>
      <c r="I1179" s="84">
        <v>2.2000000000000002</v>
      </c>
      <c r="J1179" s="84" t="s">
        <v>348</v>
      </c>
      <c r="K1179" s="84" t="s">
        <v>348</v>
      </c>
    </row>
    <row r="1180" spans="1:11" x14ac:dyDescent="0.2">
      <c r="A1180" s="81">
        <v>104</v>
      </c>
      <c r="B1180" s="80" t="s">
        <v>269</v>
      </c>
      <c r="C1180" s="89">
        <v>42304</v>
      </c>
      <c r="D1180" s="88">
        <v>30</v>
      </c>
      <c r="E1180" s="88">
        <v>60</v>
      </c>
      <c r="F1180" s="83" t="s">
        <v>348</v>
      </c>
      <c r="G1180" s="84">
        <v>2.3464337736368179</v>
      </c>
      <c r="H1180" s="84">
        <v>9.8618797492235899E-2</v>
      </c>
      <c r="I1180" s="84">
        <v>1.3</v>
      </c>
      <c r="J1180" s="84" t="s">
        <v>348</v>
      </c>
      <c r="K1180" s="84" t="s">
        <v>348</v>
      </c>
    </row>
    <row r="1181" spans="1:11" x14ac:dyDescent="0.2">
      <c r="A1181" s="81">
        <v>104</v>
      </c>
      <c r="B1181" s="80" t="s">
        <v>269</v>
      </c>
      <c r="C1181" s="89">
        <v>42304</v>
      </c>
      <c r="D1181" s="88">
        <v>60</v>
      </c>
      <c r="E1181" s="88">
        <v>90</v>
      </c>
      <c r="F1181" s="83" t="s">
        <v>348</v>
      </c>
      <c r="G1181" s="84">
        <v>1.6879092156887052</v>
      </c>
      <c r="H1181" s="84">
        <v>5.4481853730976582E-2</v>
      </c>
      <c r="I1181" s="84">
        <v>1.6</v>
      </c>
      <c r="J1181" s="84" t="s">
        <v>348</v>
      </c>
      <c r="K1181" s="84" t="s">
        <v>348</v>
      </c>
    </row>
    <row r="1182" spans="1:11" x14ac:dyDescent="0.2">
      <c r="A1182" s="81">
        <v>106</v>
      </c>
      <c r="B1182" s="80" t="s">
        <v>268</v>
      </c>
      <c r="C1182" s="89">
        <v>42304</v>
      </c>
      <c r="D1182" s="88">
        <v>0</v>
      </c>
      <c r="E1182" s="88">
        <v>30</v>
      </c>
      <c r="F1182" s="83" t="s">
        <v>348</v>
      </c>
      <c r="G1182" s="84" t="s">
        <v>348</v>
      </c>
      <c r="H1182" s="84" t="s">
        <v>348</v>
      </c>
      <c r="I1182" s="84">
        <v>4.7</v>
      </c>
      <c r="J1182" s="84" t="s">
        <v>348</v>
      </c>
      <c r="K1182" s="84" t="s">
        <v>348</v>
      </c>
    </row>
    <row r="1183" spans="1:11" x14ac:dyDescent="0.2">
      <c r="A1183" s="81">
        <v>106</v>
      </c>
      <c r="B1183" s="80" t="s">
        <v>268</v>
      </c>
      <c r="C1183" s="89">
        <v>42304</v>
      </c>
      <c r="D1183" s="88">
        <v>30</v>
      </c>
      <c r="E1183" s="88">
        <v>60</v>
      </c>
      <c r="F1183" s="83" t="s">
        <v>348</v>
      </c>
      <c r="G1183" s="84" t="s">
        <v>348</v>
      </c>
      <c r="H1183" s="84" t="s">
        <v>348</v>
      </c>
      <c r="I1183" s="84">
        <v>1.6</v>
      </c>
      <c r="J1183" s="84" t="s">
        <v>348</v>
      </c>
      <c r="K1183" s="84" t="s">
        <v>348</v>
      </c>
    </row>
    <row r="1184" spans="1:11" x14ac:dyDescent="0.2">
      <c r="A1184" s="81">
        <v>106</v>
      </c>
      <c r="B1184" s="80" t="s">
        <v>268</v>
      </c>
      <c r="C1184" s="89">
        <v>42304</v>
      </c>
      <c r="D1184" s="88">
        <v>60</v>
      </c>
      <c r="E1184" s="88">
        <v>90</v>
      </c>
      <c r="F1184" s="83" t="s">
        <v>348</v>
      </c>
      <c r="G1184" s="84" t="s">
        <v>348</v>
      </c>
      <c r="H1184" s="84" t="s">
        <v>348</v>
      </c>
      <c r="I1184" s="84">
        <v>2.8</v>
      </c>
      <c r="J1184" s="84" t="s">
        <v>348</v>
      </c>
      <c r="K1184" s="84" t="s">
        <v>348</v>
      </c>
    </row>
    <row r="1185" spans="1:11" x14ac:dyDescent="0.2">
      <c r="A1185" s="81">
        <v>107</v>
      </c>
      <c r="B1185" s="80" t="s">
        <v>270</v>
      </c>
      <c r="C1185" s="89">
        <v>42304</v>
      </c>
      <c r="D1185" s="88">
        <v>0</v>
      </c>
      <c r="E1185" s="88">
        <v>30</v>
      </c>
      <c r="F1185" s="83" t="s">
        <v>348</v>
      </c>
      <c r="G1185" s="84" t="s">
        <v>348</v>
      </c>
      <c r="H1185" s="84" t="s">
        <v>348</v>
      </c>
      <c r="I1185" s="84">
        <v>6.6</v>
      </c>
      <c r="J1185" s="84" t="s">
        <v>348</v>
      </c>
      <c r="K1185" s="84" t="s">
        <v>348</v>
      </c>
    </row>
    <row r="1186" spans="1:11" x14ac:dyDescent="0.2">
      <c r="A1186" s="81">
        <v>107</v>
      </c>
      <c r="B1186" s="80" t="s">
        <v>270</v>
      </c>
      <c r="C1186" s="89">
        <v>42304</v>
      </c>
      <c r="D1186" s="88">
        <v>30</v>
      </c>
      <c r="E1186" s="88">
        <v>60</v>
      </c>
      <c r="F1186" s="83" t="s">
        <v>348</v>
      </c>
      <c r="G1186" s="84" t="s">
        <v>348</v>
      </c>
      <c r="H1186" s="84" t="s">
        <v>348</v>
      </c>
      <c r="I1186" s="84">
        <v>1.7</v>
      </c>
      <c r="J1186" s="84" t="s">
        <v>348</v>
      </c>
      <c r="K1186" s="84" t="s">
        <v>348</v>
      </c>
    </row>
    <row r="1187" spans="1:11" x14ac:dyDescent="0.2">
      <c r="A1187" s="81">
        <v>107</v>
      </c>
      <c r="B1187" s="80" t="s">
        <v>270</v>
      </c>
      <c r="C1187" s="89">
        <v>42304</v>
      </c>
      <c r="D1187" s="88">
        <v>60</v>
      </c>
      <c r="E1187" s="88">
        <v>90</v>
      </c>
      <c r="F1187" s="83" t="s">
        <v>348</v>
      </c>
      <c r="G1187" s="84" t="s">
        <v>348</v>
      </c>
      <c r="H1187" s="84" t="s">
        <v>348</v>
      </c>
      <c r="I1187" s="84">
        <v>1.9</v>
      </c>
      <c r="J1187" s="84" t="s">
        <v>348</v>
      </c>
      <c r="K1187" s="84" t="s">
        <v>348</v>
      </c>
    </row>
    <row r="1188" spans="1:11" x14ac:dyDescent="0.2">
      <c r="A1188" s="81">
        <v>108</v>
      </c>
      <c r="B1188" s="80" t="s">
        <v>277</v>
      </c>
      <c r="C1188" s="89">
        <v>42304</v>
      </c>
      <c r="D1188" s="88">
        <v>0</v>
      </c>
      <c r="E1188" s="88">
        <v>30</v>
      </c>
      <c r="F1188" s="83" t="s">
        <v>348</v>
      </c>
      <c r="G1188" s="84" t="s">
        <v>348</v>
      </c>
      <c r="H1188" s="84" t="s">
        <v>348</v>
      </c>
      <c r="I1188" s="84">
        <v>6</v>
      </c>
      <c r="J1188" s="84" t="s">
        <v>348</v>
      </c>
      <c r="K1188" s="84" t="s">
        <v>348</v>
      </c>
    </row>
    <row r="1189" spans="1:11" x14ac:dyDescent="0.2">
      <c r="A1189" s="81">
        <v>108</v>
      </c>
      <c r="B1189" s="80" t="s">
        <v>277</v>
      </c>
      <c r="C1189" s="89">
        <v>42304</v>
      </c>
      <c r="D1189" s="88">
        <v>30</v>
      </c>
      <c r="E1189" s="88">
        <v>60</v>
      </c>
      <c r="F1189" s="83" t="s">
        <v>348</v>
      </c>
      <c r="G1189" s="84" t="s">
        <v>348</v>
      </c>
      <c r="H1189" s="84" t="s">
        <v>348</v>
      </c>
      <c r="I1189" s="84">
        <v>6.9</v>
      </c>
      <c r="J1189" s="84" t="s">
        <v>348</v>
      </c>
      <c r="K1189" s="84" t="s">
        <v>348</v>
      </c>
    </row>
    <row r="1190" spans="1:11" x14ac:dyDescent="0.2">
      <c r="A1190" s="81">
        <v>108</v>
      </c>
      <c r="B1190" s="80" t="s">
        <v>277</v>
      </c>
      <c r="C1190" s="89">
        <v>42304</v>
      </c>
      <c r="D1190" s="88">
        <v>60</v>
      </c>
      <c r="E1190" s="88">
        <v>90</v>
      </c>
      <c r="F1190" s="83" t="s">
        <v>348</v>
      </c>
      <c r="G1190" s="84" t="s">
        <v>348</v>
      </c>
      <c r="H1190" s="84" t="s">
        <v>348</v>
      </c>
      <c r="I1190" s="84">
        <v>7.8</v>
      </c>
      <c r="J1190" s="84" t="s">
        <v>348</v>
      </c>
      <c r="K1190" s="84" t="s">
        <v>348</v>
      </c>
    </row>
    <row r="1191" spans="1:11" x14ac:dyDescent="0.2">
      <c r="A1191" s="81">
        <v>201</v>
      </c>
      <c r="B1191" s="80" t="s">
        <v>277</v>
      </c>
      <c r="C1191" s="89">
        <v>42304</v>
      </c>
      <c r="D1191" s="88">
        <v>0</v>
      </c>
      <c r="E1191" s="88">
        <v>30</v>
      </c>
      <c r="F1191" s="83" t="s">
        <v>348</v>
      </c>
      <c r="G1191" s="84" t="s">
        <v>348</v>
      </c>
      <c r="H1191" s="84" t="s">
        <v>348</v>
      </c>
      <c r="I1191" s="84">
        <v>4.7</v>
      </c>
      <c r="J1191" s="84" t="s">
        <v>348</v>
      </c>
      <c r="K1191" s="84" t="s">
        <v>348</v>
      </c>
    </row>
    <row r="1192" spans="1:11" x14ac:dyDescent="0.2">
      <c r="A1192" s="81">
        <v>201</v>
      </c>
      <c r="B1192" s="80" t="s">
        <v>277</v>
      </c>
      <c r="C1192" s="89">
        <v>42304</v>
      </c>
      <c r="D1192" s="88">
        <v>30</v>
      </c>
      <c r="E1192" s="88">
        <v>60</v>
      </c>
      <c r="F1192" s="83" t="s">
        <v>348</v>
      </c>
      <c r="G1192" s="84" t="s">
        <v>348</v>
      </c>
      <c r="H1192" s="84" t="s">
        <v>348</v>
      </c>
      <c r="I1192" s="84">
        <v>2.1</v>
      </c>
      <c r="J1192" s="84" t="s">
        <v>348</v>
      </c>
      <c r="K1192" s="84" t="s">
        <v>348</v>
      </c>
    </row>
    <row r="1193" spans="1:11" x14ac:dyDescent="0.2">
      <c r="A1193" s="81">
        <v>201</v>
      </c>
      <c r="B1193" s="80" t="s">
        <v>277</v>
      </c>
      <c r="C1193" s="89">
        <v>42304</v>
      </c>
      <c r="D1193" s="88">
        <v>60</v>
      </c>
      <c r="E1193" s="88">
        <v>90</v>
      </c>
      <c r="F1193" s="83" t="s">
        <v>348</v>
      </c>
      <c r="G1193" s="84" t="s">
        <v>348</v>
      </c>
      <c r="H1193" s="84" t="s">
        <v>348</v>
      </c>
      <c r="I1193" s="84">
        <v>1.5</v>
      </c>
      <c r="J1193" s="84" t="s">
        <v>348</v>
      </c>
      <c r="K1193" s="84" t="s">
        <v>348</v>
      </c>
    </row>
    <row r="1194" spans="1:11" x14ac:dyDescent="0.2">
      <c r="A1194" s="81">
        <v>203</v>
      </c>
      <c r="B1194" s="80" t="s">
        <v>275</v>
      </c>
      <c r="C1194" s="89">
        <v>42304</v>
      </c>
      <c r="D1194" s="88">
        <v>0</v>
      </c>
      <c r="E1194" s="88">
        <v>30</v>
      </c>
      <c r="F1194" s="83" t="s">
        <v>348</v>
      </c>
      <c r="G1194" s="84" t="s">
        <v>348</v>
      </c>
      <c r="H1194" s="84" t="s">
        <v>348</v>
      </c>
      <c r="I1194" s="84">
        <v>3.2</v>
      </c>
      <c r="J1194" s="84" t="s">
        <v>348</v>
      </c>
      <c r="K1194" s="84" t="s">
        <v>348</v>
      </c>
    </row>
    <row r="1195" spans="1:11" x14ac:dyDescent="0.2">
      <c r="A1195" s="81">
        <v>203</v>
      </c>
      <c r="B1195" s="80" t="s">
        <v>275</v>
      </c>
      <c r="C1195" s="89">
        <v>42304</v>
      </c>
      <c r="D1195" s="88">
        <v>30</v>
      </c>
      <c r="E1195" s="88">
        <v>60</v>
      </c>
      <c r="F1195" s="83" t="s">
        <v>348</v>
      </c>
      <c r="G1195" s="84" t="s">
        <v>348</v>
      </c>
      <c r="H1195" s="84" t="s">
        <v>348</v>
      </c>
      <c r="I1195" s="84">
        <v>1</v>
      </c>
      <c r="J1195" s="84" t="s">
        <v>348</v>
      </c>
      <c r="K1195" s="84" t="s">
        <v>348</v>
      </c>
    </row>
    <row r="1196" spans="1:11" x14ac:dyDescent="0.2">
      <c r="A1196" s="81">
        <v>203</v>
      </c>
      <c r="B1196" s="80" t="s">
        <v>275</v>
      </c>
      <c r="C1196" s="89">
        <v>42304</v>
      </c>
      <c r="D1196" s="88">
        <v>60</v>
      </c>
      <c r="E1196" s="88">
        <v>90</v>
      </c>
      <c r="F1196" s="83" t="s">
        <v>348</v>
      </c>
      <c r="G1196" s="84" t="s">
        <v>348</v>
      </c>
      <c r="H1196" s="84" t="s">
        <v>348</v>
      </c>
      <c r="I1196" s="84">
        <v>0.8</v>
      </c>
      <c r="J1196" s="84" t="s">
        <v>348</v>
      </c>
      <c r="K1196" s="84" t="s">
        <v>348</v>
      </c>
    </row>
    <row r="1197" spans="1:11" x14ac:dyDescent="0.2">
      <c r="A1197" s="81">
        <v>205</v>
      </c>
      <c r="B1197" s="80" t="s">
        <v>269</v>
      </c>
      <c r="C1197" s="89">
        <v>42304</v>
      </c>
      <c r="D1197" s="88">
        <v>0</v>
      </c>
      <c r="E1197" s="88">
        <v>30</v>
      </c>
      <c r="F1197" s="83" t="s">
        <v>348</v>
      </c>
      <c r="G1197" s="84" t="s">
        <v>348</v>
      </c>
      <c r="H1197" s="84" t="s">
        <v>348</v>
      </c>
      <c r="I1197" s="84">
        <v>3.8</v>
      </c>
      <c r="J1197" s="84" t="s">
        <v>348</v>
      </c>
      <c r="K1197" s="84" t="s">
        <v>348</v>
      </c>
    </row>
    <row r="1198" spans="1:11" x14ac:dyDescent="0.2">
      <c r="A1198" s="81">
        <v>205</v>
      </c>
      <c r="B1198" s="80" t="s">
        <v>269</v>
      </c>
      <c r="C1198" s="89">
        <v>42304</v>
      </c>
      <c r="D1198" s="88">
        <v>30</v>
      </c>
      <c r="E1198" s="88">
        <v>60</v>
      </c>
      <c r="F1198" s="83" t="s">
        <v>348</v>
      </c>
      <c r="G1198" s="84">
        <v>1.8384096026420593</v>
      </c>
      <c r="H1198" s="84">
        <v>0.1429872773587704</v>
      </c>
      <c r="I1198" s="84">
        <v>1.1000000000000001</v>
      </c>
      <c r="J1198" s="84" t="s">
        <v>348</v>
      </c>
      <c r="K1198" s="84" t="s">
        <v>348</v>
      </c>
    </row>
    <row r="1199" spans="1:11" x14ac:dyDescent="0.2">
      <c r="A1199" s="81">
        <v>205</v>
      </c>
      <c r="B1199" s="80" t="s">
        <v>269</v>
      </c>
      <c r="C1199" s="89">
        <v>42304</v>
      </c>
      <c r="D1199" s="88">
        <v>60</v>
      </c>
      <c r="E1199" s="88">
        <v>90</v>
      </c>
      <c r="F1199" s="83" t="s">
        <v>348</v>
      </c>
      <c r="G1199" s="84">
        <v>1.0443218797445297</v>
      </c>
      <c r="H1199" s="84">
        <v>6.9895796477794647E-2</v>
      </c>
      <c r="I1199" s="84">
        <v>0.7</v>
      </c>
      <c r="J1199" s="84" t="s">
        <v>348</v>
      </c>
      <c r="K1199" s="84" t="s">
        <v>348</v>
      </c>
    </row>
    <row r="1200" spans="1:11" x14ac:dyDescent="0.2">
      <c r="A1200" s="81">
        <v>206</v>
      </c>
      <c r="B1200" s="80" t="s">
        <v>271</v>
      </c>
      <c r="C1200" s="89">
        <v>42304</v>
      </c>
      <c r="D1200" s="88">
        <v>0</v>
      </c>
      <c r="E1200" s="88">
        <v>30</v>
      </c>
      <c r="F1200" s="83" t="s">
        <v>348</v>
      </c>
      <c r="G1200" s="84" t="s">
        <v>348</v>
      </c>
      <c r="H1200" s="84" t="s">
        <v>348</v>
      </c>
      <c r="I1200" s="84">
        <v>2.7</v>
      </c>
      <c r="J1200" s="84" t="s">
        <v>348</v>
      </c>
      <c r="K1200" s="84" t="s">
        <v>348</v>
      </c>
    </row>
    <row r="1201" spans="1:11" x14ac:dyDescent="0.2">
      <c r="A1201" s="81">
        <v>206</v>
      </c>
      <c r="B1201" s="80" t="s">
        <v>271</v>
      </c>
      <c r="C1201" s="89">
        <v>42304</v>
      </c>
      <c r="D1201" s="88">
        <v>30</v>
      </c>
      <c r="E1201" s="88">
        <v>60</v>
      </c>
      <c r="F1201" s="83" t="s">
        <v>348</v>
      </c>
      <c r="G1201" s="84" t="s">
        <v>348</v>
      </c>
      <c r="H1201" s="84" t="s">
        <v>348</v>
      </c>
      <c r="I1201" s="84">
        <v>0.8</v>
      </c>
      <c r="J1201" s="84" t="s">
        <v>348</v>
      </c>
      <c r="K1201" s="84" t="s">
        <v>348</v>
      </c>
    </row>
    <row r="1202" spans="1:11" x14ac:dyDescent="0.2">
      <c r="A1202" s="81">
        <v>206</v>
      </c>
      <c r="B1202" s="80" t="s">
        <v>271</v>
      </c>
      <c r="C1202" s="89">
        <v>42304</v>
      </c>
      <c r="D1202" s="88">
        <v>60</v>
      </c>
      <c r="E1202" s="88">
        <v>90</v>
      </c>
      <c r="F1202" s="83" t="s">
        <v>348</v>
      </c>
      <c r="G1202" s="84" t="s">
        <v>348</v>
      </c>
      <c r="H1202" s="84" t="s">
        <v>348</v>
      </c>
      <c r="I1202" s="84">
        <v>0.6</v>
      </c>
      <c r="J1202" s="84" t="s">
        <v>348</v>
      </c>
      <c r="K1202" s="84" t="s">
        <v>348</v>
      </c>
    </row>
    <row r="1203" spans="1:11" x14ac:dyDescent="0.2">
      <c r="A1203" s="81">
        <v>207</v>
      </c>
      <c r="B1203" s="80" t="s">
        <v>272</v>
      </c>
      <c r="C1203" s="89">
        <v>42304</v>
      </c>
      <c r="D1203" s="88">
        <v>0</v>
      </c>
      <c r="E1203" s="88">
        <v>30</v>
      </c>
      <c r="F1203" s="83" t="s">
        <v>348</v>
      </c>
      <c r="G1203" s="84" t="s">
        <v>348</v>
      </c>
      <c r="H1203" s="84" t="s">
        <v>348</v>
      </c>
      <c r="I1203" s="84">
        <v>4.2</v>
      </c>
      <c r="J1203" s="84" t="s">
        <v>348</v>
      </c>
      <c r="K1203" s="84" t="s">
        <v>348</v>
      </c>
    </row>
    <row r="1204" spans="1:11" x14ac:dyDescent="0.2">
      <c r="A1204" s="81">
        <v>207</v>
      </c>
      <c r="B1204" s="80" t="s">
        <v>272</v>
      </c>
      <c r="C1204" s="89">
        <v>42304</v>
      </c>
      <c r="D1204" s="88">
        <v>30</v>
      </c>
      <c r="E1204" s="88">
        <v>60</v>
      </c>
      <c r="F1204" s="83" t="s">
        <v>348</v>
      </c>
      <c r="G1204" s="84">
        <v>1.0159182548522949</v>
      </c>
      <c r="H1204" s="84">
        <v>0.10849650949239731</v>
      </c>
      <c r="I1204" s="84">
        <v>0.1</v>
      </c>
      <c r="J1204" s="84" t="s">
        <v>348</v>
      </c>
      <c r="K1204" s="84" t="s">
        <v>348</v>
      </c>
    </row>
    <row r="1205" spans="1:11" x14ac:dyDescent="0.2">
      <c r="A1205" s="81">
        <v>207</v>
      </c>
      <c r="B1205" s="80" t="s">
        <v>272</v>
      </c>
      <c r="C1205" s="89">
        <v>42304</v>
      </c>
      <c r="D1205" s="88">
        <v>60</v>
      </c>
      <c r="E1205" s="88">
        <v>90</v>
      </c>
      <c r="F1205" s="83" t="s">
        <v>348</v>
      </c>
      <c r="G1205" s="84">
        <v>1.3591603934764862</v>
      </c>
      <c r="H1205" s="84">
        <v>6.4372452907264233E-2</v>
      </c>
      <c r="I1205" s="84">
        <v>0.7</v>
      </c>
      <c r="J1205" s="84" t="s">
        <v>348</v>
      </c>
      <c r="K1205" s="84" t="s">
        <v>348</v>
      </c>
    </row>
    <row r="1206" spans="1:11" x14ac:dyDescent="0.2">
      <c r="A1206" s="81">
        <v>208</v>
      </c>
      <c r="B1206" s="80" t="s">
        <v>268</v>
      </c>
      <c r="C1206" s="89">
        <v>42304</v>
      </c>
      <c r="D1206" s="88">
        <v>0</v>
      </c>
      <c r="E1206" s="88">
        <v>30</v>
      </c>
      <c r="F1206" s="83" t="s">
        <v>348</v>
      </c>
      <c r="G1206" s="84" t="s">
        <v>348</v>
      </c>
      <c r="H1206" s="84" t="s">
        <v>348</v>
      </c>
      <c r="I1206" s="84">
        <v>2.1</v>
      </c>
      <c r="J1206" s="84" t="s">
        <v>348</v>
      </c>
      <c r="K1206" s="84" t="s">
        <v>348</v>
      </c>
    </row>
    <row r="1207" spans="1:11" x14ac:dyDescent="0.2">
      <c r="A1207" s="81">
        <v>208</v>
      </c>
      <c r="B1207" s="80" t="s">
        <v>268</v>
      </c>
      <c r="C1207" s="89">
        <v>42304</v>
      </c>
      <c r="D1207" s="88">
        <v>30</v>
      </c>
      <c r="E1207" s="88">
        <v>60</v>
      </c>
      <c r="F1207" s="83" t="s">
        <v>348</v>
      </c>
      <c r="G1207" s="84" t="s">
        <v>348</v>
      </c>
      <c r="H1207" s="84" t="s">
        <v>348</v>
      </c>
      <c r="I1207" s="84">
        <v>2.1</v>
      </c>
      <c r="J1207" s="84" t="s">
        <v>348</v>
      </c>
      <c r="K1207" s="84" t="s">
        <v>348</v>
      </c>
    </row>
    <row r="1208" spans="1:11" x14ac:dyDescent="0.2">
      <c r="A1208" s="81">
        <v>208</v>
      </c>
      <c r="B1208" s="80" t="s">
        <v>268</v>
      </c>
      <c r="C1208" s="89">
        <v>42304</v>
      </c>
      <c r="D1208" s="88">
        <v>60</v>
      </c>
      <c r="E1208" s="88">
        <v>90</v>
      </c>
      <c r="F1208" s="83" t="s">
        <v>348</v>
      </c>
      <c r="G1208" s="84" t="s">
        <v>348</v>
      </c>
      <c r="H1208" s="84" t="s">
        <v>348</v>
      </c>
      <c r="I1208" s="84">
        <v>0.7</v>
      </c>
      <c r="J1208" s="84" t="s">
        <v>348</v>
      </c>
      <c r="K1208" s="84" t="s">
        <v>348</v>
      </c>
    </row>
    <row r="1209" spans="1:11" x14ac:dyDescent="0.2">
      <c r="A1209" s="81">
        <v>209</v>
      </c>
      <c r="B1209" s="80" t="s">
        <v>270</v>
      </c>
      <c r="C1209" s="89">
        <v>42304</v>
      </c>
      <c r="D1209" s="88">
        <v>0</v>
      </c>
      <c r="E1209" s="88">
        <v>30</v>
      </c>
      <c r="F1209" s="83" t="s">
        <v>348</v>
      </c>
      <c r="G1209" s="84" t="s">
        <v>348</v>
      </c>
      <c r="H1209" s="84" t="s">
        <v>348</v>
      </c>
      <c r="I1209" s="84">
        <v>2.7</v>
      </c>
      <c r="J1209" s="84" t="s">
        <v>348</v>
      </c>
      <c r="K1209" s="84" t="s">
        <v>348</v>
      </c>
    </row>
    <row r="1210" spans="1:11" x14ac:dyDescent="0.2">
      <c r="A1210" s="81">
        <v>209</v>
      </c>
      <c r="B1210" s="80" t="s">
        <v>270</v>
      </c>
      <c r="C1210" s="89">
        <v>42304</v>
      </c>
      <c r="D1210" s="88">
        <v>30</v>
      </c>
      <c r="E1210" s="88">
        <v>60</v>
      </c>
      <c r="F1210" s="83" t="s">
        <v>348</v>
      </c>
      <c r="G1210" s="84" t="s">
        <v>348</v>
      </c>
      <c r="H1210" s="84" t="s">
        <v>348</v>
      </c>
      <c r="I1210" s="84">
        <v>0.8</v>
      </c>
      <c r="J1210" s="84" t="s">
        <v>348</v>
      </c>
      <c r="K1210" s="84" t="s">
        <v>348</v>
      </c>
    </row>
    <row r="1211" spans="1:11" x14ac:dyDescent="0.2">
      <c r="A1211" s="81">
        <v>209</v>
      </c>
      <c r="B1211" s="80" t="s">
        <v>270</v>
      </c>
      <c r="C1211" s="89">
        <v>42304</v>
      </c>
      <c r="D1211" s="88">
        <v>60</v>
      </c>
      <c r="E1211" s="88">
        <v>90</v>
      </c>
      <c r="F1211" s="83" t="s">
        <v>348</v>
      </c>
      <c r="G1211" s="84" t="s">
        <v>348</v>
      </c>
      <c r="H1211" s="84" t="s">
        <v>348</v>
      </c>
      <c r="I1211" s="84">
        <v>0.7</v>
      </c>
      <c r="J1211" s="84" t="s">
        <v>348</v>
      </c>
      <c r="K1211" s="84" t="s">
        <v>348</v>
      </c>
    </row>
    <row r="1212" spans="1:11" x14ac:dyDescent="0.2">
      <c r="A1212" s="81">
        <v>301</v>
      </c>
      <c r="B1212" s="80" t="s">
        <v>269</v>
      </c>
      <c r="C1212" s="89">
        <v>42304</v>
      </c>
      <c r="D1212" s="88">
        <v>0</v>
      </c>
      <c r="E1212" s="88">
        <v>30</v>
      </c>
      <c r="F1212" s="83" t="s">
        <v>348</v>
      </c>
      <c r="G1212" s="84" t="s">
        <v>348</v>
      </c>
      <c r="H1212" s="84" t="s">
        <v>348</v>
      </c>
      <c r="I1212" s="84">
        <v>3.7</v>
      </c>
      <c r="J1212" s="84" t="s">
        <v>348</v>
      </c>
      <c r="K1212" s="84" t="s">
        <v>348</v>
      </c>
    </row>
    <row r="1213" spans="1:11" x14ac:dyDescent="0.2">
      <c r="A1213" s="81">
        <v>301</v>
      </c>
      <c r="B1213" s="80" t="s">
        <v>269</v>
      </c>
      <c r="C1213" s="89">
        <v>42304</v>
      </c>
      <c r="D1213" s="88">
        <v>30</v>
      </c>
      <c r="E1213" s="88">
        <v>60</v>
      </c>
      <c r="F1213" s="83" t="s">
        <v>348</v>
      </c>
      <c r="G1213" s="84">
        <v>1.847367137670517</v>
      </c>
      <c r="H1213" s="84">
        <v>0.18100641667842865</v>
      </c>
      <c r="I1213" s="84">
        <v>0.8</v>
      </c>
      <c r="J1213" s="84" t="s">
        <v>348</v>
      </c>
      <c r="K1213" s="84" t="s">
        <v>348</v>
      </c>
    </row>
    <row r="1214" spans="1:11" x14ac:dyDescent="0.2">
      <c r="A1214" s="81">
        <v>301</v>
      </c>
      <c r="B1214" s="80" t="s">
        <v>269</v>
      </c>
      <c r="C1214" s="89">
        <v>42304</v>
      </c>
      <c r="D1214" s="88">
        <v>60</v>
      </c>
      <c r="E1214" s="88">
        <v>90</v>
      </c>
      <c r="F1214" s="83" t="s">
        <v>348</v>
      </c>
      <c r="G1214" s="84">
        <v>0.88623769581317902</v>
      </c>
      <c r="H1214" s="84">
        <v>4.3533812277019024E-2</v>
      </c>
      <c r="I1214" s="84">
        <v>0.7</v>
      </c>
      <c r="J1214" s="84" t="s">
        <v>348</v>
      </c>
      <c r="K1214" s="84" t="s">
        <v>348</v>
      </c>
    </row>
    <row r="1215" spans="1:11" x14ac:dyDescent="0.2">
      <c r="A1215" s="81">
        <v>302</v>
      </c>
      <c r="B1215" s="80" t="s">
        <v>271</v>
      </c>
      <c r="C1215" s="89">
        <v>42304</v>
      </c>
      <c r="D1215" s="88">
        <v>0</v>
      </c>
      <c r="E1215" s="88">
        <v>30</v>
      </c>
      <c r="F1215" s="83" t="s">
        <v>348</v>
      </c>
      <c r="G1215" s="84" t="s">
        <v>348</v>
      </c>
      <c r="H1215" s="84" t="s">
        <v>348</v>
      </c>
      <c r="I1215" s="84">
        <v>2.8</v>
      </c>
      <c r="J1215" s="84" t="s">
        <v>348</v>
      </c>
      <c r="K1215" s="84" t="s">
        <v>348</v>
      </c>
    </row>
    <row r="1216" spans="1:11" x14ac:dyDescent="0.2">
      <c r="A1216" s="81">
        <v>302</v>
      </c>
      <c r="B1216" s="80" t="s">
        <v>271</v>
      </c>
      <c r="C1216" s="89">
        <v>42304</v>
      </c>
      <c r="D1216" s="88">
        <v>30</v>
      </c>
      <c r="E1216" s="88">
        <v>60</v>
      </c>
      <c r="F1216" s="83" t="s">
        <v>348</v>
      </c>
      <c r="G1216" s="84" t="s">
        <v>348</v>
      </c>
      <c r="H1216" s="84" t="s">
        <v>348</v>
      </c>
      <c r="I1216" s="84">
        <v>0.6</v>
      </c>
      <c r="J1216" s="84" t="s">
        <v>348</v>
      </c>
      <c r="K1216" s="84" t="s">
        <v>348</v>
      </c>
    </row>
    <row r="1217" spans="1:11" x14ac:dyDescent="0.2">
      <c r="A1217" s="81">
        <v>302</v>
      </c>
      <c r="B1217" s="80" t="s">
        <v>271</v>
      </c>
      <c r="C1217" s="89">
        <v>42304</v>
      </c>
      <c r="D1217" s="88">
        <v>60</v>
      </c>
      <c r="E1217" s="88">
        <v>90</v>
      </c>
      <c r="F1217" s="83" t="s">
        <v>348</v>
      </c>
      <c r="G1217" s="84" t="s">
        <v>348</v>
      </c>
      <c r="H1217" s="84" t="s">
        <v>348</v>
      </c>
      <c r="I1217" s="84">
        <v>0.4</v>
      </c>
      <c r="J1217" s="84" t="s">
        <v>348</v>
      </c>
      <c r="K1217" s="84" t="s">
        <v>348</v>
      </c>
    </row>
    <row r="1218" spans="1:11" x14ac:dyDescent="0.2">
      <c r="A1218" s="81">
        <v>303</v>
      </c>
      <c r="B1218" s="80" t="s">
        <v>270</v>
      </c>
      <c r="C1218" s="89">
        <v>42304</v>
      </c>
      <c r="D1218" s="88">
        <v>0</v>
      </c>
      <c r="E1218" s="88">
        <v>30</v>
      </c>
      <c r="F1218" s="83" t="s">
        <v>348</v>
      </c>
      <c r="G1218" s="84" t="s">
        <v>348</v>
      </c>
      <c r="H1218" s="84" t="s">
        <v>348</v>
      </c>
      <c r="I1218" s="84">
        <v>2.9</v>
      </c>
      <c r="J1218" s="84" t="s">
        <v>348</v>
      </c>
      <c r="K1218" s="84" t="s">
        <v>348</v>
      </c>
    </row>
    <row r="1219" spans="1:11" x14ac:dyDescent="0.2">
      <c r="A1219" s="81">
        <v>303</v>
      </c>
      <c r="B1219" s="80" t="s">
        <v>270</v>
      </c>
      <c r="C1219" s="89">
        <v>42304</v>
      </c>
      <c r="D1219" s="88">
        <v>30</v>
      </c>
      <c r="E1219" s="88">
        <v>60</v>
      </c>
      <c r="F1219" s="83" t="s">
        <v>348</v>
      </c>
      <c r="G1219" s="84" t="s">
        <v>348</v>
      </c>
      <c r="H1219" s="84" t="s">
        <v>348</v>
      </c>
      <c r="I1219" s="84">
        <v>0.8</v>
      </c>
      <c r="J1219" s="84" t="s">
        <v>348</v>
      </c>
      <c r="K1219" s="84" t="s">
        <v>348</v>
      </c>
    </row>
    <row r="1220" spans="1:11" x14ac:dyDescent="0.2">
      <c r="A1220" s="81">
        <v>303</v>
      </c>
      <c r="B1220" s="80" t="s">
        <v>270</v>
      </c>
      <c r="C1220" s="89">
        <v>42304</v>
      </c>
      <c r="D1220" s="88">
        <v>60</v>
      </c>
      <c r="E1220" s="88">
        <v>90</v>
      </c>
      <c r="F1220" s="83" t="s">
        <v>348</v>
      </c>
      <c r="G1220" s="84" t="s">
        <v>348</v>
      </c>
      <c r="H1220" s="84" t="s">
        <v>348</v>
      </c>
      <c r="I1220" s="84">
        <v>0.5</v>
      </c>
      <c r="J1220" s="84" t="s">
        <v>348</v>
      </c>
      <c r="K1220" s="84" t="s">
        <v>348</v>
      </c>
    </row>
    <row r="1221" spans="1:11" x14ac:dyDescent="0.2">
      <c r="A1221" s="81">
        <v>305</v>
      </c>
      <c r="B1221" s="80" t="s">
        <v>272</v>
      </c>
      <c r="C1221" s="89">
        <v>42304</v>
      </c>
      <c r="D1221" s="88">
        <v>0</v>
      </c>
      <c r="E1221" s="88">
        <v>30</v>
      </c>
      <c r="F1221" s="83" t="s">
        <v>348</v>
      </c>
      <c r="G1221" s="84" t="s">
        <v>348</v>
      </c>
      <c r="H1221" s="84" t="s">
        <v>348</v>
      </c>
      <c r="I1221" s="84">
        <v>3.2</v>
      </c>
      <c r="J1221" s="84" t="s">
        <v>348</v>
      </c>
      <c r="K1221" s="84" t="s">
        <v>348</v>
      </c>
    </row>
    <row r="1222" spans="1:11" x14ac:dyDescent="0.2">
      <c r="A1222" s="81">
        <v>305</v>
      </c>
      <c r="B1222" s="80" t="s">
        <v>272</v>
      </c>
      <c r="C1222" s="89">
        <v>42304</v>
      </c>
      <c r="D1222" s="88">
        <v>30</v>
      </c>
      <c r="E1222" s="88">
        <v>60</v>
      </c>
      <c r="F1222" s="83" t="s">
        <v>348</v>
      </c>
      <c r="G1222" s="84">
        <v>0.877573862671852</v>
      </c>
      <c r="H1222" s="84">
        <v>0.18031940795481205</v>
      </c>
      <c r="I1222" s="84">
        <v>0.7</v>
      </c>
      <c r="J1222" s="84" t="s">
        <v>348</v>
      </c>
      <c r="K1222" s="84" t="s">
        <v>348</v>
      </c>
    </row>
    <row r="1223" spans="1:11" x14ac:dyDescent="0.2">
      <c r="A1223" s="81">
        <v>305</v>
      </c>
      <c r="B1223" s="80" t="s">
        <v>272</v>
      </c>
      <c r="C1223" s="89">
        <v>42304</v>
      </c>
      <c r="D1223" s="88">
        <v>60</v>
      </c>
      <c r="E1223" s="88">
        <v>90</v>
      </c>
      <c r="F1223" s="83" t="s">
        <v>348</v>
      </c>
      <c r="G1223" s="84">
        <v>2.7695411443710327</v>
      </c>
      <c r="H1223" s="84">
        <v>7.1807638742029667E-2</v>
      </c>
      <c r="I1223" s="84">
        <v>0.8</v>
      </c>
      <c r="J1223" s="84" t="s">
        <v>348</v>
      </c>
      <c r="K1223" s="84" t="s">
        <v>348</v>
      </c>
    </row>
    <row r="1224" spans="1:11" x14ac:dyDescent="0.2">
      <c r="A1224" s="81">
        <v>306</v>
      </c>
      <c r="B1224" s="80" t="s">
        <v>277</v>
      </c>
      <c r="C1224" s="89">
        <v>42304</v>
      </c>
      <c r="D1224" s="88">
        <v>0</v>
      </c>
      <c r="E1224" s="88">
        <v>30</v>
      </c>
      <c r="F1224" s="83" t="s">
        <v>348</v>
      </c>
      <c r="G1224" s="84" t="s">
        <v>348</v>
      </c>
      <c r="H1224" s="84" t="s">
        <v>348</v>
      </c>
      <c r="I1224" s="84">
        <v>8.6999999999999993</v>
      </c>
      <c r="J1224" s="84" t="s">
        <v>348</v>
      </c>
      <c r="K1224" s="84" t="s">
        <v>348</v>
      </c>
    </row>
    <row r="1225" spans="1:11" x14ac:dyDescent="0.2">
      <c r="A1225" s="81">
        <v>306</v>
      </c>
      <c r="B1225" s="80" t="s">
        <v>277</v>
      </c>
      <c r="C1225" s="89">
        <v>42304</v>
      </c>
      <c r="D1225" s="88">
        <v>30</v>
      </c>
      <c r="E1225" s="88">
        <v>60</v>
      </c>
      <c r="F1225" s="83" t="s">
        <v>348</v>
      </c>
      <c r="G1225" s="84" t="s">
        <v>348</v>
      </c>
      <c r="H1225" s="84" t="s">
        <v>348</v>
      </c>
      <c r="I1225" s="84">
        <v>5</v>
      </c>
      <c r="J1225" s="84" t="s">
        <v>348</v>
      </c>
      <c r="K1225" s="84" t="s">
        <v>348</v>
      </c>
    </row>
    <row r="1226" spans="1:11" x14ac:dyDescent="0.2">
      <c r="A1226" s="81">
        <v>306</v>
      </c>
      <c r="B1226" s="80" t="s">
        <v>277</v>
      </c>
      <c r="C1226" s="89">
        <v>42304</v>
      </c>
      <c r="D1226" s="88">
        <v>60</v>
      </c>
      <c r="E1226" s="88">
        <v>90</v>
      </c>
      <c r="F1226" s="83" t="s">
        <v>348</v>
      </c>
      <c r="G1226" s="84" t="s">
        <v>348</v>
      </c>
      <c r="H1226" s="84" t="s">
        <v>348</v>
      </c>
      <c r="I1226" s="84">
        <v>3.7</v>
      </c>
      <c r="J1226" s="84" t="s">
        <v>348</v>
      </c>
      <c r="K1226" s="84" t="s">
        <v>348</v>
      </c>
    </row>
    <row r="1227" spans="1:11" x14ac:dyDescent="0.2">
      <c r="A1227" s="81">
        <v>307</v>
      </c>
      <c r="B1227" s="80" t="s">
        <v>275</v>
      </c>
      <c r="C1227" s="89">
        <v>42304</v>
      </c>
      <c r="D1227" s="88">
        <v>0</v>
      </c>
      <c r="E1227" s="88">
        <v>30</v>
      </c>
      <c r="F1227" s="83" t="s">
        <v>348</v>
      </c>
      <c r="G1227" s="84" t="s">
        <v>348</v>
      </c>
      <c r="H1227" s="84" t="s">
        <v>348</v>
      </c>
      <c r="I1227" s="84">
        <v>2.8</v>
      </c>
      <c r="J1227" s="84" t="s">
        <v>348</v>
      </c>
      <c r="K1227" s="84" t="s">
        <v>348</v>
      </c>
    </row>
    <row r="1228" spans="1:11" x14ac:dyDescent="0.2">
      <c r="A1228" s="81">
        <v>307</v>
      </c>
      <c r="B1228" s="80" t="s">
        <v>275</v>
      </c>
      <c r="C1228" s="89">
        <v>42304</v>
      </c>
      <c r="D1228" s="88">
        <v>30</v>
      </c>
      <c r="E1228" s="88">
        <v>60</v>
      </c>
      <c r="F1228" s="83" t="s">
        <v>348</v>
      </c>
      <c r="G1228" s="84" t="s">
        <v>348</v>
      </c>
      <c r="H1228" s="84" t="s">
        <v>348</v>
      </c>
      <c r="I1228" s="84">
        <v>0.7</v>
      </c>
      <c r="J1228" s="84" t="s">
        <v>348</v>
      </c>
      <c r="K1228" s="84" t="s">
        <v>348</v>
      </c>
    </row>
    <row r="1229" spans="1:11" x14ac:dyDescent="0.2">
      <c r="A1229" s="81">
        <v>307</v>
      </c>
      <c r="B1229" s="80" t="s">
        <v>275</v>
      </c>
      <c r="C1229" s="89">
        <v>42304</v>
      </c>
      <c r="D1229" s="88">
        <v>60</v>
      </c>
      <c r="E1229" s="88">
        <v>90</v>
      </c>
      <c r="F1229" s="83" t="s">
        <v>348</v>
      </c>
      <c r="G1229" s="84" t="s">
        <v>348</v>
      </c>
      <c r="H1229" s="84" t="s">
        <v>348</v>
      </c>
      <c r="I1229" s="84">
        <v>0.1</v>
      </c>
      <c r="J1229" s="84" t="s">
        <v>348</v>
      </c>
      <c r="K1229" s="84" t="s">
        <v>348</v>
      </c>
    </row>
    <row r="1230" spans="1:11" x14ac:dyDescent="0.2">
      <c r="A1230" s="81">
        <v>308</v>
      </c>
      <c r="B1230" s="80" t="s">
        <v>268</v>
      </c>
      <c r="C1230" s="89">
        <v>42304</v>
      </c>
      <c r="D1230" s="88">
        <v>0</v>
      </c>
      <c r="E1230" s="88">
        <v>30</v>
      </c>
      <c r="F1230" s="83" t="s">
        <v>348</v>
      </c>
      <c r="G1230" s="84" t="s">
        <v>348</v>
      </c>
      <c r="H1230" s="84" t="s">
        <v>348</v>
      </c>
      <c r="I1230" s="84">
        <v>4.5999999999999996</v>
      </c>
      <c r="J1230" s="84" t="s">
        <v>348</v>
      </c>
      <c r="K1230" s="84" t="s">
        <v>348</v>
      </c>
    </row>
    <row r="1231" spans="1:11" x14ac:dyDescent="0.2">
      <c r="A1231" s="81">
        <v>308</v>
      </c>
      <c r="B1231" s="80" t="s">
        <v>268</v>
      </c>
      <c r="C1231" s="89">
        <v>42304</v>
      </c>
      <c r="D1231" s="88">
        <v>30</v>
      </c>
      <c r="E1231" s="88">
        <v>60</v>
      </c>
      <c r="F1231" s="83" t="s">
        <v>348</v>
      </c>
      <c r="G1231" s="84" t="s">
        <v>348</v>
      </c>
      <c r="H1231" s="84" t="s">
        <v>348</v>
      </c>
      <c r="I1231" s="84">
        <v>1.1000000000000001</v>
      </c>
      <c r="J1231" s="84" t="s">
        <v>348</v>
      </c>
      <c r="K1231" s="84" t="s">
        <v>348</v>
      </c>
    </row>
    <row r="1232" spans="1:11" x14ac:dyDescent="0.2">
      <c r="A1232" s="81">
        <v>308</v>
      </c>
      <c r="B1232" s="80" t="s">
        <v>268</v>
      </c>
      <c r="C1232" s="89">
        <v>42304</v>
      </c>
      <c r="D1232" s="88">
        <v>60</v>
      </c>
      <c r="E1232" s="88">
        <v>90</v>
      </c>
      <c r="F1232" s="83" t="s">
        <v>348</v>
      </c>
      <c r="G1232" s="84" t="s">
        <v>348</v>
      </c>
      <c r="H1232" s="84" t="s">
        <v>348</v>
      </c>
      <c r="I1232" s="84">
        <v>1.1000000000000001</v>
      </c>
      <c r="J1232" s="84" t="s">
        <v>348</v>
      </c>
      <c r="K1232" s="84" t="s">
        <v>348</v>
      </c>
    </row>
    <row r="1233" spans="1:11" x14ac:dyDescent="0.2">
      <c r="A1233" s="81">
        <v>401</v>
      </c>
      <c r="B1233" s="80" t="s">
        <v>275</v>
      </c>
      <c r="C1233" s="89">
        <v>42304</v>
      </c>
      <c r="D1233" s="88">
        <v>0</v>
      </c>
      <c r="E1233" s="88">
        <v>30</v>
      </c>
      <c r="F1233" s="83" t="s">
        <v>348</v>
      </c>
      <c r="G1233" s="84" t="s">
        <v>348</v>
      </c>
      <c r="H1233" s="84" t="s">
        <v>348</v>
      </c>
      <c r="I1233" s="84">
        <v>5</v>
      </c>
      <c r="J1233" s="84" t="s">
        <v>348</v>
      </c>
      <c r="K1233" s="84" t="s">
        <v>348</v>
      </c>
    </row>
    <row r="1234" spans="1:11" x14ac:dyDescent="0.2">
      <c r="A1234" s="81">
        <v>401</v>
      </c>
      <c r="B1234" s="80" t="s">
        <v>275</v>
      </c>
      <c r="C1234" s="89">
        <v>42304</v>
      </c>
      <c r="D1234" s="88">
        <v>30</v>
      </c>
      <c r="E1234" s="88">
        <v>60</v>
      </c>
      <c r="F1234" s="83" t="s">
        <v>348</v>
      </c>
      <c r="G1234" s="84" t="s">
        <v>348</v>
      </c>
      <c r="H1234" s="84" t="s">
        <v>348</v>
      </c>
      <c r="I1234" s="84">
        <v>0.9</v>
      </c>
      <c r="J1234" s="84" t="s">
        <v>348</v>
      </c>
      <c r="K1234" s="84" t="s">
        <v>348</v>
      </c>
    </row>
    <row r="1235" spans="1:11" x14ac:dyDescent="0.2">
      <c r="A1235" s="81">
        <v>401</v>
      </c>
      <c r="B1235" s="80" t="s">
        <v>275</v>
      </c>
      <c r="C1235" s="89">
        <v>42304</v>
      </c>
      <c r="D1235" s="88">
        <v>60</v>
      </c>
      <c r="E1235" s="88">
        <v>90</v>
      </c>
      <c r="F1235" s="83" t="s">
        <v>348</v>
      </c>
      <c r="G1235" s="84" t="s">
        <v>348</v>
      </c>
      <c r="H1235" s="84" t="s">
        <v>348</v>
      </c>
      <c r="I1235" s="84">
        <v>1</v>
      </c>
      <c r="J1235" s="84" t="s">
        <v>348</v>
      </c>
      <c r="K1235" s="84" t="s">
        <v>348</v>
      </c>
    </row>
    <row r="1236" spans="1:11" x14ac:dyDescent="0.2">
      <c r="A1236" s="81">
        <v>402</v>
      </c>
      <c r="B1236" s="80" t="s">
        <v>272</v>
      </c>
      <c r="C1236" s="89">
        <v>42304</v>
      </c>
      <c r="D1236" s="88">
        <v>0</v>
      </c>
      <c r="E1236" s="88">
        <v>30</v>
      </c>
      <c r="F1236" s="83" t="s">
        <v>348</v>
      </c>
      <c r="G1236" s="84" t="s">
        <v>348</v>
      </c>
      <c r="H1236" s="84" t="s">
        <v>348</v>
      </c>
      <c r="I1236" s="84">
        <v>4.8</v>
      </c>
      <c r="J1236" s="84" t="s">
        <v>348</v>
      </c>
      <c r="K1236" s="84" t="s">
        <v>348</v>
      </c>
    </row>
    <row r="1237" spans="1:11" x14ac:dyDescent="0.2">
      <c r="A1237" s="81">
        <v>402</v>
      </c>
      <c r="B1237" s="80" t="s">
        <v>272</v>
      </c>
      <c r="C1237" s="89">
        <v>42304</v>
      </c>
      <c r="D1237" s="88">
        <v>30</v>
      </c>
      <c r="E1237" s="88">
        <v>60</v>
      </c>
      <c r="F1237" s="83" t="s">
        <v>348</v>
      </c>
      <c r="G1237" s="84">
        <v>1.4496287703514099</v>
      </c>
      <c r="H1237" s="84">
        <v>0.26560712605714798</v>
      </c>
      <c r="I1237" s="84">
        <v>1.4</v>
      </c>
      <c r="J1237" s="84" t="s">
        <v>348</v>
      </c>
      <c r="K1237" s="84" t="s">
        <v>348</v>
      </c>
    </row>
    <row r="1238" spans="1:11" x14ac:dyDescent="0.2">
      <c r="A1238" s="81">
        <v>402</v>
      </c>
      <c r="B1238" s="80" t="s">
        <v>272</v>
      </c>
      <c r="C1238" s="89">
        <v>42304</v>
      </c>
      <c r="D1238" s="88">
        <v>60</v>
      </c>
      <c r="E1238" s="88">
        <v>90</v>
      </c>
      <c r="F1238" s="83" t="s">
        <v>348</v>
      </c>
      <c r="G1238" s="84">
        <v>3.9988046884536748</v>
      </c>
      <c r="H1238" s="84">
        <v>2.7533387765288353E-2</v>
      </c>
      <c r="I1238" s="84">
        <v>1.1000000000000001</v>
      </c>
      <c r="J1238" s="84" t="s">
        <v>348</v>
      </c>
      <c r="K1238" s="84" t="s">
        <v>348</v>
      </c>
    </row>
    <row r="1239" spans="1:11" x14ac:dyDescent="0.2">
      <c r="A1239" s="81">
        <v>403</v>
      </c>
      <c r="B1239" s="80" t="s">
        <v>268</v>
      </c>
      <c r="C1239" s="89">
        <v>42304</v>
      </c>
      <c r="D1239" s="88">
        <v>0</v>
      </c>
      <c r="E1239" s="88">
        <v>30</v>
      </c>
      <c r="F1239" s="83" t="s">
        <v>348</v>
      </c>
      <c r="G1239" s="84" t="s">
        <v>348</v>
      </c>
      <c r="H1239" s="84" t="s">
        <v>348</v>
      </c>
      <c r="I1239" s="84">
        <v>3.4</v>
      </c>
      <c r="J1239" s="84" t="s">
        <v>348</v>
      </c>
      <c r="K1239" s="84" t="s">
        <v>348</v>
      </c>
    </row>
    <row r="1240" spans="1:11" x14ac:dyDescent="0.2">
      <c r="A1240" s="81">
        <v>403</v>
      </c>
      <c r="B1240" s="80" t="s">
        <v>268</v>
      </c>
      <c r="C1240" s="89">
        <v>42304</v>
      </c>
      <c r="D1240" s="88">
        <v>30</v>
      </c>
      <c r="E1240" s="88">
        <v>60</v>
      </c>
      <c r="F1240" s="83" t="s">
        <v>348</v>
      </c>
      <c r="G1240" s="84" t="s">
        <v>348</v>
      </c>
      <c r="H1240" s="84" t="s">
        <v>348</v>
      </c>
      <c r="I1240" s="84">
        <v>1.3</v>
      </c>
      <c r="J1240" s="84" t="s">
        <v>348</v>
      </c>
      <c r="K1240" s="84" t="s">
        <v>348</v>
      </c>
    </row>
    <row r="1241" spans="1:11" x14ac:dyDescent="0.2">
      <c r="A1241" s="81">
        <v>403</v>
      </c>
      <c r="B1241" s="80" t="s">
        <v>268</v>
      </c>
      <c r="C1241" s="89">
        <v>42304</v>
      </c>
      <c r="D1241" s="88">
        <v>60</v>
      </c>
      <c r="E1241" s="88">
        <v>90</v>
      </c>
      <c r="F1241" s="83" t="s">
        <v>348</v>
      </c>
      <c r="G1241" s="84" t="s">
        <v>348</v>
      </c>
      <c r="H1241" s="84" t="s">
        <v>348</v>
      </c>
      <c r="I1241" s="84">
        <v>1.1000000000000001</v>
      </c>
      <c r="J1241" s="84" t="s">
        <v>348</v>
      </c>
      <c r="K1241" s="84" t="s">
        <v>348</v>
      </c>
    </row>
    <row r="1242" spans="1:11" x14ac:dyDescent="0.2">
      <c r="A1242" s="81">
        <v>405</v>
      </c>
      <c r="B1242" s="80" t="s">
        <v>269</v>
      </c>
      <c r="C1242" s="89">
        <v>42304</v>
      </c>
      <c r="D1242" s="88">
        <v>0</v>
      </c>
      <c r="E1242" s="88">
        <v>30</v>
      </c>
      <c r="F1242" s="83" t="s">
        <v>348</v>
      </c>
      <c r="G1242" s="84" t="s">
        <v>348</v>
      </c>
      <c r="H1242" s="84" t="s">
        <v>348</v>
      </c>
      <c r="I1242" s="84">
        <v>5.5</v>
      </c>
      <c r="J1242" s="84" t="s">
        <v>348</v>
      </c>
      <c r="K1242" s="84" t="s">
        <v>348</v>
      </c>
    </row>
    <row r="1243" spans="1:11" x14ac:dyDescent="0.2">
      <c r="A1243" s="81">
        <v>405</v>
      </c>
      <c r="B1243" s="80" t="s">
        <v>269</v>
      </c>
      <c r="C1243" s="89">
        <v>42304</v>
      </c>
      <c r="D1243" s="88">
        <v>30</v>
      </c>
      <c r="E1243" s="88">
        <v>60</v>
      </c>
      <c r="F1243" s="83" t="s">
        <v>348</v>
      </c>
      <c r="G1243" s="84">
        <v>3.6993467807769775</v>
      </c>
      <c r="H1243" s="84">
        <v>0.2890025638043881</v>
      </c>
      <c r="I1243" s="84">
        <v>1.4</v>
      </c>
      <c r="J1243" s="84" t="s">
        <v>348</v>
      </c>
      <c r="K1243" s="84" t="s">
        <v>348</v>
      </c>
    </row>
    <row r="1244" spans="1:11" x14ac:dyDescent="0.2">
      <c r="A1244" s="81">
        <v>405</v>
      </c>
      <c r="B1244" s="80" t="s">
        <v>269</v>
      </c>
      <c r="C1244" s="89">
        <v>42304</v>
      </c>
      <c r="D1244" s="88">
        <v>60</v>
      </c>
      <c r="E1244" s="88">
        <v>90</v>
      </c>
      <c r="F1244" s="83" t="s">
        <v>348</v>
      </c>
      <c r="G1244" s="84">
        <v>1.418936550617218</v>
      </c>
      <c r="H1244" s="84">
        <v>3.461573738604784E-2</v>
      </c>
      <c r="I1244" s="84">
        <v>1.3</v>
      </c>
      <c r="J1244" s="84" t="s">
        <v>348</v>
      </c>
      <c r="K1244" s="84" t="s">
        <v>348</v>
      </c>
    </row>
    <row r="1245" spans="1:11" x14ac:dyDescent="0.2">
      <c r="A1245" s="81">
        <v>408</v>
      </c>
      <c r="B1245" s="80" t="s">
        <v>271</v>
      </c>
      <c r="C1245" s="89">
        <v>42304</v>
      </c>
      <c r="D1245" s="88">
        <v>0</v>
      </c>
      <c r="E1245" s="88">
        <v>30</v>
      </c>
      <c r="F1245" s="83" t="s">
        <v>348</v>
      </c>
      <c r="G1245" s="84" t="s">
        <v>348</v>
      </c>
      <c r="H1245" s="84" t="s">
        <v>348</v>
      </c>
      <c r="I1245" s="84">
        <v>3.9</v>
      </c>
      <c r="J1245" s="84" t="s">
        <v>348</v>
      </c>
      <c r="K1245" s="84" t="s">
        <v>348</v>
      </c>
    </row>
    <row r="1246" spans="1:11" x14ac:dyDescent="0.2">
      <c r="A1246" s="81">
        <v>408</v>
      </c>
      <c r="B1246" s="80" t="s">
        <v>271</v>
      </c>
      <c r="C1246" s="89">
        <v>42304</v>
      </c>
      <c r="D1246" s="88">
        <v>30</v>
      </c>
      <c r="E1246" s="88">
        <v>60</v>
      </c>
      <c r="F1246" s="83" t="s">
        <v>348</v>
      </c>
      <c r="G1246" s="84" t="s">
        <v>348</v>
      </c>
      <c r="H1246" s="84" t="s">
        <v>348</v>
      </c>
      <c r="I1246" s="84">
        <v>1.2</v>
      </c>
      <c r="J1246" s="84" t="s">
        <v>348</v>
      </c>
      <c r="K1246" s="84" t="s">
        <v>348</v>
      </c>
    </row>
    <row r="1247" spans="1:11" x14ac:dyDescent="0.2">
      <c r="A1247" s="81">
        <v>408</v>
      </c>
      <c r="B1247" s="80" t="s">
        <v>271</v>
      </c>
      <c r="C1247" s="89">
        <v>42304</v>
      </c>
      <c r="D1247" s="88">
        <v>60</v>
      </c>
      <c r="E1247" s="88">
        <v>90</v>
      </c>
      <c r="F1247" s="83" t="s">
        <v>348</v>
      </c>
      <c r="G1247" s="84" t="s">
        <v>348</v>
      </c>
      <c r="H1247" s="84" t="s">
        <v>348</v>
      </c>
      <c r="I1247" s="84">
        <v>1.1000000000000001</v>
      </c>
      <c r="J1247" s="84" t="s">
        <v>348</v>
      </c>
      <c r="K1247" s="84" t="s">
        <v>348</v>
      </c>
    </row>
    <row r="1248" spans="1:11" x14ac:dyDescent="0.2">
      <c r="A1248" s="81">
        <v>409</v>
      </c>
      <c r="B1248" s="80" t="s">
        <v>270</v>
      </c>
      <c r="C1248" s="89">
        <v>42304</v>
      </c>
      <c r="D1248" s="88">
        <v>0</v>
      </c>
      <c r="E1248" s="88">
        <v>30</v>
      </c>
      <c r="F1248" s="83" t="s">
        <v>348</v>
      </c>
      <c r="G1248" s="84" t="s">
        <v>348</v>
      </c>
      <c r="H1248" s="84" t="s">
        <v>348</v>
      </c>
      <c r="I1248" s="84">
        <v>3.9</v>
      </c>
      <c r="J1248" s="84" t="s">
        <v>348</v>
      </c>
      <c r="K1248" s="84" t="s">
        <v>348</v>
      </c>
    </row>
    <row r="1249" spans="1:11" x14ac:dyDescent="0.2">
      <c r="A1249" s="81">
        <v>409</v>
      </c>
      <c r="B1249" s="80" t="s">
        <v>270</v>
      </c>
      <c r="C1249" s="89">
        <v>42304</v>
      </c>
      <c r="D1249" s="88">
        <v>30</v>
      </c>
      <c r="E1249" s="88">
        <v>60</v>
      </c>
      <c r="F1249" s="83" t="s">
        <v>348</v>
      </c>
      <c r="G1249" s="84" t="s">
        <v>348</v>
      </c>
      <c r="H1249" s="84" t="s">
        <v>348</v>
      </c>
      <c r="I1249" s="84">
        <v>1.1000000000000001</v>
      </c>
      <c r="J1249" s="84" t="s">
        <v>348</v>
      </c>
      <c r="K1249" s="84" t="s">
        <v>348</v>
      </c>
    </row>
    <row r="1250" spans="1:11" x14ac:dyDescent="0.2">
      <c r="A1250" s="81">
        <v>409</v>
      </c>
      <c r="B1250" s="80" t="s">
        <v>270</v>
      </c>
      <c r="C1250" s="89">
        <v>42304</v>
      </c>
      <c r="D1250" s="88">
        <v>60</v>
      </c>
      <c r="E1250" s="88">
        <v>90</v>
      </c>
      <c r="F1250" s="83" t="s">
        <v>348</v>
      </c>
      <c r="G1250" s="84" t="s">
        <v>348</v>
      </c>
      <c r="H1250" s="84" t="s">
        <v>348</v>
      </c>
      <c r="I1250" s="84">
        <v>1.1000000000000001</v>
      </c>
      <c r="J1250" s="84" t="s">
        <v>348</v>
      </c>
      <c r="K1250" s="84" t="s">
        <v>348</v>
      </c>
    </row>
    <row r="1251" spans="1:11" x14ac:dyDescent="0.2">
      <c r="A1251" s="81">
        <v>410</v>
      </c>
      <c r="B1251" s="80" t="s">
        <v>277</v>
      </c>
      <c r="C1251" s="89">
        <v>42304</v>
      </c>
      <c r="D1251" s="88">
        <v>0</v>
      </c>
      <c r="E1251" s="88">
        <v>30</v>
      </c>
      <c r="F1251" s="83" t="s">
        <v>348</v>
      </c>
      <c r="G1251" s="84" t="s">
        <v>348</v>
      </c>
      <c r="H1251" s="84" t="s">
        <v>348</v>
      </c>
      <c r="I1251" s="84">
        <v>4.4000000000000004</v>
      </c>
      <c r="J1251" s="84" t="s">
        <v>348</v>
      </c>
      <c r="K1251" s="84" t="s">
        <v>348</v>
      </c>
    </row>
    <row r="1252" spans="1:11" x14ac:dyDescent="0.2">
      <c r="A1252" s="81">
        <v>410</v>
      </c>
      <c r="B1252" s="80" t="s">
        <v>277</v>
      </c>
      <c r="C1252" s="89">
        <v>42304</v>
      </c>
      <c r="D1252" s="88">
        <v>30</v>
      </c>
      <c r="E1252" s="88">
        <v>60</v>
      </c>
      <c r="F1252" s="83" t="s">
        <v>348</v>
      </c>
      <c r="G1252" s="84" t="s">
        <v>348</v>
      </c>
      <c r="H1252" s="84" t="s">
        <v>348</v>
      </c>
      <c r="I1252" s="84">
        <v>1.5</v>
      </c>
      <c r="J1252" s="84" t="s">
        <v>348</v>
      </c>
      <c r="K1252" s="84" t="s">
        <v>348</v>
      </c>
    </row>
    <row r="1253" spans="1:11" x14ac:dyDescent="0.2">
      <c r="A1253" s="81">
        <v>410</v>
      </c>
      <c r="B1253" s="80" t="s">
        <v>277</v>
      </c>
      <c r="C1253" s="89">
        <v>42304</v>
      </c>
      <c r="D1253" s="88">
        <v>60</v>
      </c>
      <c r="E1253" s="88">
        <v>90</v>
      </c>
      <c r="F1253" s="83" t="s">
        <v>348</v>
      </c>
      <c r="G1253" s="84" t="s">
        <v>348</v>
      </c>
      <c r="H1253" s="84" t="s">
        <v>348</v>
      </c>
      <c r="I1253" s="84">
        <v>1.4</v>
      </c>
      <c r="J1253" s="84" t="s">
        <v>348</v>
      </c>
      <c r="K1253" s="84" t="s">
        <v>348</v>
      </c>
    </row>
  </sheetData>
  <dataValidations count="2">
    <dataValidation type="list" allowBlank="1" showInputMessage="1" showErrorMessage="1" sqref="A3:A1253">
      <formula1>Exp_UnitID</formula1>
    </dataValidation>
    <dataValidation type="list" allowBlank="1" showInputMessage="1" showErrorMessage="1" sqref="B3:B1253">
      <formula1>TreatmentID</formula1>
    </dataValidation>
  </dataValidations>
  <pageMargins left="0.75" right="0.75" top="1" bottom="1" header="0.5" footer="0.5"/>
  <pageSetup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72"/>
  <sheetViews>
    <sheetView zoomScale="125" zoomScaleNormal="125" zoomScalePageLayoutView="125" workbookViewId="0">
      <selection activeCell="N26" sqref="N26"/>
    </sheetView>
  </sheetViews>
  <sheetFormatPr baseColWidth="10" defaultRowHeight="15" x14ac:dyDescent="0.2"/>
  <cols>
    <col min="2" max="2" width="10.83203125" style="3"/>
    <col min="8" max="8" width="13.6640625" customWidth="1"/>
    <col min="9" max="9" width="14.1640625" customWidth="1"/>
    <col min="10" max="10" width="13.1640625" customWidth="1"/>
  </cols>
  <sheetData>
    <row r="1" spans="1:12" ht="16" x14ac:dyDescent="0.2">
      <c r="A1" s="22" t="s">
        <v>0</v>
      </c>
      <c r="B1" s="22" t="s">
        <v>368</v>
      </c>
      <c r="C1" s="23" t="s">
        <v>363</v>
      </c>
      <c r="D1" s="23" t="s">
        <v>364</v>
      </c>
      <c r="E1" s="23" t="s">
        <v>2</v>
      </c>
      <c r="F1" s="23" t="s">
        <v>5</v>
      </c>
      <c r="G1" s="23" t="s">
        <v>6</v>
      </c>
      <c r="H1" s="23" t="s">
        <v>365</v>
      </c>
      <c r="I1" s="23" t="s">
        <v>366</v>
      </c>
      <c r="J1" s="23" t="s">
        <v>367</v>
      </c>
      <c r="K1" s="23" t="s">
        <v>4</v>
      </c>
      <c r="L1" s="23" t="s">
        <v>28</v>
      </c>
    </row>
    <row r="2" spans="1:12" ht="16" x14ac:dyDescent="0.2">
      <c r="A2" s="15">
        <v>40899</v>
      </c>
      <c r="B2" s="16" t="s">
        <v>267</v>
      </c>
      <c r="C2" s="24">
        <v>-2.2222222222222223</v>
      </c>
      <c r="D2" s="24">
        <v>-10.722222222222223</v>
      </c>
      <c r="E2" s="18">
        <v>0</v>
      </c>
      <c r="F2" s="24">
        <v>68.920833333333334</v>
      </c>
      <c r="G2" s="24">
        <v>2.1698125000000004</v>
      </c>
      <c r="H2" s="24" t="s">
        <v>348</v>
      </c>
      <c r="I2" s="24" t="s">
        <v>348</v>
      </c>
      <c r="J2" s="25">
        <v>299.83333333333331</v>
      </c>
      <c r="K2" s="28">
        <v>0</v>
      </c>
      <c r="L2" s="24" t="s">
        <v>348</v>
      </c>
    </row>
    <row r="3" spans="1:12" ht="16" x14ac:dyDescent="0.2">
      <c r="A3" s="15">
        <v>40900</v>
      </c>
      <c r="B3" s="16" t="s">
        <v>267</v>
      </c>
      <c r="C3" s="24">
        <v>-3.5000000000000004</v>
      </c>
      <c r="D3" s="24">
        <v>-12.277777777777779</v>
      </c>
      <c r="E3" s="18">
        <v>0.76</v>
      </c>
      <c r="F3" s="24">
        <v>79.907291666666694</v>
      </c>
      <c r="G3" s="24">
        <v>1.5551875000000006</v>
      </c>
      <c r="H3" s="24" t="s">
        <v>348</v>
      </c>
      <c r="I3" s="24" t="s">
        <v>348</v>
      </c>
      <c r="J3" s="25">
        <v>174.72916666666666</v>
      </c>
      <c r="K3" s="28">
        <v>12.7</v>
      </c>
      <c r="L3" s="24" t="s">
        <v>348</v>
      </c>
    </row>
    <row r="4" spans="1:12" ht="16" x14ac:dyDescent="0.2">
      <c r="A4" s="15">
        <v>40901</v>
      </c>
      <c r="B4" s="16" t="s">
        <v>267</v>
      </c>
      <c r="C4" s="24">
        <v>1.3888888888888888</v>
      </c>
      <c r="D4" s="24">
        <v>-13.388888888888889</v>
      </c>
      <c r="E4" s="18">
        <v>0</v>
      </c>
      <c r="F4" s="24">
        <v>75.394791666666706</v>
      </c>
      <c r="G4" s="24">
        <v>1.4946562499999994</v>
      </c>
      <c r="H4" s="24" t="s">
        <v>348</v>
      </c>
      <c r="I4" s="24" t="s">
        <v>348</v>
      </c>
      <c r="J4" s="25">
        <v>193.15625</v>
      </c>
      <c r="K4" s="28">
        <v>0</v>
      </c>
      <c r="L4" s="24" t="s">
        <v>348</v>
      </c>
    </row>
    <row r="5" spans="1:12" ht="16" x14ac:dyDescent="0.2">
      <c r="A5" s="15">
        <v>40902</v>
      </c>
      <c r="B5" s="16" t="s">
        <v>267</v>
      </c>
      <c r="C5" s="24">
        <v>2.1111111111111094</v>
      </c>
      <c r="D5" s="24">
        <v>-5.4444444444444446</v>
      </c>
      <c r="E5" s="18">
        <v>0</v>
      </c>
      <c r="F5" s="24">
        <v>69.342708333333334</v>
      </c>
      <c r="G5" s="24">
        <v>3.3338750000000039</v>
      </c>
      <c r="H5" s="24" t="s">
        <v>348</v>
      </c>
      <c r="I5" s="24" t="s">
        <v>348</v>
      </c>
      <c r="J5" s="25">
        <v>246.77083333333334</v>
      </c>
      <c r="K5" s="28">
        <v>0</v>
      </c>
      <c r="L5" s="24" t="s">
        <v>348</v>
      </c>
    </row>
    <row r="6" spans="1:12" ht="16" x14ac:dyDescent="0.2">
      <c r="A6" s="15">
        <v>40903</v>
      </c>
      <c r="B6" s="16" t="s">
        <v>267</v>
      </c>
      <c r="C6" s="24">
        <v>6.7222222222222232</v>
      </c>
      <c r="D6" s="24">
        <v>-6.3888888888888884</v>
      </c>
      <c r="E6" s="18">
        <v>0</v>
      </c>
      <c r="F6" s="24">
        <v>66.193749999999994</v>
      </c>
      <c r="G6" s="24">
        <v>2.83565625</v>
      </c>
      <c r="H6" s="24" t="s">
        <v>348</v>
      </c>
      <c r="I6" s="24" t="s">
        <v>348</v>
      </c>
      <c r="J6" s="25">
        <v>166.875</v>
      </c>
      <c r="K6" s="28">
        <v>0</v>
      </c>
      <c r="L6" s="24" t="s">
        <v>348</v>
      </c>
    </row>
    <row r="7" spans="1:12" ht="16" x14ac:dyDescent="0.2">
      <c r="A7" s="15">
        <v>40904</v>
      </c>
      <c r="B7" s="16" t="s">
        <v>267</v>
      </c>
      <c r="C7" s="24">
        <v>2.5</v>
      </c>
      <c r="D7" s="24">
        <v>-10</v>
      </c>
      <c r="E7" s="18">
        <v>0</v>
      </c>
      <c r="F7" s="24">
        <v>64.295833333333363</v>
      </c>
      <c r="G7" s="24">
        <v>3.4595937500000051</v>
      </c>
      <c r="H7" s="24" t="s">
        <v>348</v>
      </c>
      <c r="I7" s="24" t="s">
        <v>348</v>
      </c>
      <c r="J7" s="25">
        <v>288.67708333333331</v>
      </c>
      <c r="K7" s="28">
        <v>0</v>
      </c>
      <c r="L7" s="24" t="s">
        <v>348</v>
      </c>
    </row>
    <row r="8" spans="1:12" ht="16" x14ac:dyDescent="0.2">
      <c r="A8" s="15">
        <v>40905</v>
      </c>
      <c r="B8" s="16" t="s">
        <v>267</v>
      </c>
      <c r="C8" s="24">
        <v>-5.7222222222222223</v>
      </c>
      <c r="D8" s="24">
        <v>-12.722222222222221</v>
      </c>
      <c r="E8" s="18">
        <v>0</v>
      </c>
      <c r="F8" s="24">
        <v>66.203124999999986</v>
      </c>
      <c r="G8" s="24">
        <v>1.6110625000000003</v>
      </c>
      <c r="H8" s="24" t="s">
        <v>348</v>
      </c>
      <c r="I8" s="24" t="s">
        <v>348</v>
      </c>
      <c r="J8" s="25">
        <v>120.30208333333333</v>
      </c>
      <c r="K8" s="28">
        <v>25.4</v>
      </c>
      <c r="L8" s="24" t="s">
        <v>348</v>
      </c>
    </row>
    <row r="9" spans="1:12" ht="16" x14ac:dyDescent="0.2">
      <c r="A9" s="15">
        <v>40906</v>
      </c>
      <c r="B9" s="16" t="s">
        <v>267</v>
      </c>
      <c r="C9" s="24">
        <v>-0.49999999999999922</v>
      </c>
      <c r="D9" s="24">
        <v>-6.7222222222222232</v>
      </c>
      <c r="E9" s="18">
        <v>1.02</v>
      </c>
      <c r="F9" s="24">
        <v>81.102083333333312</v>
      </c>
      <c r="G9" s="24">
        <v>1.6948749999999997</v>
      </c>
      <c r="H9" s="24" t="s">
        <v>348</v>
      </c>
      <c r="I9" s="24" t="s">
        <v>348</v>
      </c>
      <c r="J9" s="25">
        <v>189.05208333333334</v>
      </c>
      <c r="K9" s="28">
        <v>0</v>
      </c>
      <c r="L9" s="24" t="s">
        <v>348</v>
      </c>
    </row>
    <row r="10" spans="1:12" ht="16" x14ac:dyDescent="0.2">
      <c r="A10" s="15">
        <v>40907</v>
      </c>
      <c r="B10" s="16" t="s">
        <v>267</v>
      </c>
      <c r="C10" s="24">
        <v>-0.94444444444444398</v>
      </c>
      <c r="D10" s="24">
        <v>-10.388888888888888</v>
      </c>
      <c r="E10" s="18">
        <v>0</v>
      </c>
      <c r="F10" s="24">
        <v>77.103124999999977</v>
      </c>
      <c r="G10" s="24">
        <v>1.0243749999999994</v>
      </c>
      <c r="H10" s="24" t="s">
        <v>348</v>
      </c>
      <c r="I10" s="24" t="s">
        <v>348</v>
      </c>
      <c r="J10" s="25">
        <v>143.39583333333334</v>
      </c>
      <c r="K10" s="28">
        <v>0</v>
      </c>
      <c r="L10" s="24" t="s">
        <v>348</v>
      </c>
    </row>
    <row r="11" spans="1:12" ht="16" x14ac:dyDescent="0.2">
      <c r="A11" s="15">
        <v>40908</v>
      </c>
      <c r="B11" s="16" t="s">
        <v>267</v>
      </c>
      <c r="C11" s="24">
        <v>-0.22222222222222143</v>
      </c>
      <c r="D11" s="24">
        <v>-12.444444444444443</v>
      </c>
      <c r="E11" s="18">
        <v>0</v>
      </c>
      <c r="F11" s="24">
        <v>88.944791666666717</v>
      </c>
      <c r="G11" s="24">
        <v>1.969593750000002</v>
      </c>
      <c r="H11" s="24" t="s">
        <v>348</v>
      </c>
      <c r="I11" s="24" t="s">
        <v>348</v>
      </c>
      <c r="J11" s="25">
        <v>139.41666666666666</v>
      </c>
      <c r="K11" s="18">
        <v>38.099999999999994</v>
      </c>
      <c r="L11" s="24" t="s">
        <v>348</v>
      </c>
    </row>
    <row r="12" spans="1:12" ht="16" x14ac:dyDescent="0.2">
      <c r="A12" s="15">
        <v>40909</v>
      </c>
      <c r="B12" s="16" t="s">
        <v>267</v>
      </c>
      <c r="C12" s="24">
        <v>0</v>
      </c>
      <c r="D12" s="24">
        <v>-8.3333333333333339</v>
      </c>
      <c r="E12" s="18">
        <v>7.1</v>
      </c>
      <c r="F12" s="24">
        <v>89.08020833333336</v>
      </c>
      <c r="G12" s="24">
        <v>6.313875000000003</v>
      </c>
      <c r="H12" s="24">
        <v>-0.42974166666666669</v>
      </c>
      <c r="I12" s="24">
        <v>-6.7183333333334025E-2</v>
      </c>
      <c r="J12" s="25">
        <v>261.09375</v>
      </c>
      <c r="K12" s="18">
        <v>25.4</v>
      </c>
      <c r="L12" s="24" t="s">
        <v>348</v>
      </c>
    </row>
    <row r="13" spans="1:12" ht="16" x14ac:dyDescent="0.2">
      <c r="A13" s="15">
        <v>40910</v>
      </c>
      <c r="B13" s="16" t="s">
        <v>267</v>
      </c>
      <c r="C13" s="24">
        <v>-8.3333333333333339</v>
      </c>
      <c r="D13" s="24">
        <v>-16.944444444444443</v>
      </c>
      <c r="E13" s="18">
        <v>1.524</v>
      </c>
      <c r="F13" s="24">
        <v>57.252083333333339</v>
      </c>
      <c r="G13" s="24">
        <v>5.4478125000000013</v>
      </c>
      <c r="H13" s="24">
        <v>-0.7511791666666664</v>
      </c>
      <c r="I13" s="24">
        <v>-0.11351666666666688</v>
      </c>
      <c r="J13" s="25">
        <v>283.22916666666669</v>
      </c>
      <c r="K13" s="18">
        <v>0</v>
      </c>
      <c r="L13" s="24" t="s">
        <v>348</v>
      </c>
    </row>
    <row r="14" spans="1:12" ht="16" x14ac:dyDescent="0.2">
      <c r="A14" s="15">
        <v>40911</v>
      </c>
      <c r="B14" s="16" t="s">
        <v>267</v>
      </c>
      <c r="C14" s="24">
        <v>-7.3888888888888893</v>
      </c>
      <c r="D14" s="24">
        <v>-20.166666666666664</v>
      </c>
      <c r="E14" s="18">
        <v>0</v>
      </c>
      <c r="F14" s="24">
        <v>55.132291666666653</v>
      </c>
      <c r="G14" s="24">
        <v>1.3735937500000002</v>
      </c>
      <c r="H14" s="24">
        <v>-1.5376875000000014</v>
      </c>
      <c r="I14" s="24">
        <v>-0.35213333333333313</v>
      </c>
      <c r="J14" s="25">
        <v>179.89583333333334</v>
      </c>
      <c r="K14" s="18">
        <v>0</v>
      </c>
      <c r="L14" s="24" t="s">
        <v>348</v>
      </c>
    </row>
    <row r="15" spans="1:12" ht="16" x14ac:dyDescent="0.2">
      <c r="A15" s="15">
        <v>40912</v>
      </c>
      <c r="B15" s="16" t="s">
        <v>267</v>
      </c>
      <c r="C15" s="24">
        <v>-2.1666666666666656</v>
      </c>
      <c r="D15" s="24">
        <v>-11.555555555555555</v>
      </c>
      <c r="E15" s="18">
        <v>0</v>
      </c>
      <c r="F15" s="24">
        <v>69.129166666666634</v>
      </c>
      <c r="G15" s="24">
        <v>1.9230312499999995</v>
      </c>
      <c r="H15" s="24">
        <v>-1.380733333333332</v>
      </c>
      <c r="I15" s="24">
        <v>-0.47028333333333389</v>
      </c>
      <c r="J15" s="25">
        <v>239.59375</v>
      </c>
      <c r="K15" s="18">
        <v>0</v>
      </c>
      <c r="L15" s="24" t="s">
        <v>348</v>
      </c>
    </row>
    <row r="16" spans="1:12" ht="16" x14ac:dyDescent="0.2">
      <c r="A16" s="15">
        <v>40913</v>
      </c>
      <c r="B16" s="16" t="s">
        <v>267</v>
      </c>
      <c r="C16" s="24">
        <v>5.6666666666666679</v>
      </c>
      <c r="D16" s="24">
        <v>-11.777777777777777</v>
      </c>
      <c r="E16" s="18">
        <v>1.016</v>
      </c>
      <c r="F16" s="24">
        <v>72.067708333333314</v>
      </c>
      <c r="G16" s="24">
        <v>1.1733749999999996</v>
      </c>
      <c r="H16" s="24">
        <v>-1.1033125000000001</v>
      </c>
      <c r="I16" s="24">
        <v>-0.43437500000000012</v>
      </c>
      <c r="J16" s="25">
        <v>206.4375</v>
      </c>
      <c r="K16" s="18">
        <v>0</v>
      </c>
      <c r="L16" s="24" t="s">
        <v>348</v>
      </c>
    </row>
    <row r="17" spans="1:12" ht="16" x14ac:dyDescent="0.2">
      <c r="A17" s="15">
        <v>40914</v>
      </c>
      <c r="B17" s="16" t="s">
        <v>267</v>
      </c>
      <c r="C17" s="24">
        <v>5.4999999999999991</v>
      </c>
      <c r="D17" s="24">
        <v>0.55555555555555558</v>
      </c>
      <c r="E17" s="18">
        <v>0</v>
      </c>
      <c r="F17" s="24">
        <v>64.015625000000014</v>
      </c>
      <c r="G17" s="24">
        <v>2.6773437500000004</v>
      </c>
      <c r="H17" s="24">
        <v>-0.26062500000000011</v>
      </c>
      <c r="I17" s="24">
        <v>-0.1054083333333332</v>
      </c>
      <c r="J17" s="25">
        <v>245.875</v>
      </c>
      <c r="K17" s="18">
        <v>0</v>
      </c>
      <c r="L17" s="24" t="s">
        <v>348</v>
      </c>
    </row>
    <row r="18" spans="1:12" ht="16" x14ac:dyDescent="0.2">
      <c r="A18" s="15">
        <v>40915</v>
      </c>
      <c r="B18" s="16" t="s">
        <v>267</v>
      </c>
      <c r="C18" s="24">
        <v>1.4444444444444453</v>
      </c>
      <c r="D18" s="24">
        <v>-6.1111111111111107</v>
      </c>
      <c r="E18" s="18">
        <v>0.254</v>
      </c>
      <c r="F18" s="24">
        <v>64.285416666666649</v>
      </c>
      <c r="G18" s="24">
        <v>3.2081562500000032</v>
      </c>
      <c r="H18" s="24">
        <v>-0.12741666666666643</v>
      </c>
      <c r="I18" s="24">
        <v>-5.7916666666667498E-4</v>
      </c>
      <c r="J18" s="25">
        <v>266.03125</v>
      </c>
      <c r="K18" s="18">
        <v>0</v>
      </c>
      <c r="L18" s="24" t="s">
        <v>348</v>
      </c>
    </row>
    <row r="19" spans="1:12" ht="16" x14ac:dyDescent="0.2">
      <c r="A19" s="15">
        <v>40916</v>
      </c>
      <c r="B19" s="16" t="s">
        <v>267</v>
      </c>
      <c r="C19" s="24">
        <v>2.3333333333333348</v>
      </c>
      <c r="D19" s="24">
        <v>-6.8888888888888875</v>
      </c>
      <c r="E19" s="18">
        <v>0</v>
      </c>
      <c r="F19" s="24">
        <v>76.590625000000031</v>
      </c>
      <c r="G19" s="24">
        <v>0.67050000000000021</v>
      </c>
      <c r="H19" s="24">
        <v>-0.33475833333333349</v>
      </c>
      <c r="I19" s="24">
        <v>-2.5483333333333705E-2</v>
      </c>
      <c r="J19" s="25">
        <v>205.53125</v>
      </c>
      <c r="K19" s="18">
        <v>0</v>
      </c>
      <c r="L19" s="24" t="s">
        <v>348</v>
      </c>
    </row>
    <row r="20" spans="1:12" ht="16" x14ac:dyDescent="0.2">
      <c r="A20" s="15">
        <v>40917</v>
      </c>
      <c r="B20" s="16" t="s">
        <v>267</v>
      </c>
      <c r="C20" s="24">
        <v>5.3333333333333339</v>
      </c>
      <c r="D20" s="24">
        <v>-1.888888888888888</v>
      </c>
      <c r="E20" s="18">
        <v>0</v>
      </c>
      <c r="F20" s="24">
        <v>67.394791666666677</v>
      </c>
      <c r="G20" s="24">
        <v>3.1010625000000025</v>
      </c>
      <c r="H20" s="24">
        <v>-0.48186666666666783</v>
      </c>
      <c r="I20" s="24">
        <v>-9.1508333333333303E-2</v>
      </c>
      <c r="J20" s="25">
        <v>218.79166666666666</v>
      </c>
      <c r="K20" s="18">
        <v>0</v>
      </c>
      <c r="L20" s="24" t="s">
        <v>348</v>
      </c>
    </row>
    <row r="21" spans="1:12" ht="16" x14ac:dyDescent="0.2">
      <c r="A21" s="15">
        <v>40918</v>
      </c>
      <c r="B21" s="16" t="s">
        <v>267</v>
      </c>
      <c r="C21" s="24">
        <v>8.6111111111111107</v>
      </c>
      <c r="D21" s="24">
        <v>-5.5555555555555554</v>
      </c>
      <c r="E21" s="18">
        <v>0</v>
      </c>
      <c r="F21" s="24">
        <v>72.292708333333366</v>
      </c>
      <c r="G21" s="24">
        <v>0.95918750000000064</v>
      </c>
      <c r="H21" s="24">
        <v>-0.41410416666666761</v>
      </c>
      <c r="I21" s="24">
        <v>-0.1187291666666665</v>
      </c>
      <c r="J21" s="25">
        <v>195.28125</v>
      </c>
      <c r="K21" s="18">
        <v>0</v>
      </c>
      <c r="L21" s="24" t="s">
        <v>348</v>
      </c>
    </row>
    <row r="22" spans="1:12" ht="16" x14ac:dyDescent="0.2">
      <c r="A22" s="15">
        <v>40919</v>
      </c>
      <c r="B22" s="16" t="s">
        <v>267</v>
      </c>
      <c r="C22" s="24">
        <v>5.5555555555555554</v>
      </c>
      <c r="D22" s="24">
        <v>-3.2777777777777768</v>
      </c>
      <c r="E22" s="18">
        <v>0</v>
      </c>
      <c r="F22" s="24">
        <v>80.582291666666663</v>
      </c>
      <c r="G22" s="24">
        <v>1.7786875</v>
      </c>
      <c r="H22" s="24">
        <v>-0.26178333333333365</v>
      </c>
      <c r="I22" s="24">
        <v>-7.6450000000000476E-2</v>
      </c>
      <c r="J22" s="25">
        <v>207.0625</v>
      </c>
      <c r="K22" s="18">
        <v>76.199999999999989</v>
      </c>
      <c r="L22" s="24" t="s">
        <v>348</v>
      </c>
    </row>
    <row r="23" spans="1:12" ht="16" x14ac:dyDescent="0.2">
      <c r="A23" s="15">
        <v>40920</v>
      </c>
      <c r="B23" s="16" t="s">
        <v>267</v>
      </c>
      <c r="C23" s="24">
        <v>-3.6111111111111112</v>
      </c>
      <c r="D23" s="24">
        <v>-10.333333333333334</v>
      </c>
      <c r="E23" s="18">
        <v>5.0999999999999996</v>
      </c>
      <c r="F23" s="24">
        <v>79.530208333333377</v>
      </c>
      <c r="G23" s="24">
        <v>4.8844062499999987</v>
      </c>
      <c r="H23" s="24">
        <v>-0.2154499999999995</v>
      </c>
      <c r="I23" s="24">
        <v>-5.5600000000000899E-2</v>
      </c>
      <c r="J23" s="25">
        <v>300.27083333333331</v>
      </c>
      <c r="K23" s="18">
        <v>101.6</v>
      </c>
      <c r="L23" s="24" t="s">
        <v>348</v>
      </c>
    </row>
    <row r="24" spans="1:12" ht="16" x14ac:dyDescent="0.2">
      <c r="A24" s="15">
        <v>40921</v>
      </c>
      <c r="B24" s="16" t="s">
        <v>267</v>
      </c>
      <c r="C24" s="24">
        <v>-7.8888888888888884</v>
      </c>
      <c r="D24" s="24">
        <v>-11.222222222222221</v>
      </c>
      <c r="E24" s="18">
        <v>5.3</v>
      </c>
      <c r="F24" s="24">
        <v>69.208333333333329</v>
      </c>
      <c r="G24" s="24">
        <v>3.1662500000000016</v>
      </c>
      <c r="H24" s="24">
        <v>-0.16680000000000031</v>
      </c>
      <c r="I24" s="24">
        <v>-5.5600000000000899E-2</v>
      </c>
      <c r="J24" s="25">
        <v>284.5625</v>
      </c>
      <c r="K24" s="18">
        <v>0.01</v>
      </c>
      <c r="L24" s="24" t="s">
        <v>348</v>
      </c>
    </row>
    <row r="25" spans="1:12" ht="16" x14ac:dyDescent="0.2">
      <c r="A25" s="15">
        <v>40922</v>
      </c>
      <c r="B25" s="16" t="s">
        <v>267</v>
      </c>
      <c r="C25" s="24">
        <v>-8.1111111111111125</v>
      </c>
      <c r="D25" s="24">
        <v>-12.222222222222221</v>
      </c>
      <c r="E25" s="18">
        <v>0</v>
      </c>
      <c r="F25" s="24">
        <v>64.729166666666671</v>
      </c>
      <c r="G25" s="24">
        <v>0.47959374999999987</v>
      </c>
      <c r="H25" s="24">
        <v>-0.22587499999999916</v>
      </c>
      <c r="I25" s="24">
        <v>-5.5600000000000899E-2</v>
      </c>
      <c r="J25" s="25">
        <v>128.79166666666666</v>
      </c>
      <c r="K25" s="18">
        <v>0.01</v>
      </c>
      <c r="L25" s="24" t="s">
        <v>348</v>
      </c>
    </row>
    <row r="26" spans="1:12" ht="16" x14ac:dyDescent="0.2">
      <c r="A26" s="15">
        <v>40923</v>
      </c>
      <c r="B26" s="16" t="s">
        <v>267</v>
      </c>
      <c r="C26" s="24">
        <v>-0.83333333333333326</v>
      </c>
      <c r="D26" s="24">
        <v>-10.722222222222223</v>
      </c>
      <c r="E26" s="18">
        <v>0</v>
      </c>
      <c r="F26" s="24">
        <v>72.955208333333331</v>
      </c>
      <c r="G26" s="24">
        <v>3.2267812500000002</v>
      </c>
      <c r="H26" s="24">
        <v>-0.3225958333333338</v>
      </c>
      <c r="I26" s="24">
        <v>-5.5600000000000899E-2</v>
      </c>
      <c r="J26" s="25">
        <v>111.48958333333333</v>
      </c>
      <c r="K26" s="18">
        <v>0</v>
      </c>
      <c r="L26" s="24" t="s">
        <v>348</v>
      </c>
    </row>
    <row r="27" spans="1:12" ht="16" x14ac:dyDescent="0.2">
      <c r="A27" s="15">
        <v>40924</v>
      </c>
      <c r="B27" s="16" t="s">
        <v>267</v>
      </c>
      <c r="C27" s="24">
        <v>0.72222222222222066</v>
      </c>
      <c r="D27" s="24">
        <v>-7.1666666666666661</v>
      </c>
      <c r="E27" s="18">
        <v>0</v>
      </c>
      <c r="F27" s="24">
        <v>76.544791666666697</v>
      </c>
      <c r="G27" s="24">
        <v>1.6995312499999997</v>
      </c>
      <c r="H27" s="24">
        <v>-0.35618750000000016</v>
      </c>
      <c r="I27" s="24">
        <v>-5.7916666666667511E-2</v>
      </c>
      <c r="J27" s="25">
        <v>194.58333333333334</v>
      </c>
      <c r="K27" s="18">
        <v>0.01</v>
      </c>
      <c r="L27" s="24" t="s">
        <v>348</v>
      </c>
    </row>
    <row r="28" spans="1:12" ht="16" x14ac:dyDescent="0.2">
      <c r="A28" s="15">
        <v>40925</v>
      </c>
      <c r="B28" s="16" t="s">
        <v>267</v>
      </c>
      <c r="C28" s="24">
        <v>-3.5000000000000004</v>
      </c>
      <c r="D28" s="24">
        <v>-18.666666666666668</v>
      </c>
      <c r="E28" s="18">
        <v>0</v>
      </c>
      <c r="F28" s="24">
        <v>66.465625000000003</v>
      </c>
      <c r="G28" s="24">
        <v>3.5573750000000026</v>
      </c>
      <c r="H28" s="24">
        <v>-0.37645833333333312</v>
      </c>
      <c r="I28" s="24">
        <v>-6.9500000000000492E-2</v>
      </c>
      <c r="J28" s="25">
        <v>294.625</v>
      </c>
      <c r="K28" s="18">
        <v>7.6199999999999992</v>
      </c>
      <c r="L28" s="24" t="s">
        <v>348</v>
      </c>
    </row>
    <row r="29" spans="1:12" ht="16" x14ac:dyDescent="0.2">
      <c r="A29" s="15">
        <v>40926</v>
      </c>
      <c r="B29" s="16" t="s">
        <v>267</v>
      </c>
      <c r="C29" s="24">
        <v>-7.666666666666667</v>
      </c>
      <c r="D29" s="24">
        <v>-22.833333333333332</v>
      </c>
      <c r="E29" s="18">
        <v>0.3</v>
      </c>
      <c r="F29" s="24">
        <v>58.260416666666664</v>
      </c>
      <c r="G29" s="24">
        <v>2.3234687499999986</v>
      </c>
      <c r="H29" s="24">
        <v>-0.92029583333333276</v>
      </c>
      <c r="I29" s="24">
        <v>-0.20849999999999982</v>
      </c>
      <c r="J29" s="25">
        <v>168.26041666666666</v>
      </c>
      <c r="K29" s="18">
        <v>25.4</v>
      </c>
      <c r="L29" s="24" t="s">
        <v>348</v>
      </c>
    </row>
    <row r="30" spans="1:12" ht="16" x14ac:dyDescent="0.2">
      <c r="A30" s="15">
        <v>40927</v>
      </c>
      <c r="B30" s="16" t="s">
        <v>267</v>
      </c>
      <c r="C30" s="24">
        <v>-10.277777777777777</v>
      </c>
      <c r="D30" s="24">
        <v>-25.444444444444443</v>
      </c>
      <c r="E30" s="18">
        <v>0.5</v>
      </c>
      <c r="F30" s="24">
        <v>50.348958333333343</v>
      </c>
      <c r="G30" s="24">
        <v>4.004375000000004</v>
      </c>
      <c r="H30" s="24">
        <v>-1.6703166666666649</v>
      </c>
      <c r="I30" s="24">
        <v>-0.53746666666666687</v>
      </c>
      <c r="J30" s="25">
        <v>258.71875</v>
      </c>
      <c r="K30" s="18">
        <v>0</v>
      </c>
      <c r="L30" s="24" t="s">
        <v>348</v>
      </c>
    </row>
    <row r="31" spans="1:12" ht="16" x14ac:dyDescent="0.2">
      <c r="A31" s="15">
        <v>40928</v>
      </c>
      <c r="B31" s="16" t="s">
        <v>267</v>
      </c>
      <c r="C31" s="24">
        <v>-13.777777777777779</v>
      </c>
      <c r="D31" s="24">
        <v>-27</v>
      </c>
      <c r="E31" s="18">
        <v>0</v>
      </c>
      <c r="F31" s="24">
        <v>56.472916666666642</v>
      </c>
      <c r="G31" s="24">
        <v>0.13037499999999994</v>
      </c>
      <c r="H31" s="24">
        <v>-2.3548916666666648</v>
      </c>
      <c r="I31" s="24">
        <v>-1.0662458333333324</v>
      </c>
      <c r="J31" s="25">
        <v>203.15625</v>
      </c>
      <c r="K31" s="18">
        <v>25.4</v>
      </c>
      <c r="L31" s="24" t="s">
        <v>348</v>
      </c>
    </row>
    <row r="32" spans="1:12" ht="16" x14ac:dyDescent="0.2">
      <c r="A32" s="15">
        <v>40929</v>
      </c>
      <c r="B32" s="16" t="s">
        <v>267</v>
      </c>
      <c r="C32" s="24">
        <v>-9.3333333333333339</v>
      </c>
      <c r="D32" s="24">
        <v>-24.611111111111107</v>
      </c>
      <c r="E32" s="18">
        <v>1.5</v>
      </c>
      <c r="F32" s="24">
        <v>53.87812499999999</v>
      </c>
      <c r="G32" s="24">
        <v>1.3968749999999999</v>
      </c>
      <c r="H32" s="24">
        <v>-2.0786291666666679</v>
      </c>
      <c r="I32" s="24">
        <v>-1.1079458333333341</v>
      </c>
      <c r="J32" s="25">
        <v>174.97916666666666</v>
      </c>
      <c r="K32" s="18">
        <v>0</v>
      </c>
      <c r="L32" s="24" t="s">
        <v>348</v>
      </c>
    </row>
    <row r="33" spans="1:12" ht="16" x14ac:dyDescent="0.2">
      <c r="A33" s="15">
        <v>40930</v>
      </c>
      <c r="B33" s="16" t="s">
        <v>267</v>
      </c>
      <c r="C33" s="24">
        <v>-2.8333333333333339</v>
      </c>
      <c r="D33" s="24">
        <v>-9.5</v>
      </c>
      <c r="E33" s="18">
        <v>0</v>
      </c>
      <c r="F33" s="24">
        <v>80.153125000000031</v>
      </c>
      <c r="G33" s="24">
        <v>3.7343125000000064</v>
      </c>
      <c r="H33" s="24">
        <v>-1.5735958333333304</v>
      </c>
      <c r="I33" s="24">
        <v>-0.87917500000000171</v>
      </c>
      <c r="J33" s="25">
        <v>88.75</v>
      </c>
      <c r="K33" s="18">
        <v>101.6</v>
      </c>
      <c r="L33" s="24" t="s">
        <v>348</v>
      </c>
    </row>
    <row r="34" spans="1:12" ht="16" x14ac:dyDescent="0.2">
      <c r="A34" s="15">
        <v>40931</v>
      </c>
      <c r="B34" s="16" t="s">
        <v>267</v>
      </c>
      <c r="C34" s="24">
        <v>-2.1111111111111116</v>
      </c>
      <c r="D34" s="24">
        <v>-5.7222222222222223</v>
      </c>
      <c r="E34" s="18">
        <v>6.9</v>
      </c>
      <c r="F34" s="24">
        <v>88.592708333333405</v>
      </c>
      <c r="G34" s="24">
        <v>3.6551562499999979</v>
      </c>
      <c r="H34" s="24">
        <v>-0.97821250000000104</v>
      </c>
      <c r="I34" s="24">
        <v>-0.58901249999999916</v>
      </c>
      <c r="J34" s="25">
        <v>221.79166666666666</v>
      </c>
      <c r="K34" s="18">
        <v>27.94</v>
      </c>
      <c r="L34" s="24" t="s">
        <v>348</v>
      </c>
    </row>
    <row r="35" spans="1:12" ht="16" x14ac:dyDescent="0.2">
      <c r="A35" s="15">
        <v>40932</v>
      </c>
      <c r="B35" s="16" t="s">
        <v>267</v>
      </c>
      <c r="C35" s="24">
        <v>-5.0555555555555562</v>
      </c>
      <c r="D35" s="24">
        <v>-12.722222222222221</v>
      </c>
      <c r="E35" s="18">
        <v>1.8</v>
      </c>
      <c r="F35" s="24">
        <v>76.767708333333346</v>
      </c>
      <c r="G35" s="24">
        <v>2.6354375000000001</v>
      </c>
      <c r="H35" s="24">
        <v>-0.8907583333333341</v>
      </c>
      <c r="I35" s="24">
        <v>-0.5114041666666661</v>
      </c>
      <c r="J35" s="25">
        <v>259.80208333333331</v>
      </c>
      <c r="K35" s="18">
        <v>0.01</v>
      </c>
      <c r="L35" s="24" t="s">
        <v>348</v>
      </c>
    </row>
    <row r="36" spans="1:12" ht="16" x14ac:dyDescent="0.2">
      <c r="A36" s="15">
        <v>40933</v>
      </c>
      <c r="B36" s="16" t="s">
        <v>267</v>
      </c>
      <c r="C36" s="24">
        <v>-1.1666666666666674</v>
      </c>
      <c r="D36" s="24">
        <v>-11.277777777777779</v>
      </c>
      <c r="E36" s="18">
        <v>0</v>
      </c>
      <c r="F36" s="24">
        <v>76.938541666666666</v>
      </c>
      <c r="G36" s="24">
        <v>1.6995312500000004</v>
      </c>
      <c r="H36" s="24">
        <v>-1.0720374999999998</v>
      </c>
      <c r="I36" s="24">
        <v>-0.6133375000000002</v>
      </c>
      <c r="J36" s="25">
        <v>124.10416666666667</v>
      </c>
      <c r="K36" s="18">
        <v>0</v>
      </c>
      <c r="L36" s="24" t="s">
        <v>348</v>
      </c>
    </row>
    <row r="37" spans="1:12" ht="16" x14ac:dyDescent="0.2">
      <c r="A37" s="15">
        <v>40934</v>
      </c>
      <c r="B37" s="16" t="s">
        <v>267</v>
      </c>
      <c r="C37" s="24">
        <v>1.1666666666666674</v>
      </c>
      <c r="D37" s="24">
        <v>-4.3888888888888884</v>
      </c>
      <c r="E37" s="18">
        <v>0</v>
      </c>
      <c r="F37" s="24">
        <v>82.997916666666697</v>
      </c>
      <c r="G37" s="24">
        <v>2.416593750000001</v>
      </c>
      <c r="H37" s="24">
        <v>-0.77839999999999965</v>
      </c>
      <c r="I37" s="24">
        <v>-0.47028333333333333</v>
      </c>
      <c r="J37" s="25">
        <v>181.8125</v>
      </c>
      <c r="K37" s="18">
        <v>0</v>
      </c>
      <c r="L37" s="24" t="s">
        <v>348</v>
      </c>
    </row>
    <row r="38" spans="1:12" ht="16" x14ac:dyDescent="0.2">
      <c r="A38" s="15">
        <v>40935</v>
      </c>
      <c r="B38" s="16" t="s">
        <v>267</v>
      </c>
      <c r="C38" s="24">
        <v>2.7222222222222214</v>
      </c>
      <c r="D38" s="24">
        <v>-10.444444444444445</v>
      </c>
      <c r="E38" s="18">
        <v>0</v>
      </c>
      <c r="F38" s="24">
        <v>69.321875000000006</v>
      </c>
      <c r="G38" s="24">
        <v>2.4119375000000001</v>
      </c>
      <c r="H38" s="24">
        <v>-0.72279999999999989</v>
      </c>
      <c r="I38" s="24">
        <v>-0.42221250000000016</v>
      </c>
      <c r="J38" s="25">
        <v>220.8125</v>
      </c>
      <c r="K38" s="18">
        <v>0</v>
      </c>
      <c r="L38" s="24" t="s">
        <v>348</v>
      </c>
    </row>
    <row r="39" spans="1:12" ht="16" x14ac:dyDescent="0.2">
      <c r="A39" s="15">
        <v>40936</v>
      </c>
      <c r="B39" s="16" t="s">
        <v>267</v>
      </c>
      <c r="C39" s="24">
        <v>-2.1111111111111116</v>
      </c>
      <c r="D39" s="24">
        <v>-11</v>
      </c>
      <c r="E39" s="18">
        <v>0</v>
      </c>
      <c r="F39" s="24">
        <v>68.189583333333346</v>
      </c>
      <c r="G39" s="24">
        <v>4.3349687499999989</v>
      </c>
      <c r="H39" s="24">
        <v>-0.75291666666666701</v>
      </c>
      <c r="I39" s="24">
        <v>-0.43090000000000001</v>
      </c>
      <c r="J39" s="25">
        <v>246.1875</v>
      </c>
      <c r="K39" s="18">
        <v>0</v>
      </c>
      <c r="L39" s="24" t="s">
        <v>348</v>
      </c>
    </row>
    <row r="40" spans="1:12" ht="16" x14ac:dyDescent="0.2">
      <c r="A40" s="15">
        <v>40937</v>
      </c>
      <c r="B40" s="16" t="s">
        <v>267</v>
      </c>
      <c r="C40" s="24">
        <v>-8.7222222222222214</v>
      </c>
      <c r="D40" s="24">
        <v>-18.111111111111111</v>
      </c>
      <c r="E40" s="18">
        <v>0</v>
      </c>
      <c r="F40" s="24">
        <v>64.968750000000014</v>
      </c>
      <c r="G40" s="24">
        <v>1.9183749999999999</v>
      </c>
      <c r="H40" s="24">
        <v>-1.3668333333333331</v>
      </c>
      <c r="I40" s="24">
        <v>-0.73264583333333366</v>
      </c>
      <c r="J40" s="25">
        <v>261.22916666666669</v>
      </c>
      <c r="K40" s="18">
        <v>0</v>
      </c>
      <c r="L40" s="24" t="s">
        <v>348</v>
      </c>
    </row>
    <row r="41" spans="1:12" ht="16" x14ac:dyDescent="0.2">
      <c r="A41" s="15">
        <v>40938</v>
      </c>
      <c r="B41" s="16" t="s">
        <v>267</v>
      </c>
      <c r="C41" s="24">
        <v>-0.61111111111111194</v>
      </c>
      <c r="D41" s="24">
        <v>-15.388888888888888</v>
      </c>
      <c r="E41" s="18">
        <v>0</v>
      </c>
      <c r="F41" s="24">
        <v>65.585416666666674</v>
      </c>
      <c r="G41" s="24">
        <v>2.123250000000001</v>
      </c>
      <c r="H41" s="24">
        <v>-1.6483083333333308</v>
      </c>
      <c r="I41" s="24">
        <v>-1.0008000000000012</v>
      </c>
      <c r="J41" s="25">
        <v>84.614583333333329</v>
      </c>
      <c r="K41" s="18">
        <v>0</v>
      </c>
      <c r="L41" s="24" t="s">
        <v>348</v>
      </c>
    </row>
    <row r="42" spans="1:12" ht="16" x14ac:dyDescent="0.2">
      <c r="A42" s="15">
        <v>40939</v>
      </c>
      <c r="B42" s="16" t="s">
        <v>267</v>
      </c>
      <c r="C42" s="24">
        <v>5.5555555555555554</v>
      </c>
      <c r="D42" s="24">
        <v>-6.9444444444444446</v>
      </c>
      <c r="E42" s="18">
        <v>2.286</v>
      </c>
      <c r="F42" s="24">
        <v>73.355208333333323</v>
      </c>
      <c r="G42" s="24">
        <v>2.2256874999999998</v>
      </c>
      <c r="H42" s="24">
        <v>-1.0558208333333334</v>
      </c>
      <c r="I42" s="24">
        <v>-0.68920833333333265</v>
      </c>
      <c r="J42" s="25">
        <v>176.875</v>
      </c>
      <c r="K42" s="18">
        <v>0</v>
      </c>
      <c r="L42" s="24" t="s">
        <v>348</v>
      </c>
    </row>
    <row r="43" spans="1:12" ht="16" x14ac:dyDescent="0.2">
      <c r="A43" s="15">
        <v>40940</v>
      </c>
      <c r="B43" s="16" t="s">
        <v>267</v>
      </c>
      <c r="C43" s="24">
        <v>1.5000000000000016</v>
      </c>
      <c r="D43" s="24">
        <v>-4.6666666666666661</v>
      </c>
      <c r="E43" s="18">
        <v>0</v>
      </c>
      <c r="F43" s="24">
        <v>81.423958333333346</v>
      </c>
      <c r="G43" s="24">
        <v>2.0906562500000025</v>
      </c>
      <c r="H43" s="24">
        <v>-0.42568750000000066</v>
      </c>
      <c r="I43" s="24">
        <v>-0.32549166666666624</v>
      </c>
      <c r="J43" s="25">
        <v>261.125</v>
      </c>
      <c r="K43" s="18">
        <v>0</v>
      </c>
      <c r="L43" s="24" t="s">
        <v>348</v>
      </c>
    </row>
    <row r="44" spans="1:12" ht="16" x14ac:dyDescent="0.2">
      <c r="A44" s="15">
        <v>40941</v>
      </c>
      <c r="B44" s="16" t="s">
        <v>267</v>
      </c>
      <c r="C44" s="24">
        <v>0.33333333333333409</v>
      </c>
      <c r="D44" s="24">
        <v>-4.3888888888888884</v>
      </c>
      <c r="E44" s="18">
        <v>0</v>
      </c>
      <c r="F44" s="24">
        <v>89.60520833333338</v>
      </c>
      <c r="G44" s="24">
        <v>1.3829062499999998</v>
      </c>
      <c r="H44" s="24">
        <v>-0.3301250000000005</v>
      </c>
      <c r="I44" s="24">
        <v>-0.22297916666666603</v>
      </c>
      <c r="J44" s="25">
        <v>234.51041666666666</v>
      </c>
      <c r="K44" s="18">
        <v>0.01</v>
      </c>
      <c r="L44" s="24" t="s">
        <v>348</v>
      </c>
    </row>
    <row r="45" spans="1:12" ht="16" x14ac:dyDescent="0.2">
      <c r="A45" s="15">
        <v>40942</v>
      </c>
      <c r="B45" s="16" t="s">
        <v>267</v>
      </c>
      <c r="C45" s="24">
        <v>1.6666666666666665</v>
      </c>
      <c r="D45" s="24">
        <v>-8.6111111111111107</v>
      </c>
      <c r="E45" s="18">
        <v>0</v>
      </c>
      <c r="F45" s="24">
        <v>82.802083333333343</v>
      </c>
      <c r="G45" s="24">
        <v>0.43768750000000006</v>
      </c>
      <c r="H45" s="24">
        <v>-0.27799999999999969</v>
      </c>
      <c r="I45" s="24">
        <v>-0.17375000000000021</v>
      </c>
      <c r="J45" s="25">
        <v>114.44791666666667</v>
      </c>
      <c r="K45" s="18">
        <v>0</v>
      </c>
      <c r="L45" s="24" t="s">
        <v>348</v>
      </c>
    </row>
    <row r="46" spans="1:12" ht="16" x14ac:dyDescent="0.2">
      <c r="A46" s="15">
        <v>40943</v>
      </c>
      <c r="B46" s="16" t="s">
        <v>267</v>
      </c>
      <c r="C46" s="24">
        <v>4.6666666666666661</v>
      </c>
      <c r="D46" s="24">
        <v>-11.277777777777779</v>
      </c>
      <c r="E46" s="18">
        <v>0</v>
      </c>
      <c r="F46" s="24">
        <v>71.037499999999966</v>
      </c>
      <c r="G46" s="24">
        <v>1.1407812499999999</v>
      </c>
      <c r="H46" s="24">
        <v>-0.51719583333333341</v>
      </c>
      <c r="I46" s="24">
        <v>-0.24730416666666657</v>
      </c>
      <c r="J46" s="25">
        <v>282.90625</v>
      </c>
      <c r="K46" s="18">
        <v>0</v>
      </c>
      <c r="L46" s="24" t="s">
        <v>348</v>
      </c>
    </row>
    <row r="47" spans="1:12" ht="16" x14ac:dyDescent="0.2">
      <c r="A47" s="15">
        <v>40944</v>
      </c>
      <c r="B47" s="16" t="s">
        <v>267</v>
      </c>
      <c r="C47" s="24">
        <v>2.2222222222222223</v>
      </c>
      <c r="D47" s="24">
        <v>-8.7777777777777786</v>
      </c>
      <c r="E47" s="18">
        <v>0</v>
      </c>
      <c r="F47" s="24">
        <v>80.511458333333323</v>
      </c>
      <c r="G47" s="24">
        <v>1.3875624999999998</v>
      </c>
      <c r="H47" s="24">
        <v>-0.49344999999999994</v>
      </c>
      <c r="I47" s="24">
        <v>-0.27452499999999963</v>
      </c>
      <c r="J47" s="25">
        <v>274.34375</v>
      </c>
      <c r="K47" s="18">
        <v>0</v>
      </c>
      <c r="L47" s="24" t="s">
        <v>348</v>
      </c>
    </row>
    <row r="48" spans="1:12" ht="16" x14ac:dyDescent="0.2">
      <c r="A48" s="15">
        <v>40945</v>
      </c>
      <c r="B48" s="16" t="s">
        <v>267</v>
      </c>
      <c r="C48" s="24">
        <v>0.88888888888888962</v>
      </c>
      <c r="D48" s="24">
        <v>-3.8888888888888888</v>
      </c>
      <c r="E48" s="18">
        <v>0</v>
      </c>
      <c r="F48" s="24">
        <v>82.802083333333343</v>
      </c>
      <c r="G48" s="24">
        <v>2.4212500000000028</v>
      </c>
      <c r="H48" s="24">
        <v>-0.49692500000000023</v>
      </c>
      <c r="I48" s="24">
        <v>-0.27626249999999969</v>
      </c>
      <c r="J48" s="25">
        <v>255.28125</v>
      </c>
      <c r="K48" s="18">
        <v>0</v>
      </c>
      <c r="L48" s="24" t="s">
        <v>348</v>
      </c>
    </row>
    <row r="49" spans="1:12" ht="16" x14ac:dyDescent="0.2">
      <c r="A49" s="15">
        <v>40946</v>
      </c>
      <c r="B49" s="16" t="s">
        <v>267</v>
      </c>
      <c r="C49" s="24">
        <v>-0.38888888888888851</v>
      </c>
      <c r="D49" s="24">
        <v>-11.611111111111111</v>
      </c>
      <c r="E49" s="18">
        <v>0</v>
      </c>
      <c r="F49" s="24">
        <v>58.724999999999973</v>
      </c>
      <c r="G49" s="24">
        <v>1.7135000000000007</v>
      </c>
      <c r="H49" s="24">
        <v>-0.56874166666666648</v>
      </c>
      <c r="I49" s="24">
        <v>-0.29189999999999972</v>
      </c>
      <c r="J49" s="25">
        <v>247.98958333333334</v>
      </c>
      <c r="K49" s="18">
        <v>0</v>
      </c>
      <c r="L49" s="24" t="s">
        <v>348</v>
      </c>
    </row>
    <row r="50" spans="1:12" ht="16" x14ac:dyDescent="0.2">
      <c r="A50" s="15">
        <v>40947</v>
      </c>
      <c r="B50" s="16" t="s">
        <v>267</v>
      </c>
      <c r="C50" s="24">
        <v>-2.2777777777777786</v>
      </c>
      <c r="D50" s="24">
        <v>-13.555555555555554</v>
      </c>
      <c r="E50" s="18">
        <v>0</v>
      </c>
      <c r="F50" s="24">
        <v>45.811458333333348</v>
      </c>
      <c r="G50" s="24">
        <v>1.9556250000000019</v>
      </c>
      <c r="H50" s="24">
        <v>-2.0328749999999998</v>
      </c>
      <c r="I50" s="24">
        <v>-1.0488708333333334</v>
      </c>
      <c r="J50" s="25">
        <v>259.46875</v>
      </c>
      <c r="K50" s="18">
        <v>0</v>
      </c>
      <c r="L50" s="24" t="s">
        <v>348</v>
      </c>
    </row>
    <row r="51" spans="1:12" ht="16" x14ac:dyDescent="0.2">
      <c r="A51" s="15">
        <v>40948</v>
      </c>
      <c r="B51" s="16" t="s">
        <v>267</v>
      </c>
      <c r="C51" s="24">
        <v>0.16666666666666508</v>
      </c>
      <c r="D51" s="24">
        <v>-11.555555555555555</v>
      </c>
      <c r="E51" s="18">
        <v>0</v>
      </c>
      <c r="F51" s="24">
        <v>53.565625000000011</v>
      </c>
      <c r="G51" s="24">
        <v>2.7797812499999992</v>
      </c>
      <c r="H51" s="24">
        <v>-2.6172541666666658</v>
      </c>
      <c r="I51" s="24">
        <v>-1.6448333333333327</v>
      </c>
      <c r="J51" s="25">
        <v>205.36458333333334</v>
      </c>
      <c r="K51" s="18">
        <v>0</v>
      </c>
      <c r="L51" s="24" t="s">
        <v>348</v>
      </c>
    </row>
    <row r="52" spans="1:12" ht="16" x14ac:dyDescent="0.2">
      <c r="A52" s="15">
        <v>40949</v>
      </c>
      <c r="B52" s="16" t="s">
        <v>267</v>
      </c>
      <c r="C52" s="24">
        <v>-2.8333333333333339</v>
      </c>
      <c r="D52" s="24">
        <v>-15.222222222222221</v>
      </c>
      <c r="E52" s="18">
        <v>1</v>
      </c>
      <c r="F52" s="24">
        <v>57.709374999999973</v>
      </c>
      <c r="G52" s="24">
        <v>3.7575937500000047</v>
      </c>
      <c r="H52" s="24">
        <v>-1.5776500000000009</v>
      </c>
      <c r="I52" s="24">
        <v>-1.0430791666666668</v>
      </c>
      <c r="J52" s="25">
        <v>283.29166666666669</v>
      </c>
      <c r="K52" s="18">
        <v>20.32</v>
      </c>
      <c r="L52" s="24" t="s">
        <v>348</v>
      </c>
    </row>
    <row r="53" spans="1:12" ht="16" x14ac:dyDescent="0.2">
      <c r="A53" s="15">
        <v>40950</v>
      </c>
      <c r="B53" s="16" t="s">
        <v>267</v>
      </c>
      <c r="C53" s="24">
        <v>-10.444444444444445</v>
      </c>
      <c r="D53" s="24">
        <v>-18.111111111111111</v>
      </c>
      <c r="E53" s="18">
        <v>0.50800000000000001</v>
      </c>
      <c r="F53" s="24">
        <v>39.029166666666669</v>
      </c>
      <c r="G53" s="24">
        <v>5.1963749999999953</v>
      </c>
      <c r="H53" s="24">
        <v>-2.0073916666666665</v>
      </c>
      <c r="I53" s="24">
        <v>-1.3152874999999999</v>
      </c>
      <c r="J53" s="25">
        <v>272.70833333333331</v>
      </c>
      <c r="K53" s="18">
        <v>10.16</v>
      </c>
      <c r="L53" s="24" t="s">
        <v>348</v>
      </c>
    </row>
    <row r="54" spans="1:12" ht="16" x14ac:dyDescent="0.2">
      <c r="A54" s="15">
        <v>40951</v>
      </c>
      <c r="B54" s="16" t="s">
        <v>267</v>
      </c>
      <c r="C54" s="24">
        <v>-3.333333333333333</v>
      </c>
      <c r="D54" s="24">
        <v>-14.777777777777779</v>
      </c>
      <c r="E54" s="18">
        <v>0</v>
      </c>
      <c r="F54" s="24">
        <v>40.228124999999999</v>
      </c>
      <c r="G54" s="24">
        <v>3.4409687500000028</v>
      </c>
      <c r="H54" s="24">
        <v>-2.6074083333333316</v>
      </c>
      <c r="I54" s="24">
        <v>-1.7780416666666687</v>
      </c>
      <c r="J54" s="25">
        <v>253.79166666666666</v>
      </c>
      <c r="K54" s="18">
        <v>0</v>
      </c>
      <c r="L54" s="24" t="s">
        <v>348</v>
      </c>
    </row>
    <row r="55" spans="1:12" ht="16" x14ac:dyDescent="0.2">
      <c r="A55" s="15">
        <v>40952</v>
      </c>
      <c r="B55" s="16" t="s">
        <v>267</v>
      </c>
      <c r="C55" s="24">
        <v>-1.4444444444444453</v>
      </c>
      <c r="D55" s="24">
        <v>-15.722222222222221</v>
      </c>
      <c r="E55" s="18">
        <v>0</v>
      </c>
      <c r="F55" s="24">
        <v>61.543750000000045</v>
      </c>
      <c r="G55" s="24">
        <v>1.3130624999999994</v>
      </c>
      <c r="H55" s="24">
        <v>-2.4214958333333354</v>
      </c>
      <c r="I55" s="24">
        <v>-1.7577708333333335</v>
      </c>
      <c r="J55" s="25">
        <v>162.83333333333334</v>
      </c>
      <c r="K55" s="18">
        <v>0</v>
      </c>
      <c r="L55" s="24" t="s">
        <v>348</v>
      </c>
    </row>
    <row r="56" spans="1:12" ht="16" x14ac:dyDescent="0.2">
      <c r="A56" s="15">
        <v>40953</v>
      </c>
      <c r="B56" s="16" t="s">
        <v>267</v>
      </c>
      <c r="C56" s="24">
        <v>-0.27777777777777779</v>
      </c>
      <c r="D56" s="24">
        <v>-3.8333333333333326</v>
      </c>
      <c r="E56" s="18">
        <v>1.27</v>
      </c>
      <c r="F56" s="24">
        <v>81.49166666666666</v>
      </c>
      <c r="G56" s="24">
        <v>0.85675000000000034</v>
      </c>
      <c r="H56" s="24">
        <v>-1.3228166666666661</v>
      </c>
      <c r="I56" s="24">
        <v>-1.0193333333333341</v>
      </c>
      <c r="J56" s="25">
        <v>171.17708333333334</v>
      </c>
      <c r="K56" s="18">
        <v>40.64</v>
      </c>
      <c r="L56" s="24" t="s">
        <v>348</v>
      </c>
    </row>
    <row r="57" spans="1:12" ht="16" x14ac:dyDescent="0.2">
      <c r="A57" s="15">
        <v>40954</v>
      </c>
      <c r="B57" s="16" t="s">
        <v>267</v>
      </c>
      <c r="C57" s="24">
        <v>3.444444444444446</v>
      </c>
      <c r="D57" s="24">
        <v>-3.5000000000000004</v>
      </c>
      <c r="E57" s="18">
        <v>0.254</v>
      </c>
      <c r="F57" s="24">
        <v>80.285416666666677</v>
      </c>
      <c r="G57" s="24">
        <v>1.1454375000000006</v>
      </c>
      <c r="H57" s="24">
        <v>-0.90002499999999996</v>
      </c>
      <c r="I57" s="24">
        <v>-0.70426666666666626</v>
      </c>
      <c r="J57" s="25">
        <v>154.61458333333334</v>
      </c>
      <c r="K57" s="18">
        <v>0.01</v>
      </c>
      <c r="L57" s="24" t="s">
        <v>348</v>
      </c>
    </row>
    <row r="58" spans="1:12" ht="16" x14ac:dyDescent="0.2">
      <c r="A58" s="15">
        <v>40955</v>
      </c>
      <c r="B58" s="16" t="s">
        <v>267</v>
      </c>
      <c r="C58" s="24">
        <v>2.8888888888888906</v>
      </c>
      <c r="D58" s="24">
        <v>-3.8888888888888888</v>
      </c>
      <c r="E58" s="18">
        <v>0</v>
      </c>
      <c r="F58" s="24">
        <v>69.777083333333323</v>
      </c>
      <c r="G58" s="24">
        <v>2.4538437500000017</v>
      </c>
      <c r="H58" s="24">
        <v>-0.66488333333333316</v>
      </c>
      <c r="I58" s="24">
        <v>-0.51198333333333323</v>
      </c>
      <c r="J58" s="25">
        <v>260.41666666666669</v>
      </c>
      <c r="K58" s="18">
        <v>0</v>
      </c>
      <c r="L58" s="24" t="s">
        <v>348</v>
      </c>
    </row>
    <row r="59" spans="1:12" ht="16" x14ac:dyDescent="0.2">
      <c r="A59" s="15">
        <v>40956</v>
      </c>
      <c r="B59" s="16" t="s">
        <v>267</v>
      </c>
      <c r="C59" s="24">
        <v>1.555555555555554</v>
      </c>
      <c r="D59" s="24">
        <v>-6.5555555555555554</v>
      </c>
      <c r="E59" s="18">
        <v>0</v>
      </c>
      <c r="F59" s="24">
        <v>73.63229166666666</v>
      </c>
      <c r="G59" s="24">
        <v>1.7600624999999994</v>
      </c>
      <c r="H59" s="24">
        <v>-0.70252916666666654</v>
      </c>
      <c r="I59" s="24">
        <v>-0.49866249999999962</v>
      </c>
      <c r="J59" s="25">
        <v>201.83333333333334</v>
      </c>
      <c r="K59" s="18">
        <v>0</v>
      </c>
      <c r="L59" s="24" t="s">
        <v>348</v>
      </c>
    </row>
    <row r="60" spans="1:12" ht="16" x14ac:dyDescent="0.2">
      <c r="A60" s="15">
        <v>40957</v>
      </c>
      <c r="B60" s="16" t="s">
        <v>267</v>
      </c>
      <c r="C60" s="24">
        <v>-0.38888888888888851</v>
      </c>
      <c r="D60" s="24">
        <v>-9.8888888888888893</v>
      </c>
      <c r="E60" s="18">
        <v>0</v>
      </c>
      <c r="F60" s="24">
        <v>62.23125000000001</v>
      </c>
      <c r="G60" s="24">
        <v>1.2758124999999993</v>
      </c>
      <c r="H60" s="24">
        <v>-0.71758749999999971</v>
      </c>
      <c r="I60" s="24">
        <v>-0.49576666666666641</v>
      </c>
      <c r="J60" s="25">
        <v>289.14583333333331</v>
      </c>
      <c r="K60" s="18">
        <v>0.01</v>
      </c>
      <c r="L60" s="24" t="s">
        <v>348</v>
      </c>
    </row>
    <row r="61" spans="1:12" ht="16" x14ac:dyDescent="0.2">
      <c r="A61" s="15">
        <v>40958</v>
      </c>
      <c r="B61" s="16" t="s">
        <v>267</v>
      </c>
      <c r="C61" s="24">
        <v>4.3888888888888884</v>
      </c>
      <c r="D61" s="24">
        <v>-13.666666666666668</v>
      </c>
      <c r="E61" s="18">
        <v>0</v>
      </c>
      <c r="F61" s="24">
        <v>64.360416666666694</v>
      </c>
      <c r="G61" s="24">
        <v>0.25143749999999992</v>
      </c>
      <c r="H61" s="24">
        <v>-1.0094874999999999</v>
      </c>
      <c r="I61" s="24">
        <v>-0.66025</v>
      </c>
      <c r="J61" s="25">
        <v>201.15625</v>
      </c>
      <c r="K61" s="18">
        <v>0</v>
      </c>
      <c r="L61" s="24" t="s">
        <v>348</v>
      </c>
    </row>
    <row r="62" spans="1:12" ht="16" x14ac:dyDescent="0.2">
      <c r="A62" s="15">
        <v>40959</v>
      </c>
      <c r="B62" s="16" t="s">
        <v>267</v>
      </c>
      <c r="C62" s="24">
        <v>3.4999999999999982</v>
      </c>
      <c r="D62" s="24">
        <v>-9.9444444444444429</v>
      </c>
      <c r="E62" s="18">
        <v>0</v>
      </c>
      <c r="F62" s="24">
        <v>60.93645833333332</v>
      </c>
      <c r="G62" s="24">
        <v>2.5516249999999987</v>
      </c>
      <c r="H62" s="24">
        <v>-0.79867083333333266</v>
      </c>
      <c r="I62" s="24">
        <v>-0.56526666666666647</v>
      </c>
      <c r="J62" s="25">
        <v>124.96875</v>
      </c>
      <c r="K62" s="18">
        <v>0</v>
      </c>
      <c r="L62" s="24" t="s">
        <v>348</v>
      </c>
    </row>
    <row r="63" spans="1:12" ht="16" x14ac:dyDescent="0.2">
      <c r="A63" s="15">
        <v>40960</v>
      </c>
      <c r="B63" s="16" t="s">
        <v>267</v>
      </c>
      <c r="C63" s="24">
        <v>2.0000000000000009</v>
      </c>
      <c r="D63" s="24">
        <v>-1.722222222222223</v>
      </c>
      <c r="E63" s="18">
        <v>2.032</v>
      </c>
      <c r="F63" s="24">
        <v>82.092708333333334</v>
      </c>
      <c r="G63" s="24">
        <v>4.153374999999996</v>
      </c>
      <c r="H63" s="24">
        <v>-0.4285833333333337</v>
      </c>
      <c r="I63" s="24">
        <v>-0.35734583333333331</v>
      </c>
      <c r="J63" s="25">
        <v>175.61458333333334</v>
      </c>
      <c r="K63" s="18">
        <v>12.7</v>
      </c>
      <c r="L63" s="24" t="s">
        <v>348</v>
      </c>
    </row>
    <row r="64" spans="1:12" ht="16" x14ac:dyDescent="0.2">
      <c r="A64" s="15">
        <v>40961</v>
      </c>
      <c r="B64" s="16" t="s">
        <v>267</v>
      </c>
      <c r="C64" s="24">
        <v>1.3333333333333326</v>
      </c>
      <c r="D64" s="24">
        <v>-7.3888888888888893</v>
      </c>
      <c r="E64" s="18">
        <v>0</v>
      </c>
      <c r="F64" s="24">
        <v>65.454166666666666</v>
      </c>
      <c r="G64" s="24">
        <v>2.8077187499999994</v>
      </c>
      <c r="H64" s="24">
        <v>-0.49460833333333332</v>
      </c>
      <c r="I64" s="24">
        <v>-0.32549166666666673</v>
      </c>
      <c r="J64" s="25">
        <v>246.21875</v>
      </c>
      <c r="K64" s="18">
        <v>0.01</v>
      </c>
      <c r="L64" s="24" t="s">
        <v>348</v>
      </c>
    </row>
    <row r="65" spans="1:12" ht="16" x14ac:dyDescent="0.2">
      <c r="A65" s="15">
        <v>40962</v>
      </c>
      <c r="B65" s="16" t="s">
        <v>267</v>
      </c>
      <c r="C65" s="24">
        <v>3.1111111111111116</v>
      </c>
      <c r="D65" s="24">
        <v>-10.055555555555555</v>
      </c>
      <c r="E65" s="18">
        <v>0</v>
      </c>
      <c r="F65" s="24">
        <v>63.821875000000034</v>
      </c>
      <c r="G65" s="24">
        <v>0.7589687500000003</v>
      </c>
      <c r="H65" s="24">
        <v>-0.70600416666666677</v>
      </c>
      <c r="I65" s="24">
        <v>-0.43727083333333389</v>
      </c>
      <c r="J65" s="25">
        <v>222.67708333333334</v>
      </c>
      <c r="K65" s="18">
        <v>0</v>
      </c>
      <c r="L65" s="24" t="s">
        <v>348</v>
      </c>
    </row>
    <row r="66" spans="1:12" ht="16" x14ac:dyDescent="0.2">
      <c r="A66" s="15">
        <v>40963</v>
      </c>
      <c r="B66" s="16" t="s">
        <v>267</v>
      </c>
      <c r="C66" s="24">
        <v>-1.4999999999999996</v>
      </c>
      <c r="D66" s="24">
        <v>-6.8888888888888875</v>
      </c>
      <c r="E66" s="18">
        <v>0</v>
      </c>
      <c r="F66" s="24">
        <v>62.610416666666673</v>
      </c>
      <c r="G66" s="24">
        <v>3.7948437499999987</v>
      </c>
      <c r="H66" s="24">
        <v>-0.42163333333333308</v>
      </c>
      <c r="I66" s="24">
        <v>-0.30174583333333299</v>
      </c>
      <c r="J66" s="25">
        <v>289.10416666666669</v>
      </c>
      <c r="K66" s="18">
        <v>0</v>
      </c>
      <c r="L66" s="24" t="s">
        <v>348</v>
      </c>
    </row>
    <row r="67" spans="1:12" ht="16" x14ac:dyDescent="0.2">
      <c r="A67" s="15">
        <v>40964</v>
      </c>
      <c r="B67" s="16" t="s">
        <v>267</v>
      </c>
      <c r="C67" s="24">
        <v>-2.5</v>
      </c>
      <c r="D67" s="24">
        <v>-11.944444444444445</v>
      </c>
      <c r="E67" s="18">
        <v>0</v>
      </c>
      <c r="F67" s="24">
        <v>61.348958333333321</v>
      </c>
      <c r="G67" s="24">
        <v>2.4957499999999992</v>
      </c>
      <c r="H67" s="24">
        <v>-1.7276541666666665</v>
      </c>
      <c r="I67" s="24">
        <v>-1.0239666666666676</v>
      </c>
      <c r="J67" s="25">
        <v>235.15625</v>
      </c>
      <c r="K67" s="18">
        <v>0</v>
      </c>
      <c r="L67" s="24" t="s">
        <v>348</v>
      </c>
    </row>
    <row r="68" spans="1:12" ht="16" x14ac:dyDescent="0.2">
      <c r="A68" s="15">
        <v>40965</v>
      </c>
      <c r="B68" s="16" t="s">
        <v>267</v>
      </c>
      <c r="C68" s="24">
        <v>5.2777777777777777</v>
      </c>
      <c r="D68" s="24">
        <v>-8.1666666666666661</v>
      </c>
      <c r="E68" s="18">
        <v>0</v>
      </c>
      <c r="F68" s="24">
        <v>60.224999999999973</v>
      </c>
      <c r="G68" s="24">
        <v>5.0753124999999981</v>
      </c>
      <c r="H68" s="24">
        <v>-1.4658708333333346</v>
      </c>
      <c r="I68" s="24">
        <v>-1.043658333333334</v>
      </c>
      <c r="J68" s="25">
        <v>132.15625</v>
      </c>
      <c r="K68" s="18">
        <v>0</v>
      </c>
      <c r="L68" s="24" t="s">
        <v>348</v>
      </c>
    </row>
    <row r="69" spans="1:12" ht="16" x14ac:dyDescent="0.2">
      <c r="A69" s="15">
        <v>40966</v>
      </c>
      <c r="B69" s="16" t="s">
        <v>267</v>
      </c>
      <c r="C69" s="24">
        <v>-1.6111111111111103</v>
      </c>
      <c r="D69" s="24">
        <v>-9.6111111111111107</v>
      </c>
      <c r="E69" s="18">
        <v>0</v>
      </c>
      <c r="F69" s="24">
        <v>66.655208333333334</v>
      </c>
      <c r="G69" s="24">
        <v>3.9950625000000031</v>
      </c>
      <c r="H69" s="24">
        <v>-0.89365416666666775</v>
      </c>
      <c r="I69" s="24">
        <v>-0.66024999999999989</v>
      </c>
      <c r="J69" s="25">
        <v>255.54166666666666</v>
      </c>
      <c r="K69" s="18">
        <v>0</v>
      </c>
      <c r="L69" s="24" t="s">
        <v>348</v>
      </c>
    </row>
    <row r="70" spans="1:12" ht="16" x14ac:dyDescent="0.2">
      <c r="A70" s="15">
        <v>40967</v>
      </c>
      <c r="B70" s="16" t="s">
        <v>267</v>
      </c>
      <c r="C70" s="24">
        <v>-0.27777777777777779</v>
      </c>
      <c r="D70" s="24">
        <v>-9.1666666666666661</v>
      </c>
      <c r="E70" s="18">
        <v>0</v>
      </c>
      <c r="F70" s="24">
        <v>74.783333333333289</v>
      </c>
      <c r="G70" s="24">
        <v>2.7937499999999993</v>
      </c>
      <c r="H70" s="24">
        <v>-1.2272541666666676</v>
      </c>
      <c r="I70" s="24">
        <v>-0.8467416666666665</v>
      </c>
      <c r="J70" s="25">
        <v>88.9375</v>
      </c>
      <c r="K70" s="18">
        <v>0.01</v>
      </c>
      <c r="L70" s="24" t="s">
        <v>348</v>
      </c>
    </row>
    <row r="71" spans="1:12" ht="16" x14ac:dyDescent="0.2">
      <c r="A71" s="15">
        <v>40968</v>
      </c>
      <c r="B71" s="16" t="s">
        <v>267</v>
      </c>
      <c r="C71" s="24">
        <v>3.0555555555555554</v>
      </c>
      <c r="D71" s="24">
        <v>-1.2777777777777781</v>
      </c>
      <c r="E71" s="18">
        <v>12.191999999999991</v>
      </c>
      <c r="F71" s="24">
        <v>91.629166666666663</v>
      </c>
      <c r="G71" s="24">
        <v>0.89399999999999979</v>
      </c>
      <c r="H71" s="24">
        <v>-0.62607916666666652</v>
      </c>
      <c r="I71" s="24">
        <v>-0.50908750000000047</v>
      </c>
      <c r="J71" s="25">
        <v>151.69791666666666</v>
      </c>
      <c r="K71" s="18">
        <v>101.6</v>
      </c>
      <c r="L71" s="24" t="s">
        <v>348</v>
      </c>
    </row>
    <row r="72" spans="1:12" ht="16" x14ac:dyDescent="0.2">
      <c r="A72" s="15">
        <v>40969</v>
      </c>
      <c r="B72" s="16" t="s">
        <v>267</v>
      </c>
      <c r="C72" s="24">
        <v>0.77777777777777701</v>
      </c>
      <c r="D72" s="24">
        <v>-4.166666666666667</v>
      </c>
      <c r="E72" s="18">
        <v>3.048</v>
      </c>
      <c r="F72" s="24">
        <v>83.847916666666649</v>
      </c>
      <c r="G72" s="24">
        <v>1.1919999999999999</v>
      </c>
      <c r="H72" s="24">
        <v>-0.42279166666666712</v>
      </c>
      <c r="I72" s="24">
        <v>-0.34692083333333329</v>
      </c>
      <c r="J72" s="25">
        <v>252.4375</v>
      </c>
      <c r="K72" s="18">
        <v>15.239999999999998</v>
      </c>
      <c r="L72" s="24" t="s">
        <v>348</v>
      </c>
    </row>
    <row r="73" spans="1:12" ht="16" x14ac:dyDescent="0.2">
      <c r="A73" s="15">
        <v>40970</v>
      </c>
      <c r="B73" s="16" t="s">
        <v>267</v>
      </c>
      <c r="C73" s="24">
        <v>1.5000000000000016</v>
      </c>
      <c r="D73" s="24">
        <v>-7.3888888888888893</v>
      </c>
      <c r="E73" s="18">
        <v>4.0640000000000001</v>
      </c>
      <c r="F73" s="24">
        <v>83.317708333333343</v>
      </c>
      <c r="G73" s="24">
        <v>1.4993125</v>
      </c>
      <c r="H73" s="24">
        <v>-0.33591666666666725</v>
      </c>
      <c r="I73" s="24">
        <v>-0.26931249999999995</v>
      </c>
      <c r="J73" s="25">
        <v>253.75</v>
      </c>
      <c r="K73" s="18">
        <v>0</v>
      </c>
      <c r="L73" s="24" t="s">
        <v>348</v>
      </c>
    </row>
    <row r="74" spans="1:12" ht="16" x14ac:dyDescent="0.2">
      <c r="A74" s="15">
        <v>40971</v>
      </c>
      <c r="B74" s="16" t="s">
        <v>267</v>
      </c>
      <c r="C74" s="24">
        <v>-1.722222222222223</v>
      </c>
      <c r="D74" s="24">
        <v>-4.9444444444444438</v>
      </c>
      <c r="E74" s="18">
        <v>0</v>
      </c>
      <c r="F74" s="24">
        <v>79.371875000000031</v>
      </c>
      <c r="G74" s="24">
        <v>3.8693437500000045</v>
      </c>
      <c r="H74" s="24">
        <v>-0.33012500000000061</v>
      </c>
      <c r="I74" s="24">
        <v>-0.22471666666666604</v>
      </c>
      <c r="J74" s="25">
        <v>247.08333333333334</v>
      </c>
      <c r="K74" s="18">
        <v>7.6199999999999992</v>
      </c>
      <c r="L74" s="24" t="s">
        <v>348</v>
      </c>
    </row>
    <row r="75" spans="1:12" ht="16" x14ac:dyDescent="0.2">
      <c r="A75" s="15">
        <v>40972</v>
      </c>
      <c r="B75" s="16" t="s">
        <v>267</v>
      </c>
      <c r="C75" s="24">
        <v>-0.77777777777777701</v>
      </c>
      <c r="D75" s="24">
        <v>-10.166666666666666</v>
      </c>
      <c r="E75" s="18">
        <v>0.50800000000000001</v>
      </c>
      <c r="F75" s="24">
        <v>68.331249999999983</v>
      </c>
      <c r="G75" s="24">
        <v>1.0523125000000002</v>
      </c>
      <c r="H75" s="24">
        <v>-0.36140000000000011</v>
      </c>
      <c r="I75" s="24">
        <v>-0.22239999999999929</v>
      </c>
      <c r="J75" s="25">
        <v>186.16666666666666</v>
      </c>
      <c r="K75" s="18">
        <v>25.4</v>
      </c>
      <c r="L75" s="24" t="s">
        <v>348</v>
      </c>
    </row>
    <row r="76" spans="1:12" ht="16" x14ac:dyDescent="0.2">
      <c r="A76" s="15">
        <v>40973</v>
      </c>
      <c r="B76" s="16" t="s">
        <v>267</v>
      </c>
      <c r="C76" s="24">
        <v>1.1666666666666674</v>
      </c>
      <c r="D76" s="24">
        <v>-13.777777777777779</v>
      </c>
      <c r="E76" s="18">
        <v>0</v>
      </c>
      <c r="F76" s="24">
        <v>67.514583333333306</v>
      </c>
      <c r="G76" s="24">
        <v>2.0673749999999984</v>
      </c>
      <c r="H76" s="24">
        <v>-0.43263750000000001</v>
      </c>
      <c r="I76" s="24">
        <v>-0.25714999999999943</v>
      </c>
      <c r="J76" s="25">
        <v>178.36458333333334</v>
      </c>
      <c r="K76" s="18">
        <v>0.01</v>
      </c>
      <c r="L76" s="24" t="s">
        <v>348</v>
      </c>
    </row>
    <row r="77" spans="1:12" ht="16" x14ac:dyDescent="0.2">
      <c r="A77" s="15">
        <v>40974</v>
      </c>
      <c r="B77" s="16" t="s">
        <v>267</v>
      </c>
      <c r="C77" s="24">
        <v>11.277777777777777</v>
      </c>
      <c r="D77" s="24">
        <v>-5.8888888888888893</v>
      </c>
      <c r="E77" s="18">
        <v>0</v>
      </c>
      <c r="F77" s="24">
        <v>66.501041666666637</v>
      </c>
      <c r="G77" s="24">
        <v>3.0125937500000024</v>
      </c>
      <c r="H77" s="24">
        <v>-0.47028333333333383</v>
      </c>
      <c r="I77" s="24">
        <v>-0.29189999999999994</v>
      </c>
      <c r="J77" s="25">
        <v>112</v>
      </c>
      <c r="K77" s="18">
        <v>0</v>
      </c>
      <c r="L77" s="24" t="s">
        <v>348</v>
      </c>
    </row>
    <row r="78" spans="1:12" ht="16" x14ac:dyDescent="0.2">
      <c r="A78" s="15">
        <v>40975</v>
      </c>
      <c r="B78" s="16" t="s">
        <v>267</v>
      </c>
      <c r="C78" s="24">
        <v>9.0000000000000018</v>
      </c>
      <c r="D78" s="24">
        <v>1.3333333333333326</v>
      </c>
      <c r="E78" s="18">
        <v>1.27</v>
      </c>
      <c r="F78" s="24">
        <v>75.441666666666691</v>
      </c>
      <c r="G78" s="24">
        <v>3.2221250000000001</v>
      </c>
      <c r="H78" s="24">
        <v>-0.32317499999999982</v>
      </c>
      <c r="I78" s="24">
        <v>-0.23687916666666628</v>
      </c>
      <c r="J78" s="25">
        <v>182.9375</v>
      </c>
      <c r="K78" s="18">
        <v>0</v>
      </c>
      <c r="L78" s="24" t="s">
        <v>348</v>
      </c>
    </row>
    <row r="79" spans="1:12" ht="16" x14ac:dyDescent="0.2">
      <c r="A79" s="15">
        <v>40976</v>
      </c>
      <c r="B79" s="16" t="s">
        <v>267</v>
      </c>
      <c r="C79" s="24">
        <v>1.2222222222222239</v>
      </c>
      <c r="D79" s="24">
        <v>-4.7222222222222223</v>
      </c>
      <c r="E79" s="18">
        <v>0</v>
      </c>
      <c r="F79" s="24">
        <v>66.504166666666634</v>
      </c>
      <c r="G79" s="24">
        <v>5.6573437499999999</v>
      </c>
      <c r="H79" s="24">
        <v>-0.27799999999999969</v>
      </c>
      <c r="I79" s="24">
        <v>-0.18822916666666678</v>
      </c>
      <c r="J79" s="25">
        <v>261.09375</v>
      </c>
      <c r="K79" s="18">
        <v>0</v>
      </c>
      <c r="L79" s="24" t="s">
        <v>348</v>
      </c>
    </row>
    <row r="80" spans="1:12" ht="16" x14ac:dyDescent="0.2">
      <c r="A80" s="15">
        <v>40977</v>
      </c>
      <c r="B80" s="16" t="s">
        <v>267</v>
      </c>
      <c r="C80" s="24">
        <v>-1.7777777777777772</v>
      </c>
      <c r="D80" s="24">
        <v>-9.8333333333333321</v>
      </c>
      <c r="E80" s="18">
        <v>0</v>
      </c>
      <c r="F80" s="24">
        <v>46.728125000000013</v>
      </c>
      <c r="G80" s="24">
        <v>3.2686875000000022</v>
      </c>
      <c r="H80" s="24">
        <v>-0.31332916666666666</v>
      </c>
      <c r="I80" s="24">
        <v>-0.17201250000000023</v>
      </c>
      <c r="J80" s="25">
        <v>219.44791666666666</v>
      </c>
      <c r="K80" s="18">
        <v>0.01</v>
      </c>
      <c r="L80" s="24" t="s">
        <v>348</v>
      </c>
    </row>
    <row r="81" spans="1:12" ht="16" x14ac:dyDescent="0.2">
      <c r="A81" s="15">
        <v>40978</v>
      </c>
      <c r="B81" s="16" t="s">
        <v>267</v>
      </c>
      <c r="C81" s="24">
        <v>14.666666666666666</v>
      </c>
      <c r="D81" s="24">
        <v>-3.5000000000000004</v>
      </c>
      <c r="E81" s="18">
        <v>0</v>
      </c>
      <c r="F81" s="24">
        <v>44.072916666666657</v>
      </c>
      <c r="G81" s="24">
        <v>3.5154687500000037</v>
      </c>
      <c r="H81" s="24">
        <v>-0.37761666666666699</v>
      </c>
      <c r="I81" s="24">
        <v>-0.20097083333333302</v>
      </c>
      <c r="J81" s="25">
        <v>160.76041666666666</v>
      </c>
      <c r="K81" s="18">
        <v>0</v>
      </c>
      <c r="L81" s="24" t="s">
        <v>348</v>
      </c>
    </row>
    <row r="82" spans="1:12" ht="16" x14ac:dyDescent="0.2">
      <c r="A82" s="15">
        <v>40979</v>
      </c>
      <c r="B82" s="16" t="s">
        <v>267</v>
      </c>
      <c r="C82" s="24">
        <v>16.722222222222221</v>
      </c>
      <c r="D82" s="24">
        <v>3.0555555555555554</v>
      </c>
      <c r="E82" s="18">
        <v>0.50800000000000001</v>
      </c>
      <c r="F82" s="24">
        <v>48.552083333333321</v>
      </c>
      <c r="G82" s="24">
        <v>1.760062500000001</v>
      </c>
      <c r="H82" s="24">
        <v>-0.24440833333333323</v>
      </c>
      <c r="I82" s="24">
        <v>-0.16911666666666694</v>
      </c>
      <c r="J82" s="25">
        <v>142.72916666666666</v>
      </c>
      <c r="K82" s="18">
        <v>0</v>
      </c>
      <c r="L82" s="24" t="s">
        <v>348</v>
      </c>
    </row>
    <row r="83" spans="1:12" ht="16" x14ac:dyDescent="0.2">
      <c r="A83" s="15">
        <v>40980</v>
      </c>
      <c r="B83" s="16" t="s">
        <v>267</v>
      </c>
      <c r="C83" s="24">
        <v>11.388888888888889</v>
      </c>
      <c r="D83" s="24">
        <v>6.3333333333333321</v>
      </c>
      <c r="E83" s="18">
        <v>9.905999999999997</v>
      </c>
      <c r="F83" s="24">
        <v>89.60208333333334</v>
      </c>
      <c r="G83" s="24">
        <v>2.7006249999999992</v>
      </c>
      <c r="H83" s="24">
        <v>-0.17375000000000007</v>
      </c>
      <c r="I83" s="24">
        <v>-0.12452083333333325</v>
      </c>
      <c r="J83" s="25">
        <v>167.19791666666666</v>
      </c>
      <c r="K83" s="18">
        <v>0</v>
      </c>
      <c r="L83" s="24" t="s">
        <v>348</v>
      </c>
    </row>
    <row r="84" spans="1:12" ht="16" x14ac:dyDescent="0.2">
      <c r="A84" s="15">
        <v>40981</v>
      </c>
      <c r="B84" s="16" t="s">
        <v>267</v>
      </c>
      <c r="C84" s="24">
        <v>16.166666666666668</v>
      </c>
      <c r="D84" s="24">
        <v>2.5555555555555562</v>
      </c>
      <c r="E84" s="18">
        <v>0</v>
      </c>
      <c r="F84" s="24">
        <v>58.796874999999993</v>
      </c>
      <c r="G84" s="24">
        <v>1.8950937500000016</v>
      </c>
      <c r="H84" s="24">
        <v>0.23340416666666694</v>
      </c>
      <c r="I84" s="24">
        <v>-0.110620833333333</v>
      </c>
      <c r="J84" s="25">
        <v>208.61458333333334</v>
      </c>
      <c r="K84" s="18">
        <v>0</v>
      </c>
      <c r="L84" s="24" t="s">
        <v>348</v>
      </c>
    </row>
    <row r="85" spans="1:12" ht="16" x14ac:dyDescent="0.2">
      <c r="A85" s="15">
        <v>40982</v>
      </c>
      <c r="B85" s="16" t="s">
        <v>267</v>
      </c>
      <c r="C85" s="24">
        <v>23.111111111111107</v>
      </c>
      <c r="D85" s="24">
        <v>2.3333333333333348</v>
      </c>
      <c r="E85" s="18">
        <v>0</v>
      </c>
      <c r="F85" s="24">
        <v>68.617708333333312</v>
      </c>
      <c r="G85" s="24">
        <v>1.6110625000000007</v>
      </c>
      <c r="H85" s="24">
        <v>1.9089333333333336</v>
      </c>
      <c r="I85" s="24">
        <v>-6.0812500000000665E-2</v>
      </c>
      <c r="J85" s="25">
        <v>161.67708333333334</v>
      </c>
      <c r="K85" s="18">
        <v>0</v>
      </c>
      <c r="L85" s="24" t="s">
        <v>348</v>
      </c>
    </row>
    <row r="86" spans="1:12" ht="16" x14ac:dyDescent="0.2">
      <c r="A86" s="15">
        <v>40983</v>
      </c>
      <c r="B86" s="16" t="s">
        <v>267</v>
      </c>
      <c r="C86" s="24">
        <v>18.722222222222225</v>
      </c>
      <c r="D86" s="24">
        <v>5.1666666666666652</v>
      </c>
      <c r="E86" s="18">
        <v>0</v>
      </c>
      <c r="F86" s="24">
        <v>68.527083333333266</v>
      </c>
      <c r="G86" s="24">
        <v>1.2758125000000002</v>
      </c>
      <c r="H86" s="24">
        <v>3.6487500000000002</v>
      </c>
      <c r="I86" s="24">
        <v>0.73264583333333333</v>
      </c>
      <c r="J86" s="25">
        <v>142.29166666666666</v>
      </c>
      <c r="K86" s="18">
        <v>0</v>
      </c>
      <c r="L86" s="24" t="s">
        <v>348</v>
      </c>
    </row>
    <row r="87" spans="1:12" ht="16" x14ac:dyDescent="0.2">
      <c r="A87" s="15">
        <v>40984</v>
      </c>
      <c r="B87" s="16" t="s">
        <v>267</v>
      </c>
      <c r="C87" s="24">
        <v>22.944444444444443</v>
      </c>
      <c r="D87" s="24">
        <v>4.6666666666666661</v>
      </c>
      <c r="E87" s="18">
        <v>0</v>
      </c>
      <c r="F87" s="24">
        <v>68.756250000000023</v>
      </c>
      <c r="G87" s="24">
        <v>2.1372187500000015</v>
      </c>
      <c r="H87" s="24">
        <v>4.1578375000000021</v>
      </c>
      <c r="I87" s="24">
        <v>1.8822916666666671</v>
      </c>
      <c r="J87" s="25">
        <v>86.322916666666671</v>
      </c>
      <c r="K87" s="18">
        <v>0</v>
      </c>
      <c r="L87" s="24" t="s">
        <v>348</v>
      </c>
    </row>
    <row r="88" spans="1:12" ht="16" x14ac:dyDescent="0.2">
      <c r="A88" s="15">
        <v>40985</v>
      </c>
      <c r="B88" s="16" t="s">
        <v>267</v>
      </c>
      <c r="C88" s="24">
        <v>25.777777777777779</v>
      </c>
      <c r="D88" s="24">
        <v>10.999999999999998</v>
      </c>
      <c r="E88" s="18">
        <v>0</v>
      </c>
      <c r="F88" s="24">
        <v>70.683333333333323</v>
      </c>
      <c r="G88" s="24">
        <v>2.3001875000000025</v>
      </c>
      <c r="H88" s="24">
        <v>7.0837875000000006</v>
      </c>
      <c r="I88" s="24">
        <v>4.1931666666666656</v>
      </c>
      <c r="J88" s="25">
        <v>129.55208333333334</v>
      </c>
      <c r="K88" s="18">
        <v>0</v>
      </c>
      <c r="L88" s="24" t="s">
        <v>348</v>
      </c>
    </row>
    <row r="89" spans="1:12" ht="16" x14ac:dyDescent="0.2">
      <c r="A89" s="15">
        <v>40986</v>
      </c>
      <c r="B89" s="16" t="s">
        <v>267</v>
      </c>
      <c r="C89" s="24">
        <v>25.05555555555555</v>
      </c>
      <c r="D89" s="24">
        <v>11.277777777777777</v>
      </c>
      <c r="E89" s="18">
        <v>0</v>
      </c>
      <c r="F89" s="24">
        <v>72.0104166666667</v>
      </c>
      <c r="G89" s="24">
        <v>2.4119375000000018</v>
      </c>
      <c r="H89" s="24">
        <v>9.3691791666666653</v>
      </c>
      <c r="I89" s="24">
        <v>7.1747166666666686</v>
      </c>
      <c r="J89" s="25">
        <v>120.6875</v>
      </c>
      <c r="K89" s="18">
        <v>0</v>
      </c>
      <c r="L89" s="24" t="s">
        <v>348</v>
      </c>
    </row>
    <row r="90" spans="1:12" ht="16" x14ac:dyDescent="0.2">
      <c r="A90" s="15">
        <v>40987</v>
      </c>
      <c r="B90" s="16" t="s">
        <v>267</v>
      </c>
      <c r="C90" s="24">
        <v>22.555555555555554</v>
      </c>
      <c r="D90" s="24">
        <v>10.666666666666668</v>
      </c>
      <c r="E90" s="18">
        <v>0</v>
      </c>
      <c r="F90" s="24">
        <v>81.789583333333326</v>
      </c>
      <c r="G90" s="24">
        <v>2.4771250000000009</v>
      </c>
      <c r="H90" s="24">
        <v>11.212087500000003</v>
      </c>
      <c r="I90" s="24">
        <v>9.6170625000000012</v>
      </c>
      <c r="J90" s="25">
        <v>103.03125</v>
      </c>
      <c r="K90" s="18">
        <v>0</v>
      </c>
      <c r="L90" s="24" t="s">
        <v>348</v>
      </c>
    </row>
    <row r="91" spans="1:12" ht="16" x14ac:dyDescent="0.2">
      <c r="A91" s="15">
        <v>40988</v>
      </c>
      <c r="B91" s="16" t="s">
        <v>267</v>
      </c>
      <c r="C91" s="24">
        <v>23.111111111111107</v>
      </c>
      <c r="D91" s="24">
        <v>12.944444444444443</v>
      </c>
      <c r="E91" s="18">
        <v>3.302</v>
      </c>
      <c r="F91" s="24">
        <v>79.550000000000026</v>
      </c>
      <c r="G91" s="24">
        <v>1.6529687500000005</v>
      </c>
      <c r="H91" s="24">
        <v>12.694754166666662</v>
      </c>
      <c r="I91" s="24">
        <v>11.15880416666667</v>
      </c>
      <c r="J91" s="25">
        <v>153.4375</v>
      </c>
      <c r="K91" s="18">
        <v>0</v>
      </c>
      <c r="L91" s="24" t="s">
        <v>348</v>
      </c>
    </row>
    <row r="92" spans="1:12" ht="16" x14ac:dyDescent="0.2">
      <c r="A92" s="15">
        <v>40989</v>
      </c>
      <c r="B92" s="16" t="s">
        <v>267</v>
      </c>
      <c r="C92" s="24">
        <v>22.055555555555557</v>
      </c>
      <c r="D92" s="24">
        <v>14.333333333333332</v>
      </c>
      <c r="E92" s="18">
        <v>0</v>
      </c>
      <c r="F92" s="24">
        <v>68.688541666666694</v>
      </c>
      <c r="G92" s="24">
        <v>1.3689374999999995</v>
      </c>
      <c r="H92" s="24">
        <v>12.787420833333334</v>
      </c>
      <c r="I92" s="24">
        <v>11.682370833333335</v>
      </c>
      <c r="J92" s="25">
        <v>210.83333333333334</v>
      </c>
      <c r="K92" s="18">
        <v>0</v>
      </c>
      <c r="L92" s="24" t="s">
        <v>348</v>
      </c>
    </row>
    <row r="93" spans="1:12" ht="16" x14ac:dyDescent="0.2">
      <c r="A93" s="15">
        <v>40990</v>
      </c>
      <c r="B93" s="16" t="s">
        <v>267</v>
      </c>
      <c r="C93" s="24">
        <v>20.500000000000004</v>
      </c>
      <c r="D93" s="24">
        <v>13.833333333333332</v>
      </c>
      <c r="E93" s="18">
        <v>3.81</v>
      </c>
      <c r="F93" s="24">
        <v>78.821874999999991</v>
      </c>
      <c r="G93" s="24">
        <v>2.5143749999999998</v>
      </c>
      <c r="H93" s="24">
        <v>12.838387499999996</v>
      </c>
      <c r="I93" s="24">
        <v>11.888554166666671</v>
      </c>
      <c r="J93" s="25">
        <v>175.61458333333334</v>
      </c>
      <c r="K93" s="18">
        <v>0</v>
      </c>
      <c r="L93" s="24" t="s">
        <v>348</v>
      </c>
    </row>
    <row r="94" spans="1:12" ht="16" x14ac:dyDescent="0.2">
      <c r="A94" s="15">
        <v>40991</v>
      </c>
      <c r="B94" s="16" t="s">
        <v>267</v>
      </c>
      <c r="C94" s="24">
        <v>15.611111111111111</v>
      </c>
      <c r="D94" s="24">
        <v>11.777777777777779</v>
      </c>
      <c r="E94" s="18">
        <v>9.9059999999999988</v>
      </c>
      <c r="F94" s="24">
        <v>95.742708333333283</v>
      </c>
      <c r="G94" s="24">
        <v>2.0999687500000035</v>
      </c>
      <c r="H94" s="24">
        <v>12.445133333333326</v>
      </c>
      <c r="I94" s="24">
        <v>11.831216666666664</v>
      </c>
      <c r="J94" s="25">
        <v>265.65625</v>
      </c>
      <c r="K94" s="18">
        <v>0</v>
      </c>
      <c r="L94" s="24" t="s">
        <v>348</v>
      </c>
    </row>
    <row r="95" spans="1:12" ht="16" x14ac:dyDescent="0.2">
      <c r="A95" s="15">
        <v>40992</v>
      </c>
      <c r="B95" s="16" t="s">
        <v>267</v>
      </c>
      <c r="C95" s="24">
        <v>16.388888888888889</v>
      </c>
      <c r="D95" s="24">
        <v>11.944444444444445</v>
      </c>
      <c r="E95" s="18">
        <v>0.254</v>
      </c>
      <c r="F95" s="24">
        <v>91.265624999999986</v>
      </c>
      <c r="G95" s="24">
        <v>1.1128437500000004</v>
      </c>
      <c r="H95" s="24">
        <v>12.432970833333338</v>
      </c>
      <c r="I95" s="24">
        <v>11.765191666666668</v>
      </c>
      <c r="J95" s="25">
        <v>180.17708333333334</v>
      </c>
      <c r="K95" s="18">
        <v>0</v>
      </c>
      <c r="L95" s="24" t="s">
        <v>348</v>
      </c>
    </row>
    <row r="96" spans="1:12" ht="16" x14ac:dyDescent="0.2">
      <c r="A96" s="15">
        <v>40993</v>
      </c>
      <c r="B96" s="16" t="s">
        <v>267</v>
      </c>
      <c r="C96" s="24">
        <v>15.611111111111111</v>
      </c>
      <c r="D96" s="24">
        <v>3.3888888888888897</v>
      </c>
      <c r="E96" s="18">
        <v>0</v>
      </c>
      <c r="F96" s="24">
        <v>65.361458333333374</v>
      </c>
      <c r="G96" s="24">
        <v>1.5319062499999994</v>
      </c>
      <c r="H96" s="24">
        <v>11.952262500000003</v>
      </c>
      <c r="I96" s="24">
        <v>11.499354166666665</v>
      </c>
      <c r="J96" s="25">
        <v>160.71875</v>
      </c>
      <c r="K96" s="18">
        <v>0</v>
      </c>
      <c r="L96" s="24" t="s">
        <v>348</v>
      </c>
    </row>
    <row r="97" spans="1:12" ht="16" x14ac:dyDescent="0.2">
      <c r="A97" s="15">
        <v>40994</v>
      </c>
      <c r="B97" s="16" t="s">
        <v>267</v>
      </c>
      <c r="C97" s="24">
        <v>5.833333333333333</v>
      </c>
      <c r="D97" s="24">
        <v>-2.0555555555555549</v>
      </c>
      <c r="E97" s="18">
        <v>0.254</v>
      </c>
      <c r="F97" s="24">
        <v>55.202083333333327</v>
      </c>
      <c r="G97" s="24">
        <v>4.5677812499999986</v>
      </c>
      <c r="H97" s="24">
        <v>7.3745291666666679</v>
      </c>
      <c r="I97" s="24">
        <v>8.4135541666666711</v>
      </c>
      <c r="J97" s="25">
        <v>283.96875</v>
      </c>
      <c r="K97" s="18">
        <v>0</v>
      </c>
      <c r="L97" s="24" t="s">
        <v>348</v>
      </c>
    </row>
    <row r="98" spans="1:12" ht="16" x14ac:dyDescent="0.2">
      <c r="A98" s="15">
        <v>40995</v>
      </c>
      <c r="B98" s="16" t="s">
        <v>267</v>
      </c>
      <c r="C98" s="24">
        <v>21.888888888888893</v>
      </c>
      <c r="D98" s="24">
        <v>2.1666666666666656</v>
      </c>
      <c r="E98" s="18">
        <v>0</v>
      </c>
      <c r="F98" s="24">
        <v>54.756249999999987</v>
      </c>
      <c r="G98" s="24">
        <v>4.9775312500000011</v>
      </c>
      <c r="H98" s="24">
        <v>6.8399583333333318</v>
      </c>
      <c r="I98" s="24">
        <v>6.9795375000000002</v>
      </c>
      <c r="J98" s="25">
        <v>196.82291666666666</v>
      </c>
      <c r="K98" s="18">
        <v>0</v>
      </c>
      <c r="L98" s="24" t="s">
        <v>348</v>
      </c>
    </row>
    <row r="99" spans="1:12" ht="16" x14ac:dyDescent="0.2">
      <c r="A99" s="15">
        <v>40996</v>
      </c>
      <c r="B99" s="16" t="s">
        <v>267</v>
      </c>
      <c r="C99" s="24">
        <v>10.611111111111112</v>
      </c>
      <c r="D99" s="24">
        <v>1.5000000000000016</v>
      </c>
      <c r="E99" s="18">
        <v>0</v>
      </c>
      <c r="F99" s="24">
        <v>62.539583333333333</v>
      </c>
      <c r="G99" s="24">
        <v>3.4782187500000021</v>
      </c>
      <c r="H99" s="24">
        <v>8.4048666666666669</v>
      </c>
      <c r="I99" s="24">
        <v>8.290770833333335</v>
      </c>
      <c r="J99" s="25">
        <v>128.03125</v>
      </c>
      <c r="K99" s="18">
        <v>0</v>
      </c>
      <c r="L99" s="24" t="s">
        <v>348</v>
      </c>
    </row>
    <row r="100" spans="1:12" ht="16" x14ac:dyDescent="0.2">
      <c r="A100" s="15">
        <v>40997</v>
      </c>
      <c r="B100" s="16" t="s">
        <v>267</v>
      </c>
      <c r="C100" s="24">
        <v>10.388888888888891</v>
      </c>
      <c r="D100" s="24">
        <v>-1.722222222222223</v>
      </c>
      <c r="E100" s="18">
        <v>0</v>
      </c>
      <c r="F100" s="24">
        <v>68.451041666666654</v>
      </c>
      <c r="G100" s="24">
        <v>2.8309999999999982</v>
      </c>
      <c r="H100" s="24">
        <v>7.0895791666666677</v>
      </c>
      <c r="I100" s="24">
        <v>7.3502041666666651</v>
      </c>
      <c r="J100" s="25">
        <v>271.10416666666669</v>
      </c>
      <c r="K100" s="18">
        <v>0</v>
      </c>
      <c r="L100" s="24" t="s">
        <v>348</v>
      </c>
    </row>
    <row r="101" spans="1:12" ht="16" x14ac:dyDescent="0.2">
      <c r="A101" s="15">
        <v>40998</v>
      </c>
      <c r="B101" s="16" t="s">
        <v>267</v>
      </c>
      <c r="C101" s="24">
        <v>3.7777777777777759</v>
      </c>
      <c r="D101" s="24">
        <v>0.22222222222222143</v>
      </c>
      <c r="E101" s="18">
        <v>3.81</v>
      </c>
      <c r="F101" s="24">
        <v>94.779166666666626</v>
      </c>
      <c r="G101" s="24">
        <v>2.4678125000000031</v>
      </c>
      <c r="H101" s="24">
        <v>5.697841666666668</v>
      </c>
      <c r="I101" s="24">
        <v>6.3100208333333327</v>
      </c>
      <c r="J101" s="25">
        <v>281.46875</v>
      </c>
      <c r="K101" s="18">
        <v>0</v>
      </c>
      <c r="L101" s="24" t="s">
        <v>348</v>
      </c>
    </row>
    <row r="102" spans="1:12" ht="16" x14ac:dyDescent="0.2">
      <c r="A102" s="15">
        <v>40999</v>
      </c>
      <c r="B102" s="16" t="s">
        <v>267</v>
      </c>
      <c r="C102" s="24">
        <v>4.2222222222222232</v>
      </c>
      <c r="D102" s="24">
        <v>1.2222222222222239</v>
      </c>
      <c r="E102" s="18">
        <v>0.254</v>
      </c>
      <c r="F102" s="24">
        <v>98.673958333333317</v>
      </c>
      <c r="G102" s="24">
        <v>2.1139375000000005</v>
      </c>
      <c r="H102" s="24">
        <v>5.0943499999999977</v>
      </c>
      <c r="I102" s="24">
        <v>5.5762166666666646</v>
      </c>
      <c r="J102" s="25">
        <v>293.97916666666669</v>
      </c>
      <c r="K102" s="18">
        <v>0</v>
      </c>
      <c r="L102" s="24" t="s">
        <v>348</v>
      </c>
    </row>
    <row r="103" spans="1:12" ht="16" x14ac:dyDescent="0.2">
      <c r="A103" s="15">
        <v>41000</v>
      </c>
      <c r="B103" s="16" t="s">
        <v>267</v>
      </c>
      <c r="C103" s="24">
        <v>16.611111111111111</v>
      </c>
      <c r="D103" s="24">
        <v>3.9444444444444451</v>
      </c>
      <c r="E103" s="18">
        <v>0</v>
      </c>
      <c r="F103" s="24">
        <v>77.081052631578928</v>
      </c>
      <c r="G103" s="24">
        <v>1.8491684210526302</v>
      </c>
      <c r="H103" s="24">
        <v>7.3519416666666686</v>
      </c>
      <c r="I103" s="24">
        <v>6.7739333333333365</v>
      </c>
      <c r="J103" s="25">
        <v>225.70526315789473</v>
      </c>
      <c r="K103" s="18">
        <v>0</v>
      </c>
      <c r="L103" s="24" t="s">
        <v>348</v>
      </c>
    </row>
    <row r="104" spans="1:12" ht="16" x14ac:dyDescent="0.2">
      <c r="A104" s="15">
        <v>41001</v>
      </c>
      <c r="B104" s="16" t="s">
        <v>267</v>
      </c>
      <c r="C104" s="24">
        <v>14.722222222222221</v>
      </c>
      <c r="D104" s="24">
        <v>3.7777777777777759</v>
      </c>
      <c r="E104" s="18">
        <v>0</v>
      </c>
      <c r="F104" s="24">
        <v>66.749473684210543</v>
      </c>
      <c r="G104" s="24">
        <v>4.7570210526315799</v>
      </c>
      <c r="H104" s="24">
        <v>8.3950208333333336</v>
      </c>
      <c r="I104" s="24">
        <v>8.0834291666666651</v>
      </c>
      <c r="J104" s="25">
        <v>296.12631578947367</v>
      </c>
      <c r="K104" s="18">
        <v>0</v>
      </c>
      <c r="L104" s="24" t="s">
        <v>348</v>
      </c>
    </row>
    <row r="105" spans="1:12" ht="16" x14ac:dyDescent="0.2">
      <c r="A105" s="15">
        <v>41002</v>
      </c>
      <c r="B105" s="16" t="s">
        <v>267</v>
      </c>
      <c r="C105" s="24">
        <v>14.388888888888888</v>
      </c>
      <c r="D105" s="24">
        <v>6.3888888888888884</v>
      </c>
      <c r="E105" s="18">
        <v>7.3659999999999997</v>
      </c>
      <c r="F105" s="24">
        <v>67.736842105263193</v>
      </c>
      <c r="G105" s="24">
        <v>2.0185578947368414</v>
      </c>
      <c r="H105" s="24">
        <v>8.6805499999999984</v>
      </c>
      <c r="I105" s="24">
        <v>8.4071833333333359</v>
      </c>
      <c r="J105" s="25">
        <v>216.84210526315789</v>
      </c>
      <c r="K105" s="18">
        <v>0</v>
      </c>
      <c r="L105" s="24" t="s">
        <v>348</v>
      </c>
    </row>
    <row r="106" spans="1:12" ht="16" x14ac:dyDescent="0.2">
      <c r="A106" s="15">
        <v>41003</v>
      </c>
      <c r="B106" s="16" t="s">
        <v>267</v>
      </c>
      <c r="C106" s="24">
        <v>15.777777777777777</v>
      </c>
      <c r="D106" s="24">
        <v>1.3888888888888888</v>
      </c>
      <c r="E106" s="18">
        <v>0</v>
      </c>
      <c r="F106" s="24">
        <v>42.10210526315791</v>
      </c>
      <c r="G106" s="24">
        <v>1.6139052631578947</v>
      </c>
      <c r="H106" s="24">
        <v>8.3927041666666664</v>
      </c>
      <c r="I106" s="24">
        <v>8.1755166666666703</v>
      </c>
      <c r="J106" s="25">
        <v>216.87368421052631</v>
      </c>
      <c r="K106" s="18">
        <v>0</v>
      </c>
      <c r="L106" s="24" t="s">
        <v>348</v>
      </c>
    </row>
    <row r="107" spans="1:12" ht="16" x14ac:dyDescent="0.2">
      <c r="A107" s="15">
        <v>41004</v>
      </c>
      <c r="B107" s="16" t="s">
        <v>267</v>
      </c>
      <c r="C107" s="24">
        <v>11.555555555555554</v>
      </c>
      <c r="D107" s="24">
        <v>-1.722222222222223</v>
      </c>
      <c r="E107" s="18">
        <v>0</v>
      </c>
      <c r="F107" s="24">
        <v>57.816842105263184</v>
      </c>
      <c r="G107" s="24">
        <v>2.112663157894739</v>
      </c>
      <c r="H107" s="24">
        <v>8.0370958333333338</v>
      </c>
      <c r="I107" s="24">
        <v>8.0399916666666638</v>
      </c>
      <c r="J107" s="25">
        <v>256.5263157894737</v>
      </c>
      <c r="K107" s="18">
        <v>0</v>
      </c>
      <c r="L107" s="24" t="s">
        <v>348</v>
      </c>
    </row>
    <row r="108" spans="1:12" ht="16" x14ac:dyDescent="0.2">
      <c r="A108" s="15">
        <v>41005</v>
      </c>
      <c r="B108" s="16" t="s">
        <v>267</v>
      </c>
      <c r="C108" s="24">
        <v>14.055555555555554</v>
      </c>
      <c r="D108" s="24">
        <v>-4.2222222222222232</v>
      </c>
      <c r="E108" s="18">
        <v>0</v>
      </c>
      <c r="F108" s="24">
        <v>56.854736842105261</v>
      </c>
      <c r="G108" s="24">
        <v>1.1763157894736833</v>
      </c>
      <c r="H108" s="24">
        <v>7.8274374999999994</v>
      </c>
      <c r="I108" s="24">
        <v>7.7886333333333306</v>
      </c>
      <c r="J108" s="25">
        <v>295.01052631578949</v>
      </c>
      <c r="K108" s="18">
        <v>0</v>
      </c>
      <c r="L108" s="24" t="s">
        <v>348</v>
      </c>
    </row>
    <row r="109" spans="1:12" ht="16" x14ac:dyDescent="0.2">
      <c r="A109" s="15">
        <v>41006</v>
      </c>
      <c r="B109" s="16" t="s">
        <v>267</v>
      </c>
      <c r="C109" s="24">
        <v>16.222222222222225</v>
      </c>
      <c r="D109" s="24">
        <v>-5.5555555555556344E-2</v>
      </c>
      <c r="E109" s="18">
        <v>1.524</v>
      </c>
      <c r="F109" s="24">
        <v>66.712631578947352</v>
      </c>
      <c r="G109" s="24">
        <v>1.7033052631578949</v>
      </c>
      <c r="H109" s="24">
        <v>8.1772541666666694</v>
      </c>
      <c r="I109" s="24">
        <v>8.0834291666666633</v>
      </c>
      <c r="J109" s="25">
        <v>230.54736842105262</v>
      </c>
      <c r="K109" s="18">
        <v>0</v>
      </c>
      <c r="L109" s="24" t="s">
        <v>348</v>
      </c>
    </row>
    <row r="110" spans="1:12" ht="16" x14ac:dyDescent="0.2">
      <c r="A110" s="15">
        <v>41007</v>
      </c>
      <c r="B110" s="16" t="s">
        <v>267</v>
      </c>
      <c r="C110" s="24">
        <v>13.833333333333332</v>
      </c>
      <c r="D110" s="24">
        <v>1.8333333333333317</v>
      </c>
      <c r="E110" s="18">
        <v>0.254</v>
      </c>
      <c r="F110" s="24">
        <v>47.66947368421053</v>
      </c>
      <c r="G110" s="24">
        <v>3.0960631578947391</v>
      </c>
      <c r="H110" s="24">
        <v>7.8117999999999945</v>
      </c>
      <c r="I110" s="24">
        <v>7.9334249999999997</v>
      </c>
      <c r="J110" s="25">
        <v>94.042105263157893</v>
      </c>
      <c r="K110" s="18">
        <v>0</v>
      </c>
      <c r="L110" s="24" t="s">
        <v>348</v>
      </c>
    </row>
    <row r="111" spans="1:12" ht="16" x14ac:dyDescent="0.2">
      <c r="A111" s="15">
        <v>41008</v>
      </c>
      <c r="B111" s="16" t="s">
        <v>267</v>
      </c>
      <c r="C111" s="24">
        <v>7.0000000000000009</v>
      </c>
      <c r="D111" s="24">
        <v>-0.11111111111111072</v>
      </c>
      <c r="E111" s="18">
        <v>0</v>
      </c>
      <c r="F111" s="24">
        <v>48.153684210526322</v>
      </c>
      <c r="G111" s="24">
        <v>3.3172105263157943</v>
      </c>
      <c r="H111" s="24">
        <v>6.231254166666667</v>
      </c>
      <c r="I111" s="24">
        <v>6.7994166666666684</v>
      </c>
      <c r="J111" s="25">
        <v>110.37894736842105</v>
      </c>
      <c r="K111" s="18">
        <v>0</v>
      </c>
      <c r="L111" s="24" t="s">
        <v>348</v>
      </c>
    </row>
    <row r="112" spans="1:12" ht="16" x14ac:dyDescent="0.2">
      <c r="A112" s="15">
        <v>41009</v>
      </c>
      <c r="B112" s="16" t="s">
        <v>267</v>
      </c>
      <c r="C112" s="24">
        <v>4.3333333333333313</v>
      </c>
      <c r="D112" s="24">
        <v>-3.1111111111111116</v>
      </c>
      <c r="E112" s="18">
        <v>0</v>
      </c>
      <c r="F112" s="24">
        <v>47.72315789473685</v>
      </c>
      <c r="G112" s="24">
        <v>2.3338105263157907</v>
      </c>
      <c r="H112" s="24">
        <v>4.9014875000000018</v>
      </c>
      <c r="I112" s="24">
        <v>5.5096124999999994</v>
      </c>
      <c r="J112" s="25">
        <v>129.46315789473684</v>
      </c>
      <c r="K112" s="18">
        <v>0</v>
      </c>
      <c r="L112" s="24" t="s">
        <v>348</v>
      </c>
    </row>
    <row r="113" spans="1:12" ht="16" x14ac:dyDescent="0.2">
      <c r="A113" s="15">
        <v>41010</v>
      </c>
      <c r="B113" s="16" t="s">
        <v>267</v>
      </c>
      <c r="C113" s="24">
        <v>11.944444444444445</v>
      </c>
      <c r="D113" s="24">
        <v>-2.666666666666667</v>
      </c>
      <c r="E113" s="18">
        <v>0</v>
      </c>
      <c r="F113" s="24">
        <v>50.25578947368421</v>
      </c>
      <c r="G113" s="24">
        <v>0.95046315789473745</v>
      </c>
      <c r="H113" s="24">
        <v>5.9683124999999961</v>
      </c>
      <c r="I113" s="24">
        <v>5.8791208333333325</v>
      </c>
      <c r="J113" s="25">
        <v>135.72631578947369</v>
      </c>
      <c r="K113" s="18">
        <v>0</v>
      </c>
      <c r="L113" s="24" t="s">
        <v>348</v>
      </c>
    </row>
    <row r="114" spans="1:12" ht="16" x14ac:dyDescent="0.2">
      <c r="A114" s="15">
        <v>41011</v>
      </c>
      <c r="B114" s="16" t="s">
        <v>267</v>
      </c>
      <c r="C114" s="24">
        <v>16.333333333333332</v>
      </c>
      <c r="D114" s="24">
        <v>-1.1111111111111112</v>
      </c>
      <c r="E114" s="18">
        <v>0</v>
      </c>
      <c r="F114" s="24">
        <v>45.151578947368428</v>
      </c>
      <c r="G114" s="24">
        <v>0.39994736842105244</v>
      </c>
      <c r="H114" s="24">
        <v>7.9536958333333336</v>
      </c>
      <c r="I114" s="24">
        <v>7.4949958333333342</v>
      </c>
      <c r="J114" s="25">
        <v>158.6421052631579</v>
      </c>
      <c r="K114" s="18">
        <v>0</v>
      </c>
      <c r="L114" s="24" t="s">
        <v>348</v>
      </c>
    </row>
    <row r="115" spans="1:12" ht="16" x14ac:dyDescent="0.2">
      <c r="A115" s="15">
        <v>41012</v>
      </c>
      <c r="B115" s="16" t="s">
        <v>267</v>
      </c>
      <c r="C115" s="24">
        <v>14.166666666666666</v>
      </c>
      <c r="D115" s="24">
        <v>0.33333333333333409</v>
      </c>
      <c r="E115" s="18">
        <v>0.254</v>
      </c>
      <c r="F115" s="24">
        <v>61.194736842105264</v>
      </c>
      <c r="G115" s="24">
        <v>3.0584210526315814</v>
      </c>
      <c r="H115" s="24">
        <v>7.5372749999999975</v>
      </c>
      <c r="I115" s="24">
        <v>7.6565833333333311</v>
      </c>
      <c r="J115" s="25">
        <v>313.17894736842106</v>
      </c>
      <c r="K115" s="18">
        <v>0</v>
      </c>
      <c r="L115" s="24" t="s">
        <v>348</v>
      </c>
    </row>
    <row r="116" spans="1:12" ht="16" x14ac:dyDescent="0.2">
      <c r="A116" s="15">
        <v>41013</v>
      </c>
      <c r="B116" s="16" t="s">
        <v>267</v>
      </c>
      <c r="C116" s="24">
        <v>21.5</v>
      </c>
      <c r="D116" s="24">
        <v>7.4444444444444438</v>
      </c>
      <c r="E116" s="18">
        <v>5.08</v>
      </c>
      <c r="F116" s="24">
        <v>65.821052631578951</v>
      </c>
      <c r="G116" s="24">
        <v>1.7879999999999998</v>
      </c>
      <c r="H116" s="24">
        <v>10.055491666666668</v>
      </c>
      <c r="I116" s="24">
        <v>9.0714875000000017</v>
      </c>
      <c r="J116" s="25">
        <v>74.989473684210523</v>
      </c>
      <c r="K116" s="18">
        <v>0</v>
      </c>
      <c r="L116" s="24" t="s">
        <v>348</v>
      </c>
    </row>
    <row r="117" spans="1:12" ht="16" x14ac:dyDescent="0.2">
      <c r="A117" s="15">
        <v>41014</v>
      </c>
      <c r="B117" s="16" t="s">
        <v>267</v>
      </c>
      <c r="C117" s="24">
        <v>23.222222222222221</v>
      </c>
      <c r="D117" s="24">
        <v>11.277777777777777</v>
      </c>
      <c r="E117" s="18">
        <v>14.223999999999998</v>
      </c>
      <c r="F117" s="24">
        <v>79.848421052631622</v>
      </c>
      <c r="G117" s="24">
        <v>2.197357894736844</v>
      </c>
      <c r="H117" s="24">
        <v>11.901295833333334</v>
      </c>
      <c r="I117" s="24">
        <v>10.982158333333336</v>
      </c>
      <c r="J117" s="25">
        <v>227.73684210526315</v>
      </c>
      <c r="K117" s="18">
        <v>0</v>
      </c>
      <c r="L117" s="24" t="s">
        <v>348</v>
      </c>
    </row>
    <row r="118" spans="1:12" ht="16" x14ac:dyDescent="0.2">
      <c r="A118" s="15">
        <v>41015</v>
      </c>
      <c r="B118" s="16" t="s">
        <v>267</v>
      </c>
      <c r="C118" s="24">
        <v>17.5</v>
      </c>
      <c r="D118" s="24">
        <v>0.55555555555555558</v>
      </c>
      <c r="E118" s="18">
        <v>4.0640000000000001</v>
      </c>
      <c r="F118" s="24">
        <v>77.442105263157899</v>
      </c>
      <c r="G118" s="24">
        <v>4.5829263157894724</v>
      </c>
      <c r="H118" s="24">
        <v>10.352024999999999</v>
      </c>
      <c r="I118" s="24">
        <v>10.608016666666668</v>
      </c>
      <c r="J118" s="25">
        <v>88.621052631578948</v>
      </c>
      <c r="K118" s="18">
        <v>0</v>
      </c>
      <c r="L118" s="24" t="s">
        <v>348</v>
      </c>
    </row>
    <row r="119" spans="1:12" ht="16" x14ac:dyDescent="0.2">
      <c r="A119" s="15">
        <v>41016</v>
      </c>
      <c r="B119" s="16" t="s">
        <v>267</v>
      </c>
      <c r="C119" s="24">
        <v>12.944444444444443</v>
      </c>
      <c r="D119" s="24">
        <v>-3.8888888888888888</v>
      </c>
      <c r="E119" s="18">
        <v>0</v>
      </c>
      <c r="F119" s="24">
        <v>63.89473684210526</v>
      </c>
      <c r="G119" s="24">
        <v>0.62109473684210503</v>
      </c>
      <c r="H119" s="24">
        <v>7.8784041666666687</v>
      </c>
      <c r="I119" s="24">
        <v>8.0226166666666625</v>
      </c>
      <c r="J119" s="25">
        <v>126.22105263157894</v>
      </c>
      <c r="K119" s="18">
        <v>0</v>
      </c>
      <c r="L119" s="24" t="s">
        <v>348</v>
      </c>
    </row>
    <row r="120" spans="1:12" ht="16" x14ac:dyDescent="0.2">
      <c r="A120" s="15">
        <v>41017</v>
      </c>
      <c r="B120" s="16" t="s">
        <v>267</v>
      </c>
      <c r="C120" s="24">
        <v>17.166666666666664</v>
      </c>
      <c r="D120" s="24">
        <v>5.6666666666666679</v>
      </c>
      <c r="E120" s="18">
        <v>11.938000000000001</v>
      </c>
      <c r="F120" s="24">
        <v>72.436842105263153</v>
      </c>
      <c r="G120" s="24">
        <v>3.2748631578947389</v>
      </c>
      <c r="H120" s="24">
        <v>9.4780625000000018</v>
      </c>
      <c r="I120" s="24">
        <v>9.2162791666666664</v>
      </c>
      <c r="J120" s="25">
        <v>179.92631578947368</v>
      </c>
      <c r="K120" s="18">
        <v>0</v>
      </c>
      <c r="L120" s="24" t="s">
        <v>348</v>
      </c>
    </row>
    <row r="121" spans="1:12" ht="16" x14ac:dyDescent="0.2">
      <c r="A121" s="15">
        <v>41018</v>
      </c>
      <c r="B121" s="16" t="s">
        <v>267</v>
      </c>
      <c r="C121" s="24">
        <v>6.8888888888888875</v>
      </c>
      <c r="D121" s="24">
        <v>0.11111111111111269</v>
      </c>
      <c r="E121" s="18">
        <v>15.494</v>
      </c>
      <c r="F121" s="24">
        <v>84.06421052631579</v>
      </c>
      <c r="G121" s="24">
        <v>1.9244526315789467</v>
      </c>
      <c r="H121" s="24">
        <v>8.0869041666666686</v>
      </c>
      <c r="I121" s="24">
        <v>8.5716666666666708</v>
      </c>
      <c r="J121" s="25">
        <v>220.6421052631579</v>
      </c>
      <c r="K121" s="18">
        <v>0</v>
      </c>
      <c r="L121" s="24" t="s">
        <v>348</v>
      </c>
    </row>
    <row r="122" spans="1:12" ht="16" x14ac:dyDescent="0.2">
      <c r="A122" s="15">
        <v>41019</v>
      </c>
      <c r="B122" s="16" t="s">
        <v>267</v>
      </c>
      <c r="C122" s="24">
        <v>11.666666666666666</v>
      </c>
      <c r="D122" s="24">
        <v>0.11111111111111269</v>
      </c>
      <c r="E122" s="18">
        <v>10.667999999999999</v>
      </c>
      <c r="F122" s="24">
        <v>67.689473684210512</v>
      </c>
      <c r="G122" s="24">
        <v>2.197357894736844</v>
      </c>
      <c r="H122" s="24">
        <v>7.0866833333333306</v>
      </c>
      <c r="I122" s="24">
        <v>7.1926708333333371</v>
      </c>
      <c r="J122" s="25">
        <v>198.33684210526314</v>
      </c>
      <c r="K122" s="18">
        <v>25.4</v>
      </c>
      <c r="L122" s="24" t="s">
        <v>348</v>
      </c>
    </row>
    <row r="123" spans="1:12" ht="16" x14ac:dyDescent="0.2">
      <c r="A123" s="15">
        <v>41020</v>
      </c>
      <c r="B123" s="16" t="s">
        <v>267</v>
      </c>
      <c r="C123" s="24">
        <v>11.666666666666666</v>
      </c>
      <c r="D123" s="24">
        <v>-1.8333333333333337</v>
      </c>
      <c r="E123" s="18">
        <v>0</v>
      </c>
      <c r="F123" s="24">
        <v>54.118947368421082</v>
      </c>
      <c r="G123" s="24">
        <v>1.1480842105263158</v>
      </c>
      <c r="H123" s="24">
        <v>7.9206833333333337</v>
      </c>
      <c r="I123" s="24">
        <v>7.8581333333333268</v>
      </c>
      <c r="J123" s="25">
        <v>294.55789473684212</v>
      </c>
      <c r="K123" s="18">
        <v>0</v>
      </c>
      <c r="L123" s="24" t="s">
        <v>348</v>
      </c>
    </row>
    <row r="124" spans="1:12" ht="16" x14ac:dyDescent="0.2">
      <c r="A124" s="15">
        <v>41021</v>
      </c>
      <c r="B124" s="16" t="s">
        <v>267</v>
      </c>
      <c r="C124" s="24">
        <v>13.277777777777777</v>
      </c>
      <c r="D124" s="24">
        <v>0.27777777777777779</v>
      </c>
      <c r="E124" s="18">
        <v>0</v>
      </c>
      <c r="F124" s="24">
        <v>49.309473684210523</v>
      </c>
      <c r="G124" s="24">
        <v>1.4445157894736844</v>
      </c>
      <c r="H124" s="24">
        <v>8.968395833333334</v>
      </c>
      <c r="I124" s="24">
        <v>8.6654916666666661</v>
      </c>
      <c r="J124" s="25">
        <v>222.33684210526314</v>
      </c>
      <c r="K124" s="18">
        <v>0</v>
      </c>
      <c r="L124" s="24" t="s">
        <v>348</v>
      </c>
    </row>
    <row r="125" spans="1:12" ht="16" x14ac:dyDescent="0.2">
      <c r="A125" s="15">
        <v>41022</v>
      </c>
      <c r="B125" s="16" t="s">
        <v>267</v>
      </c>
      <c r="C125" s="24">
        <v>14.5</v>
      </c>
      <c r="D125" s="24">
        <v>1.1111111111111112</v>
      </c>
      <c r="E125" s="18">
        <v>0</v>
      </c>
      <c r="F125" s="24">
        <v>48.878947368421059</v>
      </c>
      <c r="G125" s="24">
        <v>1.2845368421052625</v>
      </c>
      <c r="H125" s="24">
        <v>9.5938958333333293</v>
      </c>
      <c r="I125" s="24">
        <v>9.2956249999999994</v>
      </c>
      <c r="J125" s="25">
        <v>172.83157894736843</v>
      </c>
      <c r="K125" s="18">
        <v>0</v>
      </c>
      <c r="L125" s="24" t="s">
        <v>348</v>
      </c>
    </row>
    <row r="126" spans="1:12" ht="16" x14ac:dyDescent="0.2">
      <c r="A126" s="15">
        <v>41023</v>
      </c>
      <c r="B126" s="16" t="s">
        <v>267</v>
      </c>
      <c r="C126" s="24">
        <v>18.777777777777775</v>
      </c>
      <c r="D126" s="24">
        <v>2.2777777777777786</v>
      </c>
      <c r="E126" s="18">
        <v>0</v>
      </c>
      <c r="F126" s="24">
        <v>37.732631578947377</v>
      </c>
      <c r="G126" s="24">
        <v>0.94575789473684224</v>
      </c>
      <c r="H126" s="24">
        <v>10.038116666666669</v>
      </c>
      <c r="I126" s="24">
        <v>9.6106916666666695</v>
      </c>
      <c r="J126" s="25">
        <v>162.26315789473685</v>
      </c>
      <c r="K126" s="18">
        <v>0</v>
      </c>
      <c r="L126" s="24" t="s">
        <v>348</v>
      </c>
    </row>
    <row r="127" spans="1:12" ht="16" x14ac:dyDescent="0.2">
      <c r="A127" s="15">
        <v>41024</v>
      </c>
      <c r="B127" s="16" t="s">
        <v>267</v>
      </c>
      <c r="C127" s="24">
        <v>9.0555555555555536</v>
      </c>
      <c r="D127" s="24">
        <v>5.4999999999999991</v>
      </c>
      <c r="E127" s="18">
        <v>2.286</v>
      </c>
      <c r="F127" s="24">
        <v>77.53263157894736</v>
      </c>
      <c r="G127" s="24">
        <v>1.8115263157894745</v>
      </c>
      <c r="H127" s="24">
        <v>9.3535416666666666</v>
      </c>
      <c r="I127" s="24">
        <v>9.5632000000000108</v>
      </c>
      <c r="J127" s="25">
        <v>285.37894736842105</v>
      </c>
      <c r="K127" s="18">
        <v>0</v>
      </c>
      <c r="L127" s="24" t="s">
        <v>348</v>
      </c>
    </row>
    <row r="128" spans="1:12" ht="16" x14ac:dyDescent="0.2">
      <c r="A128" s="15">
        <v>41025</v>
      </c>
      <c r="B128" s="16" t="s">
        <v>267</v>
      </c>
      <c r="C128" s="24">
        <v>10.444444444444443</v>
      </c>
      <c r="D128" s="24">
        <v>2.2777777777777786</v>
      </c>
      <c r="E128" s="18">
        <v>0.254</v>
      </c>
      <c r="F128" s="24">
        <v>58.294736842105266</v>
      </c>
      <c r="G128" s="24">
        <v>2.089136842105265</v>
      </c>
      <c r="H128" s="24">
        <v>9.5104958333333336</v>
      </c>
      <c r="I128" s="24">
        <v>9.2579791666666669</v>
      </c>
      <c r="J128" s="25">
        <v>183.54736842105262</v>
      </c>
      <c r="K128" s="18">
        <v>0</v>
      </c>
      <c r="L128" s="24" t="s">
        <v>348</v>
      </c>
    </row>
    <row r="129" spans="1:12" ht="16" x14ac:dyDescent="0.2">
      <c r="A129" s="15">
        <v>41026</v>
      </c>
      <c r="B129" s="16" t="s">
        <v>267</v>
      </c>
      <c r="C129" s="24">
        <v>12.611111111111112</v>
      </c>
      <c r="D129" s="24">
        <v>-2.7777777777777777</v>
      </c>
      <c r="E129" s="18">
        <v>0</v>
      </c>
      <c r="F129" s="24">
        <v>46.130526315789467</v>
      </c>
      <c r="G129" s="24">
        <v>1.4209894736842106</v>
      </c>
      <c r="H129" s="24">
        <v>8.8913666666666646</v>
      </c>
      <c r="I129" s="24">
        <v>8.9127958333333357</v>
      </c>
      <c r="J129" s="25">
        <v>264.93684210526317</v>
      </c>
      <c r="K129" s="18">
        <v>0</v>
      </c>
      <c r="L129" s="24" t="s">
        <v>348</v>
      </c>
    </row>
    <row r="130" spans="1:12" ht="16" x14ac:dyDescent="0.2">
      <c r="A130" s="15">
        <v>41027</v>
      </c>
      <c r="B130" s="16" t="s">
        <v>267</v>
      </c>
      <c r="C130" s="24">
        <v>8.8333333333333321</v>
      </c>
      <c r="D130" s="24">
        <v>2.5555555555555562</v>
      </c>
      <c r="E130" s="18">
        <v>0</v>
      </c>
      <c r="F130" s="24">
        <v>57.323157894736823</v>
      </c>
      <c r="G130" s="24">
        <v>3.2748631578947376</v>
      </c>
      <c r="H130" s="24">
        <v>7.8668208333333354</v>
      </c>
      <c r="I130" s="24">
        <v>8.3411583333333379</v>
      </c>
      <c r="J130" s="25">
        <v>280.18947368421055</v>
      </c>
      <c r="K130" s="18">
        <v>0</v>
      </c>
      <c r="L130" s="24" t="s">
        <v>348</v>
      </c>
    </row>
    <row r="131" spans="1:12" ht="16" x14ac:dyDescent="0.2">
      <c r="A131" s="15">
        <v>41028</v>
      </c>
      <c r="B131" s="16" t="s">
        <v>267</v>
      </c>
      <c r="C131" s="24">
        <v>13.722222222222223</v>
      </c>
      <c r="D131" s="24">
        <v>-0.44444444444444481</v>
      </c>
      <c r="E131" s="18">
        <v>3.302</v>
      </c>
      <c r="F131" s="24">
        <v>57.371578947368391</v>
      </c>
      <c r="G131" s="24">
        <v>2.3573368421052625</v>
      </c>
      <c r="H131" s="24">
        <v>7.6403666666666608</v>
      </c>
      <c r="I131" s="24">
        <v>7.7851583333333387</v>
      </c>
      <c r="J131" s="25">
        <v>296.13684210526316</v>
      </c>
      <c r="K131" s="18">
        <v>0</v>
      </c>
      <c r="L131" s="24" t="s">
        <v>348</v>
      </c>
    </row>
    <row r="132" spans="1:12" ht="16" x14ac:dyDescent="0.2">
      <c r="A132" s="15">
        <v>41029</v>
      </c>
      <c r="B132" s="16" t="s">
        <v>267</v>
      </c>
      <c r="C132" s="24">
        <v>9.8333333333333339</v>
      </c>
      <c r="D132" s="24">
        <v>4.4444444444444446</v>
      </c>
      <c r="E132" s="18">
        <v>2.286</v>
      </c>
      <c r="F132" s="24">
        <v>92.653684210526379</v>
      </c>
      <c r="G132" s="24">
        <v>0.82342105263157916</v>
      </c>
      <c r="H132" s="24">
        <v>8.1674083333333378</v>
      </c>
      <c r="I132" s="24">
        <v>8.2079500000000021</v>
      </c>
      <c r="J132" s="25">
        <v>191.67368421052632</v>
      </c>
      <c r="K132" s="18">
        <v>0</v>
      </c>
      <c r="L132" s="24" t="s">
        <v>348</v>
      </c>
    </row>
    <row r="133" spans="1:12" ht="16" x14ac:dyDescent="0.2">
      <c r="A133" s="15">
        <v>41030</v>
      </c>
      <c r="B133" s="16" t="s">
        <v>267</v>
      </c>
      <c r="C133" s="24">
        <v>20.388888888888889</v>
      </c>
      <c r="D133" s="24">
        <v>3.7777777777777759</v>
      </c>
      <c r="E133" s="18">
        <v>0</v>
      </c>
      <c r="F133" s="24">
        <v>76.894791666666677</v>
      </c>
      <c r="G133" s="24">
        <v>2.2210312500000002</v>
      </c>
      <c r="H133" s="24">
        <v>9.6500750000000011</v>
      </c>
      <c r="I133" s="24">
        <v>9.0616416666666701</v>
      </c>
      <c r="J133" s="25">
        <v>266.95833333333331</v>
      </c>
      <c r="K133" s="18" t="s">
        <v>348</v>
      </c>
      <c r="L133" s="24" t="s">
        <v>348</v>
      </c>
    </row>
    <row r="134" spans="1:12" ht="16" x14ac:dyDescent="0.2">
      <c r="A134" s="15">
        <v>41031</v>
      </c>
      <c r="B134" s="16" t="s">
        <v>267</v>
      </c>
      <c r="C134" s="24">
        <v>26.722222222222218</v>
      </c>
      <c r="D134" s="24">
        <v>13.055555555555555</v>
      </c>
      <c r="E134" s="18">
        <v>18.795999999999999</v>
      </c>
      <c r="F134" s="24">
        <v>74.990625000000009</v>
      </c>
      <c r="G134" s="24">
        <v>1.8485312500000008</v>
      </c>
      <c r="H134" s="24">
        <v>13.699029166666671</v>
      </c>
      <c r="I134" s="24">
        <v>12.249375000000001</v>
      </c>
      <c r="J134" s="25">
        <v>169.1875</v>
      </c>
      <c r="K134" s="18" t="s">
        <v>348</v>
      </c>
      <c r="L134" s="24" t="s">
        <v>348</v>
      </c>
    </row>
    <row r="135" spans="1:12" ht="16" x14ac:dyDescent="0.2">
      <c r="A135" s="15">
        <v>41032</v>
      </c>
      <c r="B135" s="16" t="s">
        <v>267</v>
      </c>
      <c r="C135" s="24">
        <v>25.777777777777779</v>
      </c>
      <c r="D135" s="24">
        <v>14.444444444444445</v>
      </c>
      <c r="E135" s="18">
        <v>13.715999999999999</v>
      </c>
      <c r="F135" s="24">
        <v>83.496875000000017</v>
      </c>
      <c r="G135" s="24">
        <v>0.94987499999999991</v>
      </c>
      <c r="H135" s="24">
        <v>15.143470833333344</v>
      </c>
      <c r="I135" s="24">
        <v>14.073170833333331</v>
      </c>
      <c r="J135" s="25">
        <v>159.8125</v>
      </c>
      <c r="K135" s="18" t="s">
        <v>348</v>
      </c>
      <c r="L135" s="24" t="s">
        <v>348</v>
      </c>
    </row>
    <row r="136" spans="1:12" ht="16" x14ac:dyDescent="0.2">
      <c r="A136" s="15">
        <v>41033</v>
      </c>
      <c r="B136" s="16" t="s">
        <v>267</v>
      </c>
      <c r="C136" s="24">
        <v>20.555555555555554</v>
      </c>
      <c r="D136" s="24">
        <v>10.166666666666664</v>
      </c>
      <c r="E136" s="18">
        <v>1.524</v>
      </c>
      <c r="F136" s="24">
        <v>73.182291666666671</v>
      </c>
      <c r="G136" s="24">
        <v>3.1988437500000004</v>
      </c>
      <c r="H136" s="24">
        <v>15.057754166666674</v>
      </c>
      <c r="I136" s="24">
        <v>14.268350000000003</v>
      </c>
      <c r="J136" s="25">
        <v>263.14583333333331</v>
      </c>
      <c r="K136" s="18" t="s">
        <v>348</v>
      </c>
      <c r="L136" s="24" t="s">
        <v>348</v>
      </c>
    </row>
    <row r="137" spans="1:12" ht="16" x14ac:dyDescent="0.2">
      <c r="A137" s="15">
        <v>41034</v>
      </c>
      <c r="B137" s="16" t="s">
        <v>267</v>
      </c>
      <c r="C137" s="24">
        <v>15.777777777777777</v>
      </c>
      <c r="D137" s="24">
        <v>7.8888888888888902</v>
      </c>
      <c r="E137" s="18">
        <v>15.239999999999997</v>
      </c>
      <c r="F137" s="24">
        <v>90.717708333333363</v>
      </c>
      <c r="G137" s="24">
        <v>2.8449687500000009</v>
      </c>
      <c r="H137" s="24">
        <v>13.254229166666669</v>
      </c>
      <c r="I137" s="24">
        <v>13.206158333333336</v>
      </c>
      <c r="J137" s="25">
        <v>272.97916666666669</v>
      </c>
      <c r="K137" s="18" t="s">
        <v>348</v>
      </c>
      <c r="L137" s="24" t="s">
        <v>348</v>
      </c>
    </row>
    <row r="138" spans="1:12" ht="16" x14ac:dyDescent="0.2">
      <c r="A138" s="15">
        <v>41035</v>
      </c>
      <c r="B138" s="16" t="s">
        <v>267</v>
      </c>
      <c r="C138" s="24">
        <v>12.888888888888889</v>
      </c>
      <c r="D138" s="24">
        <v>7.0555555555555571</v>
      </c>
      <c r="E138" s="18">
        <v>15.239999999999997</v>
      </c>
      <c r="F138" s="24">
        <v>96.571875000000034</v>
      </c>
      <c r="G138" s="24">
        <v>2.6028437499999999</v>
      </c>
      <c r="H138" s="24">
        <v>12.100529166666668</v>
      </c>
      <c r="I138" s="24">
        <v>12.206516666666658</v>
      </c>
      <c r="J138" s="25">
        <v>265.48958333333331</v>
      </c>
      <c r="K138" s="18" t="s">
        <v>348</v>
      </c>
      <c r="L138" s="24" t="s">
        <v>348</v>
      </c>
    </row>
    <row r="139" spans="1:12" ht="16" x14ac:dyDescent="0.2">
      <c r="A139" s="15">
        <v>41036</v>
      </c>
      <c r="B139" s="16" t="s">
        <v>267</v>
      </c>
      <c r="C139" s="24">
        <v>19.722222222222221</v>
      </c>
      <c r="D139" s="24">
        <v>7.1111111111111089</v>
      </c>
      <c r="E139" s="18">
        <v>0</v>
      </c>
      <c r="F139" s="24">
        <v>78.484375</v>
      </c>
      <c r="G139" s="24">
        <v>1.3409999999999995</v>
      </c>
      <c r="H139" s="24">
        <v>12.318295833333339</v>
      </c>
      <c r="I139" s="24">
        <v>11.960370833333331</v>
      </c>
      <c r="J139" s="25">
        <v>142.91666666666666</v>
      </c>
      <c r="K139" s="18" t="s">
        <v>348</v>
      </c>
      <c r="L139" s="24" t="s">
        <v>348</v>
      </c>
    </row>
    <row r="140" spans="1:12" ht="16" x14ac:dyDescent="0.2">
      <c r="A140" s="15">
        <v>41037</v>
      </c>
      <c r="B140" s="16" t="s">
        <v>267</v>
      </c>
      <c r="C140" s="24">
        <v>16.444444444444446</v>
      </c>
      <c r="D140" s="24">
        <v>5.7777777777777768</v>
      </c>
      <c r="E140" s="18">
        <v>3.81</v>
      </c>
      <c r="F140" s="24">
        <v>76.307291666666629</v>
      </c>
      <c r="G140" s="24">
        <v>1.2618437499999999</v>
      </c>
      <c r="H140" s="24">
        <v>12.811166666666667</v>
      </c>
      <c r="I140" s="24">
        <v>12.51637083333334</v>
      </c>
      <c r="J140" s="25">
        <v>104.85416666666667</v>
      </c>
      <c r="K140" s="18" t="s">
        <v>348</v>
      </c>
      <c r="L140" s="24" t="s">
        <v>348</v>
      </c>
    </row>
    <row r="141" spans="1:12" ht="16" x14ac:dyDescent="0.2">
      <c r="A141" s="15">
        <v>41038</v>
      </c>
      <c r="B141" s="16" t="s">
        <v>267</v>
      </c>
      <c r="C141" s="24">
        <v>17.055555555555557</v>
      </c>
      <c r="D141" s="24">
        <v>5.1111111111111125</v>
      </c>
      <c r="E141" s="18">
        <v>0.254</v>
      </c>
      <c r="F141" s="24">
        <v>62.38854166666669</v>
      </c>
      <c r="G141" s="24">
        <v>1.0523124999999995</v>
      </c>
      <c r="H141" s="24">
        <v>12.943795833333331</v>
      </c>
      <c r="I141" s="24">
        <v>12.617145833333334</v>
      </c>
      <c r="J141" s="25">
        <v>151.82291666666666</v>
      </c>
      <c r="K141" s="18" t="s">
        <v>348</v>
      </c>
      <c r="L141" s="24" t="s">
        <v>348</v>
      </c>
    </row>
    <row r="142" spans="1:12" ht="16" x14ac:dyDescent="0.2">
      <c r="A142" s="15">
        <v>41039</v>
      </c>
      <c r="B142" s="16" t="s">
        <v>267</v>
      </c>
      <c r="C142" s="24">
        <v>21.166666666666664</v>
      </c>
      <c r="D142" s="24">
        <v>3.8888888888888888</v>
      </c>
      <c r="E142" s="18">
        <v>0</v>
      </c>
      <c r="F142" s="24">
        <v>44.551041666666656</v>
      </c>
      <c r="G142" s="24">
        <v>0.33059374999999985</v>
      </c>
      <c r="H142" s="24">
        <v>12.85807916666667</v>
      </c>
      <c r="I142" s="24">
        <v>12.511158333333336</v>
      </c>
      <c r="J142" s="25">
        <v>134.59375</v>
      </c>
      <c r="K142" s="18" t="s">
        <v>348</v>
      </c>
      <c r="L142" s="24" t="s">
        <v>348</v>
      </c>
    </row>
    <row r="143" spans="1:12" ht="16" x14ac:dyDescent="0.2">
      <c r="A143" s="15">
        <v>41040</v>
      </c>
      <c r="B143" s="16" t="s">
        <v>267</v>
      </c>
      <c r="C143" s="24">
        <v>24.277777777777779</v>
      </c>
      <c r="D143" s="24">
        <v>7.1666666666666661</v>
      </c>
      <c r="E143" s="18">
        <v>0</v>
      </c>
      <c r="F143" s="24">
        <v>63.814583333333331</v>
      </c>
      <c r="G143" s="24">
        <v>1.0383437499999995</v>
      </c>
      <c r="H143" s="24">
        <v>13.922587499999999</v>
      </c>
      <c r="I143" s="24">
        <v>13.343999999999996</v>
      </c>
      <c r="J143" s="25">
        <v>146.54166666666666</v>
      </c>
      <c r="K143" s="18" t="s">
        <v>348</v>
      </c>
      <c r="L143" s="24" t="s">
        <v>348</v>
      </c>
    </row>
    <row r="144" spans="1:12" ht="16" x14ac:dyDescent="0.2">
      <c r="A144" s="15">
        <v>41041</v>
      </c>
      <c r="B144" s="16" t="s">
        <v>267</v>
      </c>
      <c r="C144" s="24">
        <v>19.444444444444443</v>
      </c>
      <c r="D144" s="24">
        <v>8.8888888888888893</v>
      </c>
      <c r="E144" s="18">
        <v>0</v>
      </c>
      <c r="F144" s="24">
        <v>54.964583333333344</v>
      </c>
      <c r="G144" s="24">
        <v>0.65653125000000012</v>
      </c>
      <c r="H144" s="24">
        <v>14.473374999999997</v>
      </c>
      <c r="I144" s="24">
        <v>13.944595833333331</v>
      </c>
      <c r="J144" s="25">
        <v>134.14583333333334</v>
      </c>
      <c r="K144" s="18" t="s">
        <v>348</v>
      </c>
      <c r="L144" s="24" t="s">
        <v>348</v>
      </c>
    </row>
    <row r="145" spans="1:12" ht="16" x14ac:dyDescent="0.2">
      <c r="A145" s="15">
        <v>41042</v>
      </c>
      <c r="B145" s="16" t="s">
        <v>267</v>
      </c>
      <c r="C145" s="24">
        <v>21.555555555555554</v>
      </c>
      <c r="D145" s="24">
        <v>4.1111111111111098</v>
      </c>
      <c r="E145" s="18">
        <v>0</v>
      </c>
      <c r="F145" s="24">
        <v>44.497916666666676</v>
      </c>
      <c r="G145" s="24">
        <v>0.80553125000000003</v>
      </c>
      <c r="H145" s="24">
        <v>13.979345833333326</v>
      </c>
      <c r="I145" s="24">
        <v>13.606362500000008</v>
      </c>
      <c r="J145" s="25">
        <v>131.77083333333334</v>
      </c>
      <c r="K145" s="18" t="s">
        <v>348</v>
      </c>
      <c r="L145" s="24" t="s">
        <v>348</v>
      </c>
    </row>
    <row r="146" spans="1:12" ht="16" x14ac:dyDescent="0.2">
      <c r="A146" s="15">
        <v>41043</v>
      </c>
      <c r="B146" s="16" t="s">
        <v>267</v>
      </c>
      <c r="C146" s="24">
        <v>25.944444444444446</v>
      </c>
      <c r="D146" s="24">
        <v>9.2222222222222232</v>
      </c>
      <c r="E146" s="18">
        <v>0</v>
      </c>
      <c r="F146" s="24">
        <v>41.755208333333336</v>
      </c>
      <c r="G146" s="24">
        <v>1.4201562500000005</v>
      </c>
      <c r="H146" s="24">
        <v>14.524920833333328</v>
      </c>
      <c r="I146" s="24">
        <v>13.963708333333336</v>
      </c>
      <c r="J146" s="25">
        <v>79.447916666666671</v>
      </c>
      <c r="K146" s="18" t="s">
        <v>348</v>
      </c>
      <c r="L146" s="24" t="s">
        <v>348</v>
      </c>
    </row>
    <row r="147" spans="1:12" ht="16" x14ac:dyDescent="0.2">
      <c r="A147" s="15">
        <v>41044</v>
      </c>
      <c r="B147" s="16" t="s">
        <v>267</v>
      </c>
      <c r="C147" s="24">
        <v>22.333333333333336</v>
      </c>
      <c r="D147" s="24">
        <v>8.9444444444444446</v>
      </c>
      <c r="E147" s="18">
        <v>0</v>
      </c>
      <c r="F147" s="24">
        <v>41.530208333333334</v>
      </c>
      <c r="G147" s="24">
        <v>2.2350000000000008</v>
      </c>
      <c r="H147" s="24">
        <v>14.834775000000002</v>
      </c>
      <c r="I147" s="24">
        <v>14.429358333333328</v>
      </c>
      <c r="J147" s="25">
        <v>106.5</v>
      </c>
      <c r="K147" s="18" t="s">
        <v>348</v>
      </c>
      <c r="L147" s="24" t="s">
        <v>348</v>
      </c>
    </row>
    <row r="148" spans="1:12" ht="16" x14ac:dyDescent="0.2">
      <c r="A148" s="15">
        <v>41045</v>
      </c>
      <c r="B148" s="16" t="s">
        <v>267</v>
      </c>
      <c r="C148" s="24">
        <v>18.722222222222225</v>
      </c>
      <c r="D148" s="24">
        <v>4.5000000000000009</v>
      </c>
      <c r="E148" s="18">
        <v>0</v>
      </c>
      <c r="F148" s="24">
        <v>52.782291666666644</v>
      </c>
      <c r="G148" s="24">
        <v>0.36318750000000005</v>
      </c>
      <c r="H148" s="24">
        <v>13.922587500000004</v>
      </c>
      <c r="I148" s="24">
        <v>13.69613333333333</v>
      </c>
      <c r="J148" s="25">
        <v>161.5</v>
      </c>
      <c r="K148" s="18" t="s">
        <v>348</v>
      </c>
      <c r="L148" s="24" t="s">
        <v>348</v>
      </c>
    </row>
    <row r="149" spans="1:12" ht="16" x14ac:dyDescent="0.2">
      <c r="A149" s="15">
        <v>41046</v>
      </c>
      <c r="B149" s="16" t="s">
        <v>267</v>
      </c>
      <c r="C149" s="24">
        <v>20.833333333333332</v>
      </c>
      <c r="D149" s="24">
        <v>4.2222222222222232</v>
      </c>
      <c r="E149" s="18">
        <v>0</v>
      </c>
      <c r="F149" s="24">
        <v>63.671874999999993</v>
      </c>
      <c r="G149" s="24">
        <v>1.3177187499999998</v>
      </c>
      <c r="H149" s="24">
        <v>13.165037499999999</v>
      </c>
      <c r="I149" s="24">
        <v>13.16793333333333</v>
      </c>
      <c r="J149" s="25">
        <v>285.95833333333331</v>
      </c>
      <c r="K149" s="18" t="s">
        <v>348</v>
      </c>
      <c r="L149" s="24" t="s">
        <v>348</v>
      </c>
    </row>
    <row r="150" spans="1:12" ht="16" x14ac:dyDescent="0.2">
      <c r="A150" s="15">
        <v>41047</v>
      </c>
      <c r="B150" s="16" t="s">
        <v>267</v>
      </c>
      <c r="C150" s="24">
        <v>29.388888888888893</v>
      </c>
      <c r="D150" s="24">
        <v>8.9444444444444446</v>
      </c>
      <c r="E150" s="18">
        <v>0</v>
      </c>
      <c r="F150" s="24">
        <v>49.425000000000004</v>
      </c>
      <c r="G150" s="24">
        <v>0.35853124999999991</v>
      </c>
      <c r="H150" s="24">
        <v>14.722995833333338</v>
      </c>
      <c r="I150" s="24">
        <v>13.969500000000004</v>
      </c>
      <c r="J150" s="25">
        <v>222.8125</v>
      </c>
      <c r="K150" s="18" t="s">
        <v>348</v>
      </c>
      <c r="L150" s="24" t="s">
        <v>348</v>
      </c>
    </row>
    <row r="151" spans="1:12" ht="16" x14ac:dyDescent="0.2">
      <c r="A151" s="15">
        <v>41048</v>
      </c>
      <c r="B151" s="16" t="s">
        <v>267</v>
      </c>
      <c r="C151" s="24">
        <v>30.166666666666664</v>
      </c>
      <c r="D151" s="24">
        <v>11.222222222222223</v>
      </c>
      <c r="E151" s="18">
        <v>0</v>
      </c>
      <c r="F151" s="24">
        <v>54.042708333333337</v>
      </c>
      <c r="G151" s="24">
        <v>0.49821874999999999</v>
      </c>
      <c r="H151" s="24">
        <v>16.337712499999995</v>
      </c>
      <c r="I151" s="24">
        <v>15.435949999999991</v>
      </c>
      <c r="J151" s="25">
        <v>242.72916666666666</v>
      </c>
      <c r="K151" s="18" t="s">
        <v>348</v>
      </c>
      <c r="L151" s="24" t="s">
        <v>348</v>
      </c>
    </row>
    <row r="152" spans="1:12" ht="16" x14ac:dyDescent="0.2">
      <c r="A152" s="15">
        <v>41049</v>
      </c>
      <c r="B152" s="16" t="s">
        <v>267</v>
      </c>
      <c r="C152" s="24">
        <v>27.722222222222225</v>
      </c>
      <c r="D152" s="24">
        <v>8.7222222222222232</v>
      </c>
      <c r="E152" s="18">
        <v>0.50800000000000001</v>
      </c>
      <c r="F152" s="24">
        <v>73.735416666666666</v>
      </c>
      <c r="G152" s="24">
        <v>1.7460937500000002</v>
      </c>
      <c r="H152" s="24">
        <v>17.112637500000002</v>
      </c>
      <c r="I152" s="24">
        <v>16.402579166666673</v>
      </c>
      <c r="J152" s="25">
        <v>187.30208333333334</v>
      </c>
      <c r="K152" s="18" t="s">
        <v>348</v>
      </c>
      <c r="L152" s="24" t="s">
        <v>348</v>
      </c>
    </row>
    <row r="153" spans="1:12" ht="16" x14ac:dyDescent="0.2">
      <c r="A153" s="15">
        <v>41050</v>
      </c>
      <c r="B153" s="16" t="s">
        <v>267</v>
      </c>
      <c r="C153" s="24">
        <v>20.611111111111107</v>
      </c>
      <c r="D153" s="24">
        <v>4.6111111111111098</v>
      </c>
      <c r="E153" s="18">
        <v>0</v>
      </c>
      <c r="F153" s="24">
        <v>62.093750000000007</v>
      </c>
      <c r="G153" s="24">
        <v>0.79156250000000028</v>
      </c>
      <c r="H153" s="24">
        <v>15.353708333333335</v>
      </c>
      <c r="I153" s="24">
        <v>15.131887499999999</v>
      </c>
      <c r="J153" s="25">
        <v>152.36458333333334</v>
      </c>
      <c r="K153" s="18" t="s">
        <v>348</v>
      </c>
      <c r="L153" s="24" t="s">
        <v>348</v>
      </c>
    </row>
    <row r="154" spans="1:12" ht="16" x14ac:dyDescent="0.2">
      <c r="A154" s="15">
        <v>41051</v>
      </c>
      <c r="B154" s="16" t="s">
        <v>267</v>
      </c>
      <c r="C154" s="24">
        <v>21.999999999999996</v>
      </c>
      <c r="D154" s="24">
        <v>5.5555555555555554</v>
      </c>
      <c r="E154" s="18">
        <v>0</v>
      </c>
      <c r="F154" s="24">
        <v>56.076041666666647</v>
      </c>
      <c r="G154" s="24">
        <v>1.1035312499999999</v>
      </c>
      <c r="H154" s="24">
        <v>14.661025</v>
      </c>
      <c r="I154" s="24">
        <v>14.5272375</v>
      </c>
      <c r="J154" s="25">
        <v>279.3125</v>
      </c>
      <c r="K154" s="18" t="s">
        <v>348</v>
      </c>
      <c r="L154" s="24" t="s">
        <v>348</v>
      </c>
    </row>
    <row r="155" spans="1:12" ht="16" x14ac:dyDescent="0.2">
      <c r="A155" s="15">
        <v>41052</v>
      </c>
      <c r="B155" s="16" t="s">
        <v>267</v>
      </c>
      <c r="C155" s="24">
        <v>25</v>
      </c>
      <c r="D155" s="24">
        <v>9.7222222222222214</v>
      </c>
      <c r="E155" s="18">
        <v>0</v>
      </c>
      <c r="F155" s="24">
        <v>53.693749999999994</v>
      </c>
      <c r="G155" s="24">
        <v>1.9928750000000015</v>
      </c>
      <c r="H155" s="24">
        <v>14.890954166666667</v>
      </c>
      <c r="I155" s="24">
        <v>14.607162500000006</v>
      </c>
      <c r="J155" s="25">
        <v>303.90625</v>
      </c>
      <c r="K155" s="18" t="s">
        <v>348</v>
      </c>
      <c r="L155" s="24" t="s">
        <v>348</v>
      </c>
    </row>
    <row r="156" spans="1:12" ht="16" x14ac:dyDescent="0.2">
      <c r="A156" s="15">
        <v>41053</v>
      </c>
      <c r="B156" s="16" t="s">
        <v>267</v>
      </c>
      <c r="C156" s="24">
        <v>30.05555555555555</v>
      </c>
      <c r="D156" s="24">
        <v>14.888888888888888</v>
      </c>
      <c r="E156" s="18">
        <v>18.542000000000002</v>
      </c>
      <c r="F156" s="24">
        <v>59.865625000000016</v>
      </c>
      <c r="G156" s="24">
        <v>2.6074999999999986</v>
      </c>
      <c r="H156" s="24">
        <v>16.115312500000005</v>
      </c>
      <c r="I156" s="24">
        <v>15.380929166666677</v>
      </c>
      <c r="J156" s="25">
        <v>242.11458333333334</v>
      </c>
      <c r="K156" s="18" t="s">
        <v>348</v>
      </c>
      <c r="L156" s="24" t="s">
        <v>348</v>
      </c>
    </row>
    <row r="157" spans="1:12" ht="16" x14ac:dyDescent="0.2">
      <c r="A157" s="15">
        <v>41054</v>
      </c>
      <c r="B157" s="16" t="s">
        <v>267</v>
      </c>
      <c r="C157" s="24">
        <v>20.833333333333332</v>
      </c>
      <c r="D157" s="24">
        <v>9.8333333333333339</v>
      </c>
      <c r="E157" s="18">
        <v>0.254</v>
      </c>
      <c r="F157" s="24">
        <v>72.453125000000028</v>
      </c>
      <c r="G157" s="24">
        <v>1.8531875000000007</v>
      </c>
      <c r="H157" s="24">
        <v>16.532891666666671</v>
      </c>
      <c r="I157" s="24">
        <v>15.971679166666673</v>
      </c>
      <c r="J157" s="25">
        <v>106.25</v>
      </c>
      <c r="K157" s="18" t="s">
        <v>348</v>
      </c>
      <c r="L157" s="24" t="s">
        <v>348</v>
      </c>
    </row>
    <row r="158" spans="1:12" ht="16" x14ac:dyDescent="0.2">
      <c r="A158" s="15">
        <v>41055</v>
      </c>
      <c r="B158" s="16" t="s">
        <v>267</v>
      </c>
      <c r="C158" s="24">
        <v>18.166666666666668</v>
      </c>
      <c r="D158" s="24">
        <v>12.722222222222221</v>
      </c>
      <c r="E158" s="18">
        <v>32.765999999999991</v>
      </c>
      <c r="F158" s="24">
        <v>93.129166666666706</v>
      </c>
      <c r="G158" s="24">
        <v>1.5645</v>
      </c>
      <c r="H158" s="24">
        <v>15.785187499999992</v>
      </c>
      <c r="I158" s="24">
        <v>15.573212500000002</v>
      </c>
      <c r="J158" s="25">
        <v>251.86458333333334</v>
      </c>
      <c r="K158" s="18" t="s">
        <v>348</v>
      </c>
      <c r="L158" s="24" t="s">
        <v>348</v>
      </c>
    </row>
    <row r="159" spans="1:12" ht="16" x14ac:dyDescent="0.2">
      <c r="A159" s="15">
        <v>41056</v>
      </c>
      <c r="B159" s="16" t="s">
        <v>267</v>
      </c>
      <c r="C159" s="24">
        <v>29.666666666666668</v>
      </c>
      <c r="D159" s="24">
        <v>14.722222222222221</v>
      </c>
      <c r="E159" s="18">
        <v>0</v>
      </c>
      <c r="F159" s="24">
        <v>81.690625000000011</v>
      </c>
      <c r="G159" s="24">
        <v>2.253625</v>
      </c>
      <c r="H159" s="24">
        <v>16.920933333333338</v>
      </c>
      <c r="I159" s="24">
        <v>16.060870833333336</v>
      </c>
      <c r="J159" s="25">
        <v>309.96875</v>
      </c>
      <c r="K159" s="18" t="s">
        <v>348</v>
      </c>
      <c r="L159" s="24" t="s">
        <v>348</v>
      </c>
    </row>
    <row r="160" spans="1:12" ht="16" x14ac:dyDescent="0.2">
      <c r="A160" s="15">
        <v>41057</v>
      </c>
      <c r="B160" s="16" t="s">
        <v>267</v>
      </c>
      <c r="C160" s="24">
        <v>26.222222222222221</v>
      </c>
      <c r="D160" s="24">
        <v>16.277777777777775</v>
      </c>
      <c r="E160" s="18">
        <v>0</v>
      </c>
      <c r="F160" s="24">
        <v>69.707291666666649</v>
      </c>
      <c r="G160" s="24">
        <v>1.6203749999999995</v>
      </c>
      <c r="H160" s="24">
        <v>18.415183333333335</v>
      </c>
      <c r="I160" s="24">
        <v>17.543537499999996</v>
      </c>
      <c r="J160" s="25">
        <v>116.45833333333333</v>
      </c>
      <c r="K160" s="18" t="s">
        <v>348</v>
      </c>
      <c r="L160" s="24" t="s">
        <v>348</v>
      </c>
    </row>
    <row r="161" spans="1:12" ht="16" x14ac:dyDescent="0.2">
      <c r="A161" s="15">
        <v>41058</v>
      </c>
      <c r="B161" s="16" t="s">
        <v>267</v>
      </c>
      <c r="C161" s="24">
        <v>16.444444444444446</v>
      </c>
      <c r="D161" s="24">
        <v>11.166666666666668</v>
      </c>
      <c r="E161" s="18">
        <v>0</v>
      </c>
      <c r="F161" s="24">
        <v>68.231249999999989</v>
      </c>
      <c r="G161" s="24">
        <v>3.1569375000000028</v>
      </c>
      <c r="H161" s="24">
        <v>16.178441666666671</v>
      </c>
      <c r="I161" s="24">
        <v>16.357983333333333</v>
      </c>
      <c r="J161" s="25">
        <v>77.802083333333329</v>
      </c>
      <c r="K161" s="18" t="s">
        <v>348</v>
      </c>
      <c r="L161" s="24" t="s">
        <v>348</v>
      </c>
    </row>
    <row r="162" spans="1:12" ht="16" x14ac:dyDescent="0.2">
      <c r="A162" s="15">
        <v>41059</v>
      </c>
      <c r="B162" s="16" t="s">
        <v>267</v>
      </c>
      <c r="C162" s="24">
        <v>15.055555555555555</v>
      </c>
      <c r="D162" s="24">
        <v>7.5555555555555562</v>
      </c>
      <c r="E162" s="18">
        <v>0</v>
      </c>
      <c r="F162" s="24">
        <v>70.234374999999957</v>
      </c>
      <c r="G162" s="24">
        <v>1.2152812499999996</v>
      </c>
      <c r="H162" s="24">
        <v>13.997879166666669</v>
      </c>
      <c r="I162" s="24">
        <v>14.438045833333327</v>
      </c>
      <c r="J162" s="25">
        <v>147.97916666666666</v>
      </c>
      <c r="K162" s="18" t="s">
        <v>348</v>
      </c>
      <c r="L162" s="24" t="s">
        <v>348</v>
      </c>
    </row>
    <row r="163" spans="1:12" ht="16" x14ac:dyDescent="0.2">
      <c r="A163" s="15">
        <v>41060</v>
      </c>
      <c r="B163" s="16" t="s">
        <v>267</v>
      </c>
      <c r="C163" s="24">
        <v>15.833333333333332</v>
      </c>
      <c r="D163" s="24">
        <v>5.7777777777777768</v>
      </c>
      <c r="E163" s="18">
        <v>0</v>
      </c>
      <c r="F163" s="24">
        <v>68.565625000000011</v>
      </c>
      <c r="G163" s="24">
        <v>0.745</v>
      </c>
      <c r="H163" s="24">
        <v>13.356741666666666</v>
      </c>
      <c r="I163" s="24">
        <v>13.747679166666673</v>
      </c>
      <c r="J163" s="25">
        <v>251.04166666666666</v>
      </c>
      <c r="K163" s="18" t="s">
        <v>348</v>
      </c>
      <c r="L163" s="24" t="s">
        <v>348</v>
      </c>
    </row>
    <row r="164" spans="1:12" ht="16" x14ac:dyDescent="0.2">
      <c r="A164" s="15">
        <v>41061</v>
      </c>
      <c r="B164" s="16" t="s">
        <v>267</v>
      </c>
      <c r="C164" s="24">
        <v>20.666666666666668</v>
      </c>
      <c r="D164" s="24">
        <v>4.0000000000000018</v>
      </c>
      <c r="E164" s="18">
        <v>0</v>
      </c>
      <c r="F164" s="24">
        <v>54.669791666666633</v>
      </c>
      <c r="G164" s="24">
        <v>0.62859374999999984</v>
      </c>
      <c r="H164" s="24">
        <v>13.833395833333332</v>
      </c>
      <c r="I164" s="24">
        <v>13.866987500000009</v>
      </c>
      <c r="J164" s="25">
        <v>223.53125</v>
      </c>
      <c r="K164" s="18" t="s">
        <v>348</v>
      </c>
      <c r="L164" s="24" t="s">
        <v>348</v>
      </c>
    </row>
    <row r="165" spans="1:12" ht="16" x14ac:dyDescent="0.2">
      <c r="A165" s="15">
        <v>41062</v>
      </c>
      <c r="B165" s="16" t="s">
        <v>267</v>
      </c>
      <c r="C165" s="24">
        <v>23.166666666666668</v>
      </c>
      <c r="D165" s="24">
        <v>7.5555555555555562</v>
      </c>
      <c r="E165" s="18">
        <v>0</v>
      </c>
      <c r="F165" s="24">
        <v>44.586458333333326</v>
      </c>
      <c r="G165" s="24">
        <v>2.5749062500000011</v>
      </c>
      <c r="H165" s="24">
        <v>14.943658333333346</v>
      </c>
      <c r="I165" s="24">
        <v>14.794812500000008</v>
      </c>
      <c r="J165" s="25">
        <v>284.32291666666669</v>
      </c>
      <c r="K165" s="18" t="s">
        <v>348</v>
      </c>
      <c r="L165" s="24" t="s">
        <v>348</v>
      </c>
    </row>
    <row r="166" spans="1:12" ht="16" x14ac:dyDescent="0.2">
      <c r="A166" s="15">
        <v>41063</v>
      </c>
      <c r="B166" s="16" t="s">
        <v>267</v>
      </c>
      <c r="C166" s="24">
        <v>25.611111111111107</v>
      </c>
      <c r="D166" s="24">
        <v>11.166666666666668</v>
      </c>
      <c r="E166" s="18">
        <v>1.016</v>
      </c>
      <c r="F166" s="24">
        <v>55.009374999999999</v>
      </c>
      <c r="G166" s="24">
        <v>1.2245937500000001</v>
      </c>
      <c r="H166" s="24">
        <v>16.197554166666666</v>
      </c>
      <c r="I166" s="24">
        <v>15.822833333333341</v>
      </c>
      <c r="J166" s="25">
        <v>286.23958333333331</v>
      </c>
      <c r="K166" s="18" t="s">
        <v>348</v>
      </c>
      <c r="L166" s="24" t="s">
        <v>348</v>
      </c>
    </row>
    <row r="167" spans="1:12" ht="16" x14ac:dyDescent="0.2">
      <c r="A167" s="15">
        <v>41064</v>
      </c>
      <c r="B167" s="16" t="s">
        <v>267</v>
      </c>
      <c r="C167" s="24">
        <v>25.05555555555555</v>
      </c>
      <c r="D167" s="24">
        <v>11.944444444444445</v>
      </c>
      <c r="E167" s="18">
        <v>0</v>
      </c>
      <c r="F167" s="24">
        <v>70.307291666666671</v>
      </c>
      <c r="G167" s="24">
        <v>0.29799999999999982</v>
      </c>
      <c r="H167" s="24">
        <v>16.904137500000004</v>
      </c>
      <c r="I167" s="24">
        <v>16.518991666666679</v>
      </c>
      <c r="J167" s="25">
        <v>141.34375</v>
      </c>
      <c r="K167" s="18" t="s">
        <v>348</v>
      </c>
      <c r="L167" s="24" t="s">
        <v>348</v>
      </c>
    </row>
    <row r="168" spans="1:12" ht="16" x14ac:dyDescent="0.2">
      <c r="A168" s="15">
        <v>41065</v>
      </c>
      <c r="B168" s="16" t="s">
        <v>267</v>
      </c>
      <c r="C168" s="24">
        <v>23.055555555555554</v>
      </c>
      <c r="D168" s="24">
        <v>11.722222222222223</v>
      </c>
      <c r="E168" s="18">
        <v>3.556</v>
      </c>
      <c r="F168" s="24">
        <v>75.434375000000031</v>
      </c>
      <c r="G168" s="24">
        <v>1.0802500000000002</v>
      </c>
      <c r="H168" s="24">
        <v>16.576908333333336</v>
      </c>
      <c r="I168" s="24">
        <v>16.430379166666679</v>
      </c>
      <c r="J168" s="25">
        <v>131.33333333333334</v>
      </c>
      <c r="K168" s="18" t="s">
        <v>348</v>
      </c>
      <c r="L168" s="24" t="s">
        <v>348</v>
      </c>
    </row>
    <row r="169" spans="1:12" ht="16" x14ac:dyDescent="0.2">
      <c r="A169" s="15">
        <v>41066</v>
      </c>
      <c r="B169" s="16" t="s">
        <v>267</v>
      </c>
      <c r="C169" s="24">
        <v>25.222222222222225</v>
      </c>
      <c r="D169" s="24">
        <v>8.9444444444444446</v>
      </c>
      <c r="E169" s="18">
        <v>7.3659999999999988</v>
      </c>
      <c r="F169" s="24">
        <v>57.468749999999993</v>
      </c>
      <c r="G169" s="24">
        <v>0.42837499999999978</v>
      </c>
      <c r="H169" s="24">
        <v>16.996224999999999</v>
      </c>
      <c r="I169" s="24">
        <v>16.613975000000007</v>
      </c>
      <c r="J169" s="25">
        <v>132.35416666666666</v>
      </c>
      <c r="K169" s="18" t="s">
        <v>348</v>
      </c>
      <c r="L169" s="24" t="s">
        <v>348</v>
      </c>
    </row>
    <row r="170" spans="1:12" ht="16" x14ac:dyDescent="0.2">
      <c r="A170" s="15">
        <v>41067</v>
      </c>
      <c r="B170" s="16" t="s">
        <v>267</v>
      </c>
      <c r="C170" s="24">
        <v>27.333333333333336</v>
      </c>
      <c r="D170" s="24">
        <v>11.277777777777777</v>
      </c>
      <c r="E170" s="18">
        <v>0</v>
      </c>
      <c r="F170" s="24">
        <v>55.930208333333361</v>
      </c>
      <c r="G170" s="24">
        <v>0.60531249999999992</v>
      </c>
      <c r="H170" s="24">
        <v>18.09085</v>
      </c>
      <c r="I170" s="24">
        <v>17.549908333333335</v>
      </c>
      <c r="J170" s="25">
        <v>203.17708333333334</v>
      </c>
      <c r="K170" s="18" t="s">
        <v>348</v>
      </c>
      <c r="L170" s="24" t="s">
        <v>348</v>
      </c>
    </row>
    <row r="171" spans="1:12" ht="16" x14ac:dyDescent="0.2">
      <c r="A171" s="15">
        <v>41068</v>
      </c>
      <c r="B171" s="16" t="s">
        <v>267</v>
      </c>
      <c r="C171" s="24">
        <v>28.499999999999996</v>
      </c>
      <c r="D171" s="24">
        <v>16.055555555555554</v>
      </c>
      <c r="E171" s="18">
        <v>2.794</v>
      </c>
      <c r="F171" s="24">
        <v>63.18854166666668</v>
      </c>
      <c r="G171" s="24">
        <v>1.5319062500000005</v>
      </c>
      <c r="H171" s="24">
        <v>18.863458333333337</v>
      </c>
      <c r="I171" s="24">
        <v>18.30340416666667</v>
      </c>
      <c r="J171" s="25">
        <v>239.85416666666666</v>
      </c>
      <c r="K171" s="18" t="s">
        <v>348</v>
      </c>
      <c r="L171" s="24" t="s">
        <v>348</v>
      </c>
    </row>
    <row r="172" spans="1:12" ht="16" x14ac:dyDescent="0.2">
      <c r="A172" s="15">
        <v>41069</v>
      </c>
      <c r="B172" s="16" t="s">
        <v>267</v>
      </c>
      <c r="C172" s="24">
        <v>31.555555555555554</v>
      </c>
      <c r="D172" s="24">
        <v>18.000000000000004</v>
      </c>
      <c r="E172" s="18">
        <v>0</v>
      </c>
      <c r="F172" s="24">
        <v>48.872916666666669</v>
      </c>
      <c r="G172" s="24">
        <v>1.7647187499999994</v>
      </c>
      <c r="H172" s="24">
        <v>20.34265000000001</v>
      </c>
      <c r="I172" s="24">
        <v>19.327949999999998</v>
      </c>
      <c r="J172" s="25">
        <v>220.77083333333334</v>
      </c>
      <c r="K172" s="18" t="s">
        <v>348</v>
      </c>
      <c r="L172" s="24" t="s">
        <v>348</v>
      </c>
    </row>
    <row r="173" spans="1:12" ht="16" x14ac:dyDescent="0.2">
      <c r="A173" s="15">
        <v>41070</v>
      </c>
      <c r="B173" s="16" t="s">
        <v>267</v>
      </c>
      <c r="C173" s="24">
        <v>31.999999999999996</v>
      </c>
      <c r="D173" s="24">
        <v>16.333333333333332</v>
      </c>
      <c r="E173" s="18">
        <v>0</v>
      </c>
      <c r="F173" s="24">
        <v>51.861458333333339</v>
      </c>
      <c r="G173" s="24">
        <v>0.63790625000000001</v>
      </c>
      <c r="H173" s="24">
        <v>21.550212500000011</v>
      </c>
      <c r="I173" s="24">
        <v>20.48222916666667</v>
      </c>
      <c r="J173" s="25">
        <v>187.92708333333334</v>
      </c>
      <c r="K173" s="18" t="s">
        <v>348</v>
      </c>
      <c r="L173" s="24" t="s">
        <v>348</v>
      </c>
    </row>
    <row r="174" spans="1:12" ht="16" x14ac:dyDescent="0.2">
      <c r="A174" s="15">
        <v>41071</v>
      </c>
      <c r="B174" s="16" t="s">
        <v>267</v>
      </c>
      <c r="C174" s="24">
        <v>27.944444444444443</v>
      </c>
      <c r="D174" s="24">
        <v>15.333333333333334</v>
      </c>
      <c r="E174" s="18">
        <v>1.27</v>
      </c>
      <c r="F174" s="24">
        <v>61.62812499999999</v>
      </c>
      <c r="G174" s="24">
        <v>2.8542812499999983</v>
      </c>
      <c r="H174" s="24">
        <v>21.690950000000011</v>
      </c>
      <c r="I174" s="24">
        <v>20.9733625</v>
      </c>
      <c r="J174" s="25">
        <v>238.42708333333334</v>
      </c>
      <c r="K174" s="18" t="s">
        <v>348</v>
      </c>
      <c r="L174" s="24" t="s">
        <v>348</v>
      </c>
    </row>
    <row r="175" spans="1:12" ht="16" x14ac:dyDescent="0.2">
      <c r="A175" s="15">
        <v>41072</v>
      </c>
      <c r="B175" s="16" t="s">
        <v>267</v>
      </c>
      <c r="C175" s="24">
        <v>19.333333333333332</v>
      </c>
      <c r="D175" s="24">
        <v>9.7777777777777786</v>
      </c>
      <c r="E175" s="18">
        <v>0</v>
      </c>
      <c r="F175" s="24">
        <v>53.318750000000016</v>
      </c>
      <c r="G175" s="24">
        <v>2.8030624999999989</v>
      </c>
      <c r="H175" s="24">
        <v>18.854191666666672</v>
      </c>
      <c r="I175" s="24">
        <v>19.103812500000004</v>
      </c>
      <c r="J175" s="25">
        <v>295.875</v>
      </c>
      <c r="K175" s="18" t="s">
        <v>348</v>
      </c>
      <c r="L175" s="24" t="s">
        <v>348</v>
      </c>
    </row>
    <row r="176" spans="1:12" ht="16" x14ac:dyDescent="0.2">
      <c r="A176" s="15">
        <v>41073</v>
      </c>
      <c r="B176" s="16" t="s">
        <v>267</v>
      </c>
      <c r="C176" s="24">
        <v>23.333333333333332</v>
      </c>
      <c r="D176" s="24">
        <v>6.9444444444444446</v>
      </c>
      <c r="E176" s="18">
        <v>0</v>
      </c>
      <c r="F176" s="24">
        <v>58.035416666666663</v>
      </c>
      <c r="G176" s="24">
        <v>0.8614062499999996</v>
      </c>
      <c r="H176" s="24">
        <v>18.410550000000001</v>
      </c>
      <c r="I176" s="24">
        <v>18.41170833333333</v>
      </c>
      <c r="J176" s="25">
        <v>207.23958333333334</v>
      </c>
      <c r="K176" s="18" t="s">
        <v>348</v>
      </c>
      <c r="L176" s="24" t="s">
        <v>348</v>
      </c>
    </row>
    <row r="177" spans="1:12" ht="16" x14ac:dyDescent="0.2">
      <c r="A177" s="15">
        <v>41074</v>
      </c>
      <c r="B177" s="16" t="s">
        <v>267</v>
      </c>
      <c r="C177" s="24">
        <v>18.777777777777775</v>
      </c>
      <c r="D177" s="24">
        <v>11.055555555555555</v>
      </c>
      <c r="E177" s="18">
        <v>13.207999999999991</v>
      </c>
      <c r="F177" s="24">
        <v>72.807291666666643</v>
      </c>
      <c r="G177" s="24">
        <v>3.1196874999999999</v>
      </c>
      <c r="H177" s="24">
        <v>17.289283333333341</v>
      </c>
      <c r="I177" s="24">
        <v>17.712075000000009</v>
      </c>
      <c r="J177" s="25">
        <v>140.6875</v>
      </c>
      <c r="K177" s="18" t="s">
        <v>348</v>
      </c>
      <c r="L177" s="24" t="s">
        <v>348</v>
      </c>
    </row>
    <row r="178" spans="1:12" ht="16" x14ac:dyDescent="0.2">
      <c r="A178" s="15">
        <v>41075</v>
      </c>
      <c r="B178" s="16" t="s">
        <v>267</v>
      </c>
      <c r="C178" s="24">
        <v>28.277777777777779</v>
      </c>
      <c r="D178" s="24">
        <v>15.72222222222222</v>
      </c>
      <c r="E178" s="18">
        <v>1.524</v>
      </c>
      <c r="F178" s="24">
        <v>72.38958333333332</v>
      </c>
      <c r="G178" s="24">
        <v>0.97315625000000006</v>
      </c>
      <c r="H178" s="24">
        <v>19.089333333333339</v>
      </c>
      <c r="I178" s="24">
        <v>18.332362500000006</v>
      </c>
      <c r="J178" s="25">
        <v>182.375</v>
      </c>
      <c r="K178" s="18" t="s">
        <v>348</v>
      </c>
      <c r="L178" s="24" t="s">
        <v>348</v>
      </c>
    </row>
    <row r="179" spans="1:12" ht="16" x14ac:dyDescent="0.2">
      <c r="A179" s="15">
        <v>41076</v>
      </c>
      <c r="B179" s="16" t="s">
        <v>267</v>
      </c>
      <c r="C179" s="24">
        <v>24.222222222222218</v>
      </c>
      <c r="D179" s="24">
        <v>18.666666666666664</v>
      </c>
      <c r="E179" s="18">
        <v>0.254</v>
      </c>
      <c r="F179" s="24">
        <v>79.456249999999997</v>
      </c>
      <c r="G179" s="24">
        <v>1.2152812499999996</v>
      </c>
      <c r="H179" s="24">
        <v>20.466591666666673</v>
      </c>
      <c r="I179" s="24">
        <v>19.954608333333336</v>
      </c>
      <c r="J179" s="25">
        <v>170.875</v>
      </c>
      <c r="K179" s="18" t="s">
        <v>348</v>
      </c>
      <c r="L179" s="24" t="s">
        <v>348</v>
      </c>
    </row>
    <row r="180" spans="1:12" ht="16" x14ac:dyDescent="0.2">
      <c r="A180" s="15">
        <v>41077</v>
      </c>
      <c r="B180" s="16" t="s">
        <v>267</v>
      </c>
      <c r="C180" s="24">
        <v>25.666666666666668</v>
      </c>
      <c r="D180" s="24">
        <v>13.722222222222223</v>
      </c>
      <c r="E180" s="18">
        <v>0.50800000000000001</v>
      </c>
      <c r="F180" s="24">
        <v>68.794791666666683</v>
      </c>
      <c r="G180" s="24">
        <v>1.5551874999999997</v>
      </c>
      <c r="H180" s="24">
        <v>19.741474999999991</v>
      </c>
      <c r="I180" s="24">
        <v>19.466370833333325</v>
      </c>
      <c r="J180" s="25">
        <v>240.95833333333334</v>
      </c>
      <c r="K180" s="18" t="s">
        <v>348</v>
      </c>
      <c r="L180" s="24" t="s">
        <v>348</v>
      </c>
    </row>
    <row r="181" spans="1:12" ht="16" x14ac:dyDescent="0.2">
      <c r="A181" s="15">
        <v>41078</v>
      </c>
      <c r="B181" s="16" t="s">
        <v>267</v>
      </c>
      <c r="C181" s="24">
        <v>28.333333333333332</v>
      </c>
      <c r="D181" s="24">
        <v>17.444444444444443</v>
      </c>
      <c r="E181" s="18">
        <v>0.254</v>
      </c>
      <c r="F181" s="24">
        <v>81.896703296703279</v>
      </c>
      <c r="G181" s="24">
        <v>1.704494505494506</v>
      </c>
      <c r="H181" s="24">
        <v>20.02758333333334</v>
      </c>
      <c r="I181" s="24">
        <v>19.261345833333326</v>
      </c>
      <c r="J181" s="25">
        <v>256.09890109890108</v>
      </c>
      <c r="K181" s="18" t="s">
        <v>348</v>
      </c>
      <c r="L181" s="24" t="s">
        <v>348</v>
      </c>
    </row>
    <row r="182" spans="1:12" ht="16" x14ac:dyDescent="0.2">
      <c r="A182" s="15">
        <v>41079</v>
      </c>
      <c r="B182" s="16" t="s">
        <v>267</v>
      </c>
      <c r="C182" s="24">
        <v>31.166666666666664</v>
      </c>
      <c r="D182" s="24">
        <v>18.166666666666668</v>
      </c>
      <c r="E182" s="18">
        <v>0.254</v>
      </c>
      <c r="F182" s="24">
        <v>76.889583333333334</v>
      </c>
      <c r="G182" s="24">
        <v>2.5469687499999982</v>
      </c>
      <c r="H182" s="24">
        <v>22.716075000000007</v>
      </c>
      <c r="I182" s="24">
        <v>21.686895833333327</v>
      </c>
      <c r="J182" s="25">
        <v>224.92708333333334</v>
      </c>
      <c r="K182" s="18" t="s">
        <v>348</v>
      </c>
      <c r="L182" s="24" t="s">
        <v>348</v>
      </c>
    </row>
    <row r="183" spans="1:12" ht="16" x14ac:dyDescent="0.2">
      <c r="A183" s="15">
        <v>41080</v>
      </c>
      <c r="B183" s="16" t="s">
        <v>267</v>
      </c>
      <c r="C183" s="24">
        <v>30.388888888888889</v>
      </c>
      <c r="D183" s="24">
        <v>17.111111111111111</v>
      </c>
      <c r="E183" s="18">
        <v>10.414</v>
      </c>
      <c r="F183" s="24">
        <v>74.810416666666626</v>
      </c>
      <c r="G183" s="24">
        <v>3.4502812500000029</v>
      </c>
      <c r="H183" s="24">
        <v>23.08905833333333</v>
      </c>
      <c r="I183" s="24">
        <v>22.285174999999999</v>
      </c>
      <c r="J183" s="25">
        <v>223.94791666666666</v>
      </c>
      <c r="K183" s="18" t="s">
        <v>348</v>
      </c>
      <c r="L183" s="24" t="s">
        <v>348</v>
      </c>
    </row>
    <row r="184" spans="1:12" ht="16" x14ac:dyDescent="0.2">
      <c r="A184" s="15">
        <v>41081</v>
      </c>
      <c r="B184" s="16" t="s">
        <v>267</v>
      </c>
      <c r="C184" s="24">
        <v>22.722222222222225</v>
      </c>
      <c r="D184" s="24">
        <v>13.611111111111111</v>
      </c>
      <c r="E184" s="18">
        <v>0.50800000000000001</v>
      </c>
      <c r="F184" s="24">
        <v>78.120833333333323</v>
      </c>
      <c r="G184" s="24">
        <v>2.3141562499999995</v>
      </c>
      <c r="H184" s="24">
        <v>20.986683333333342</v>
      </c>
      <c r="I184" s="24">
        <v>20.819304166666672</v>
      </c>
      <c r="J184" s="25">
        <v>317.92708333333331</v>
      </c>
      <c r="K184" s="18" t="s">
        <v>348</v>
      </c>
      <c r="L184" s="24" t="s">
        <v>348</v>
      </c>
    </row>
    <row r="185" spans="1:12" ht="16" x14ac:dyDescent="0.2">
      <c r="A185" s="15">
        <v>41082</v>
      </c>
      <c r="B185" s="16" t="s">
        <v>267</v>
      </c>
      <c r="C185" s="24">
        <v>24.833333333333336</v>
      </c>
      <c r="D185" s="24">
        <v>12.222222222222221</v>
      </c>
      <c r="E185" s="18">
        <v>0</v>
      </c>
      <c r="F185" s="24">
        <v>74.342708333333306</v>
      </c>
      <c r="G185" s="24">
        <v>0.79156250000000006</v>
      </c>
      <c r="H185" s="24">
        <v>20.38377083333333</v>
      </c>
      <c r="I185" s="24">
        <v>20.0420625</v>
      </c>
      <c r="J185" s="25">
        <v>272.39583333333331</v>
      </c>
      <c r="K185" s="18" t="s">
        <v>348</v>
      </c>
      <c r="L185" s="24" t="s">
        <v>348</v>
      </c>
    </row>
    <row r="186" spans="1:12" ht="16" x14ac:dyDescent="0.2">
      <c r="A186" s="15">
        <v>41083</v>
      </c>
      <c r="B186" s="16" t="s">
        <v>267</v>
      </c>
      <c r="C186" s="24">
        <v>25.611111111111107</v>
      </c>
      <c r="D186" s="24">
        <v>11.388888888888889</v>
      </c>
      <c r="E186" s="18">
        <v>0</v>
      </c>
      <c r="F186" s="24">
        <v>82.641666666666694</v>
      </c>
      <c r="G186" s="24">
        <v>0.47959375000000004</v>
      </c>
      <c r="H186" s="24">
        <v>19.769854166666672</v>
      </c>
      <c r="I186" s="24">
        <v>19.530079166666667</v>
      </c>
      <c r="J186" s="25">
        <v>214.30208333333334</v>
      </c>
      <c r="K186" s="18" t="s">
        <v>348</v>
      </c>
      <c r="L186" s="24" t="s">
        <v>348</v>
      </c>
    </row>
    <row r="187" spans="1:12" ht="16" x14ac:dyDescent="0.2">
      <c r="A187" s="15">
        <v>41084</v>
      </c>
      <c r="B187" s="16" t="s">
        <v>267</v>
      </c>
      <c r="C187" s="24">
        <v>26.944444444444443</v>
      </c>
      <c r="D187" s="24">
        <v>15.166666666666664</v>
      </c>
      <c r="E187" s="18">
        <v>0.50800000000000001</v>
      </c>
      <c r="F187" s="24">
        <v>71.856249999999989</v>
      </c>
      <c r="G187" s="24">
        <v>0.89865624999999938</v>
      </c>
      <c r="H187" s="24">
        <v>21.726279166666675</v>
      </c>
      <c r="I187" s="24">
        <v>20.958883333333329</v>
      </c>
      <c r="J187" s="25">
        <v>129.51041666666666</v>
      </c>
      <c r="K187" s="18" t="s">
        <v>348</v>
      </c>
      <c r="L187" s="24" t="s">
        <v>348</v>
      </c>
    </row>
    <row r="188" spans="1:12" ht="16" x14ac:dyDescent="0.2">
      <c r="A188" s="15">
        <v>41085</v>
      </c>
      <c r="B188" s="16" t="s">
        <v>267</v>
      </c>
      <c r="C188" s="24">
        <v>24</v>
      </c>
      <c r="D188" s="24">
        <v>8.2222222222222197</v>
      </c>
      <c r="E188" s="18">
        <v>0.7619999999999999</v>
      </c>
      <c r="F188" s="24">
        <v>58.652083333333337</v>
      </c>
      <c r="G188" s="24">
        <v>0.7682812499999998</v>
      </c>
      <c r="H188" s="24">
        <v>19.831825000000006</v>
      </c>
      <c r="I188" s="24">
        <v>19.634329166666678</v>
      </c>
      <c r="J188" s="25">
        <v>105.375</v>
      </c>
      <c r="K188" s="18" t="s">
        <v>348</v>
      </c>
      <c r="L188" s="24" t="s">
        <v>348</v>
      </c>
    </row>
    <row r="189" spans="1:12" ht="16" x14ac:dyDescent="0.2">
      <c r="A189" s="15">
        <v>41086</v>
      </c>
      <c r="B189" s="16" t="s">
        <v>267</v>
      </c>
      <c r="C189" s="24">
        <v>25.611111111111107</v>
      </c>
      <c r="D189" s="24">
        <v>8.4444444444444464</v>
      </c>
      <c r="E189" s="18">
        <v>0</v>
      </c>
      <c r="F189" s="24">
        <v>68.125000000000014</v>
      </c>
      <c r="G189" s="24">
        <v>1.0849062500000008</v>
      </c>
      <c r="H189" s="24">
        <v>20.364658333333338</v>
      </c>
      <c r="I189" s="24">
        <v>19.86310000000001</v>
      </c>
      <c r="J189" s="25">
        <v>173.98958333333334</v>
      </c>
      <c r="K189" s="18" t="s">
        <v>348</v>
      </c>
      <c r="L189" s="24" t="s">
        <v>348</v>
      </c>
    </row>
    <row r="190" spans="1:12" ht="16" x14ac:dyDescent="0.2">
      <c r="A190" s="15">
        <v>41087</v>
      </c>
      <c r="B190" s="16" t="s">
        <v>267</v>
      </c>
      <c r="C190" s="24">
        <v>31.388888888888889</v>
      </c>
      <c r="D190" s="24">
        <v>12.944444444444443</v>
      </c>
      <c r="E190" s="18">
        <v>0</v>
      </c>
      <c r="F190" s="24">
        <v>67.933333333333351</v>
      </c>
      <c r="G190" s="24">
        <v>1.6343437500000002</v>
      </c>
      <c r="H190" s="24">
        <v>22.106212500000002</v>
      </c>
      <c r="I190" s="24">
        <v>21.035912500000013</v>
      </c>
      <c r="J190" s="25">
        <v>228.70833333333334</v>
      </c>
      <c r="K190" s="18" t="s">
        <v>348</v>
      </c>
      <c r="L190" s="24" t="s">
        <v>348</v>
      </c>
    </row>
    <row r="191" spans="1:12" ht="16" x14ac:dyDescent="0.2">
      <c r="A191" s="15">
        <v>41088</v>
      </c>
      <c r="B191" s="16" t="s">
        <v>267</v>
      </c>
      <c r="C191" s="24">
        <v>28.222222222222221</v>
      </c>
      <c r="D191" s="24">
        <v>18.888888888888889</v>
      </c>
      <c r="E191" s="18">
        <v>0</v>
      </c>
      <c r="F191" s="24">
        <v>72.366666666666646</v>
      </c>
      <c r="G191" s="24">
        <v>1.1454374999999997</v>
      </c>
      <c r="H191" s="24">
        <v>22.83827916666667</v>
      </c>
      <c r="I191" s="24">
        <v>22.198879166666675</v>
      </c>
      <c r="J191" s="25">
        <v>246.61458333333334</v>
      </c>
      <c r="K191" s="18" t="s">
        <v>348</v>
      </c>
      <c r="L191" s="24" t="s">
        <v>348</v>
      </c>
    </row>
    <row r="192" spans="1:12" ht="16" x14ac:dyDescent="0.2">
      <c r="A192" s="15">
        <v>41089</v>
      </c>
      <c r="B192" s="16" t="s">
        <v>267</v>
      </c>
      <c r="C192" s="24">
        <v>30.05555555555555</v>
      </c>
      <c r="D192" s="24">
        <v>14.555555555555557</v>
      </c>
      <c r="E192" s="18">
        <v>0</v>
      </c>
      <c r="F192" s="24">
        <v>63.636458333333316</v>
      </c>
      <c r="G192" s="24">
        <v>0.69843749999999982</v>
      </c>
      <c r="H192" s="24">
        <v>22.643100000000004</v>
      </c>
      <c r="I192" s="24">
        <v>21.934779166666676</v>
      </c>
      <c r="J192" s="25">
        <v>317.13541666666669</v>
      </c>
      <c r="K192" s="18" t="s">
        <v>348</v>
      </c>
      <c r="L192" s="24" t="s">
        <v>348</v>
      </c>
    </row>
    <row r="193" spans="1:12" ht="16" x14ac:dyDescent="0.2">
      <c r="A193" s="15">
        <v>41090</v>
      </c>
      <c r="B193" s="16" t="s">
        <v>267</v>
      </c>
      <c r="C193" s="24">
        <v>29.555555555555557</v>
      </c>
      <c r="D193" s="24">
        <v>16.166666666666668</v>
      </c>
      <c r="E193" s="18">
        <v>1.016</v>
      </c>
      <c r="F193" s="24">
        <v>64.501041666666708</v>
      </c>
      <c r="G193" s="24">
        <v>0.77293749999999983</v>
      </c>
      <c r="H193" s="24">
        <v>23.365320833333342</v>
      </c>
      <c r="I193" s="24">
        <v>22.611245833333328</v>
      </c>
      <c r="J193" s="25">
        <v>255.42708333333334</v>
      </c>
      <c r="K193" s="18" t="s">
        <v>348</v>
      </c>
      <c r="L193" s="24" t="s">
        <v>348</v>
      </c>
    </row>
    <row r="194" spans="1:12" ht="16" x14ac:dyDescent="0.2">
      <c r="A194" s="15">
        <v>41091</v>
      </c>
      <c r="B194" s="16" t="s">
        <v>267</v>
      </c>
      <c r="C194" s="24">
        <v>32.388888888888886</v>
      </c>
      <c r="D194" s="24">
        <v>14.666666666666666</v>
      </c>
      <c r="E194" s="18">
        <v>0</v>
      </c>
      <c r="F194" s="24">
        <v>69.451041666666683</v>
      </c>
      <c r="G194" s="24">
        <v>0.28868749999999982</v>
      </c>
      <c r="H194" s="24">
        <v>24.253762500000004</v>
      </c>
      <c r="I194" s="24">
        <v>23.378641666666677</v>
      </c>
      <c r="J194" s="25">
        <v>145.55208333333334</v>
      </c>
      <c r="K194" s="18" t="s">
        <v>348</v>
      </c>
      <c r="L194" s="24" t="s">
        <v>348</v>
      </c>
    </row>
    <row r="195" spans="1:12" ht="16" x14ac:dyDescent="0.2">
      <c r="A195" s="15">
        <v>41092</v>
      </c>
      <c r="B195" s="16" t="s">
        <v>267</v>
      </c>
      <c r="C195" s="24">
        <v>34.611111111111107</v>
      </c>
      <c r="D195" s="24">
        <v>17.888888888888889</v>
      </c>
      <c r="E195" s="18">
        <v>0</v>
      </c>
      <c r="F195" s="24">
        <v>67.248958333333334</v>
      </c>
      <c r="G195" s="24">
        <v>1.1594062499999997</v>
      </c>
      <c r="H195" s="24">
        <v>25.63217916666666</v>
      </c>
      <c r="I195" s="24">
        <v>24.494695833333321</v>
      </c>
      <c r="J195" s="25">
        <v>209.91666666666666</v>
      </c>
      <c r="K195" s="18" t="s">
        <v>348</v>
      </c>
      <c r="L195" s="24" t="s">
        <v>348</v>
      </c>
    </row>
    <row r="196" spans="1:12" ht="16" x14ac:dyDescent="0.2">
      <c r="A196" s="15">
        <v>41093</v>
      </c>
      <c r="B196" s="16" t="s">
        <v>267</v>
      </c>
      <c r="C196" s="24">
        <v>32.166666666666671</v>
      </c>
      <c r="D196" s="24">
        <v>17.222222222222221</v>
      </c>
      <c r="E196" s="18">
        <v>13.207999999999997</v>
      </c>
      <c r="F196" s="24">
        <v>73.534374999999955</v>
      </c>
      <c r="G196" s="24">
        <v>1.2245937499999997</v>
      </c>
      <c r="H196" s="24">
        <v>25.705733333333328</v>
      </c>
      <c r="I196" s="24">
        <v>24.92733333333334</v>
      </c>
      <c r="J196" s="25">
        <v>242.36458333333334</v>
      </c>
      <c r="K196" s="18" t="s">
        <v>348</v>
      </c>
      <c r="L196" s="24" t="s">
        <v>348</v>
      </c>
    </row>
    <row r="197" spans="1:12" ht="16" x14ac:dyDescent="0.2">
      <c r="A197" s="15">
        <v>41094</v>
      </c>
      <c r="B197" s="16" t="s">
        <v>267</v>
      </c>
      <c r="C197" s="24">
        <v>34.833333333333336</v>
      </c>
      <c r="D197" s="24">
        <v>21.388888888888889</v>
      </c>
      <c r="E197" s="18">
        <v>0</v>
      </c>
      <c r="F197" s="24">
        <v>75.707291666666634</v>
      </c>
      <c r="G197" s="24">
        <v>0.32593749999999982</v>
      </c>
      <c r="H197" s="24">
        <v>26.865804166666674</v>
      </c>
      <c r="I197" s="24">
        <v>25.800137500000005</v>
      </c>
      <c r="J197" s="25">
        <v>249.47916666666666</v>
      </c>
      <c r="K197" s="18" t="s">
        <v>348</v>
      </c>
      <c r="L197" s="24" t="s">
        <v>348</v>
      </c>
    </row>
    <row r="198" spans="1:12" ht="16" x14ac:dyDescent="0.2">
      <c r="A198" s="15">
        <v>41095</v>
      </c>
      <c r="B198" s="16" t="s">
        <v>267</v>
      </c>
      <c r="C198" s="24">
        <v>33.5</v>
      </c>
      <c r="D198" s="24">
        <v>22.055555555555557</v>
      </c>
      <c r="E198" s="18">
        <v>0</v>
      </c>
      <c r="F198" s="24">
        <v>74.160416666666649</v>
      </c>
      <c r="G198" s="24">
        <v>0.3212812499999998</v>
      </c>
      <c r="H198" s="24">
        <v>27.334350000000004</v>
      </c>
      <c r="I198" s="24">
        <v>26.369458333333331</v>
      </c>
      <c r="J198" s="25">
        <v>172.89583333333334</v>
      </c>
      <c r="K198" s="18" t="s">
        <v>348</v>
      </c>
      <c r="L198" s="24" t="s">
        <v>348</v>
      </c>
    </row>
    <row r="199" spans="1:12" ht="16" x14ac:dyDescent="0.2">
      <c r="A199" s="15">
        <v>41096</v>
      </c>
      <c r="B199" s="16" t="s">
        <v>267</v>
      </c>
      <c r="C199" s="24">
        <v>35.166666666666664</v>
      </c>
      <c r="D199" s="24">
        <v>16.611111111111111</v>
      </c>
      <c r="E199" s="18">
        <v>0</v>
      </c>
      <c r="F199" s="24">
        <v>71.427083333333329</v>
      </c>
      <c r="G199" s="24">
        <v>0.69843749999999993</v>
      </c>
      <c r="H199" s="24">
        <v>26.316754166666659</v>
      </c>
      <c r="I199" s="24">
        <v>25.688937500000009</v>
      </c>
      <c r="J199" s="25">
        <v>152.86458333333334</v>
      </c>
      <c r="K199" s="18" t="s">
        <v>348</v>
      </c>
      <c r="L199" s="24" t="s">
        <v>348</v>
      </c>
    </row>
    <row r="200" spans="1:12" ht="16" x14ac:dyDescent="0.2">
      <c r="A200" s="15">
        <v>41097</v>
      </c>
      <c r="B200" s="16" t="s">
        <v>267</v>
      </c>
      <c r="C200" s="24">
        <v>27.5</v>
      </c>
      <c r="D200" s="24">
        <v>17.388888888888886</v>
      </c>
      <c r="E200" s="18">
        <v>0</v>
      </c>
      <c r="F200" s="24">
        <v>73.472916666666677</v>
      </c>
      <c r="G200" s="24">
        <v>1.0290312499999998</v>
      </c>
      <c r="H200" s="24">
        <v>24.817870833333341</v>
      </c>
      <c r="I200" s="24">
        <v>24.626745833333345</v>
      </c>
      <c r="J200" s="25">
        <v>79.28125</v>
      </c>
      <c r="K200" s="18" t="s">
        <v>348</v>
      </c>
      <c r="L200" s="24" t="s">
        <v>348</v>
      </c>
    </row>
    <row r="201" spans="1:12" ht="16" x14ac:dyDescent="0.2">
      <c r="A201" s="15">
        <v>41098</v>
      </c>
      <c r="B201" s="16" t="s">
        <v>267</v>
      </c>
      <c r="C201" s="24">
        <v>29.388888888888893</v>
      </c>
      <c r="D201" s="24">
        <v>15.277777777777777</v>
      </c>
      <c r="E201" s="18">
        <v>0</v>
      </c>
      <c r="F201" s="24">
        <v>67.713541666666686</v>
      </c>
      <c r="G201" s="24">
        <v>0.36784374999999997</v>
      </c>
      <c r="H201" s="24">
        <v>24.008775</v>
      </c>
      <c r="I201" s="24">
        <v>23.577875000000002</v>
      </c>
      <c r="J201" s="25">
        <v>131.40625</v>
      </c>
      <c r="K201" s="18" t="s">
        <v>348</v>
      </c>
      <c r="L201" s="24" t="s">
        <v>348</v>
      </c>
    </row>
    <row r="202" spans="1:12" ht="16" x14ac:dyDescent="0.2">
      <c r="A202" s="15">
        <v>41099</v>
      </c>
      <c r="B202" s="16" t="s">
        <v>267</v>
      </c>
      <c r="C202" s="24">
        <v>27.944444444444443</v>
      </c>
      <c r="D202" s="24">
        <v>13.666666666666668</v>
      </c>
      <c r="E202" s="18">
        <v>0</v>
      </c>
      <c r="F202" s="24">
        <v>66.702083333333348</v>
      </c>
      <c r="G202" s="24">
        <v>0.50753124999999999</v>
      </c>
      <c r="H202" s="24">
        <v>23.831550000000004</v>
      </c>
      <c r="I202" s="24">
        <v>23.458566666666666</v>
      </c>
      <c r="J202" s="25">
        <v>62.0625</v>
      </c>
      <c r="K202" s="18" t="s">
        <v>348</v>
      </c>
      <c r="L202" s="24" t="s">
        <v>348</v>
      </c>
    </row>
    <row r="203" spans="1:12" ht="16" x14ac:dyDescent="0.2">
      <c r="A203" s="15">
        <v>41100</v>
      </c>
      <c r="B203" s="16" t="s">
        <v>267</v>
      </c>
      <c r="C203" s="24">
        <v>28.888888888888889</v>
      </c>
      <c r="D203" s="24">
        <v>11.722222222222223</v>
      </c>
      <c r="E203" s="18">
        <v>0</v>
      </c>
      <c r="F203" s="24">
        <v>70.69583333333334</v>
      </c>
      <c r="G203" s="24">
        <v>6.0531250000000002E-2</v>
      </c>
      <c r="H203" s="24">
        <v>22.973804166666667</v>
      </c>
      <c r="I203" s="24">
        <v>22.724762500000001</v>
      </c>
      <c r="J203" s="25">
        <v>91.0625</v>
      </c>
      <c r="K203" s="18" t="s">
        <v>348</v>
      </c>
      <c r="L203" s="24" t="s">
        <v>348</v>
      </c>
    </row>
    <row r="204" spans="1:12" ht="16" x14ac:dyDescent="0.2">
      <c r="A204" s="15">
        <v>41101</v>
      </c>
      <c r="B204" s="16" t="s">
        <v>267</v>
      </c>
      <c r="C204" s="24">
        <v>30.555555555555554</v>
      </c>
      <c r="D204" s="24">
        <v>11.166666666666668</v>
      </c>
      <c r="E204" s="18">
        <v>0</v>
      </c>
      <c r="F204" s="24">
        <v>64.906249999999986</v>
      </c>
      <c r="G204" s="24">
        <v>5.121875E-2</v>
      </c>
      <c r="H204" s="24">
        <v>23.041566666666672</v>
      </c>
      <c r="I204" s="24">
        <v>22.603137500000003</v>
      </c>
      <c r="J204" s="25">
        <v>215.02083333333334</v>
      </c>
      <c r="K204" s="18" t="s">
        <v>348</v>
      </c>
      <c r="L204" s="24" t="s">
        <v>348</v>
      </c>
    </row>
    <row r="205" spans="1:12" ht="16" x14ac:dyDescent="0.2">
      <c r="A205" s="15">
        <v>41102</v>
      </c>
      <c r="B205" s="16" t="s">
        <v>267</v>
      </c>
      <c r="C205" s="24">
        <v>31.888888888888893</v>
      </c>
      <c r="D205" s="24">
        <v>12.666666666666664</v>
      </c>
      <c r="E205" s="18">
        <v>0</v>
      </c>
      <c r="F205" s="24">
        <v>61.621874999999982</v>
      </c>
      <c r="G205" s="24">
        <v>0.19090624999999994</v>
      </c>
      <c r="H205" s="24">
        <v>23.359529166666661</v>
      </c>
      <c r="I205" s="24">
        <v>22.850441666666665</v>
      </c>
      <c r="J205" s="25">
        <v>253.65625</v>
      </c>
      <c r="K205" s="18" t="s">
        <v>348</v>
      </c>
      <c r="L205" s="24" t="s">
        <v>348</v>
      </c>
    </row>
    <row r="206" spans="1:12" ht="16" x14ac:dyDescent="0.2">
      <c r="A206" s="15">
        <v>41103</v>
      </c>
      <c r="B206" s="16" t="s">
        <v>267</v>
      </c>
      <c r="C206" s="24">
        <v>31.333333333333336</v>
      </c>
      <c r="D206" s="24">
        <v>12.888888888888889</v>
      </c>
      <c r="E206" s="18">
        <v>0</v>
      </c>
      <c r="F206" s="24">
        <v>65.541666666666657</v>
      </c>
      <c r="G206" s="24">
        <v>0.391125</v>
      </c>
      <c r="H206" s="24">
        <v>23.767262500000015</v>
      </c>
      <c r="I206" s="24">
        <v>23.151608333333325</v>
      </c>
      <c r="J206" s="25">
        <v>228.22916666666666</v>
      </c>
      <c r="K206" s="18" t="s">
        <v>348</v>
      </c>
      <c r="L206" s="24" t="s">
        <v>348</v>
      </c>
    </row>
    <row r="207" spans="1:12" ht="16" x14ac:dyDescent="0.2">
      <c r="A207" s="15">
        <v>41104</v>
      </c>
      <c r="B207" s="16" t="s">
        <v>267</v>
      </c>
      <c r="C207" s="24">
        <v>29.777777777777775</v>
      </c>
      <c r="D207" s="24">
        <v>16.611111111111111</v>
      </c>
      <c r="E207" s="18">
        <v>2.286</v>
      </c>
      <c r="F207" s="24">
        <v>79.370833333333309</v>
      </c>
      <c r="G207" s="24">
        <v>0.25609374999999984</v>
      </c>
      <c r="H207" s="24">
        <v>23.839079166666664</v>
      </c>
      <c r="I207" s="24">
        <v>23.422079166666666</v>
      </c>
      <c r="J207" s="25">
        <v>307.69791666666669</v>
      </c>
      <c r="K207" s="18" t="s">
        <v>348</v>
      </c>
      <c r="L207" s="24" t="s">
        <v>348</v>
      </c>
    </row>
    <row r="208" spans="1:12" ht="16" x14ac:dyDescent="0.2">
      <c r="A208" s="15">
        <v>41105</v>
      </c>
      <c r="B208" s="16" t="s">
        <v>267</v>
      </c>
      <c r="C208" s="24">
        <v>32.388888888888886</v>
      </c>
      <c r="D208" s="24">
        <v>16.611111111111111</v>
      </c>
      <c r="E208" s="18">
        <v>0</v>
      </c>
      <c r="F208" s="24">
        <v>74.096874999999969</v>
      </c>
      <c r="G208" s="24">
        <v>3.7249999999999998E-2</v>
      </c>
      <c r="H208" s="24">
        <v>24.184841666666674</v>
      </c>
      <c r="I208" s="24">
        <v>23.552970833333344</v>
      </c>
      <c r="J208" s="25">
        <v>321.45833333333331</v>
      </c>
      <c r="K208" s="18" t="s">
        <v>348</v>
      </c>
      <c r="L208" s="24" t="s">
        <v>348</v>
      </c>
    </row>
    <row r="209" spans="1:12" ht="16" x14ac:dyDescent="0.2">
      <c r="A209" s="15">
        <v>41106</v>
      </c>
      <c r="B209" s="16" t="s">
        <v>267</v>
      </c>
      <c r="C209" s="24">
        <v>35</v>
      </c>
      <c r="D209" s="24">
        <v>16.722222222222221</v>
      </c>
      <c r="E209" s="18">
        <v>0</v>
      </c>
      <c r="F209" s="24">
        <v>65.385416666666686</v>
      </c>
      <c r="G209" s="24">
        <v>0.61462499999999998</v>
      </c>
      <c r="H209" s="24">
        <v>24.929070833333327</v>
      </c>
      <c r="I209" s="24">
        <v>24.183104166666663</v>
      </c>
      <c r="J209" s="25">
        <v>289.83333333333331</v>
      </c>
      <c r="K209" s="18" t="s">
        <v>348</v>
      </c>
      <c r="L209" s="24" t="s">
        <v>348</v>
      </c>
    </row>
    <row r="210" spans="1:12" ht="16" x14ac:dyDescent="0.2">
      <c r="A210" s="15">
        <v>41107</v>
      </c>
      <c r="B210" s="16" t="s">
        <v>267</v>
      </c>
      <c r="C210" s="24">
        <v>34</v>
      </c>
      <c r="D210" s="24">
        <v>21.277777777777775</v>
      </c>
      <c r="E210" s="18">
        <v>0</v>
      </c>
      <c r="F210" s="24">
        <v>70.700000000000017</v>
      </c>
      <c r="G210" s="24">
        <v>6.5187499999999995E-2</v>
      </c>
      <c r="H210" s="24">
        <v>25.910179166666669</v>
      </c>
      <c r="I210" s="24">
        <v>25.12425</v>
      </c>
      <c r="J210" s="25">
        <v>204.52083333333334</v>
      </c>
      <c r="K210" s="18" t="s">
        <v>348</v>
      </c>
      <c r="L210" s="24" t="s">
        <v>348</v>
      </c>
    </row>
    <row r="211" spans="1:12" ht="16" x14ac:dyDescent="0.2">
      <c r="A211" s="15">
        <v>41108</v>
      </c>
      <c r="B211" s="16" t="s">
        <v>267</v>
      </c>
      <c r="C211" s="24">
        <v>23.444444444444446</v>
      </c>
      <c r="D211" s="24">
        <v>17</v>
      </c>
      <c r="E211" s="18">
        <v>15.747999999999999</v>
      </c>
      <c r="F211" s="24">
        <v>87.236458333333346</v>
      </c>
      <c r="G211" s="24">
        <v>0.22815624999999992</v>
      </c>
      <c r="H211" s="24">
        <v>22.800633333333341</v>
      </c>
      <c r="I211" s="24">
        <v>22.999287500000008</v>
      </c>
      <c r="J211" s="25">
        <v>153.83333333333334</v>
      </c>
      <c r="K211" s="18" t="s">
        <v>348</v>
      </c>
      <c r="L211" s="24" t="s">
        <v>348</v>
      </c>
    </row>
    <row r="212" spans="1:12" ht="16" x14ac:dyDescent="0.2">
      <c r="A212" s="15">
        <v>41109</v>
      </c>
      <c r="B212" s="16" t="s">
        <v>267</v>
      </c>
      <c r="C212" s="24">
        <v>24.555555555555557</v>
      </c>
      <c r="D212" s="24">
        <v>12.999999999999998</v>
      </c>
      <c r="E212" s="18">
        <v>0.50800000000000001</v>
      </c>
      <c r="F212" s="24">
        <v>80.613541666666634</v>
      </c>
      <c r="G212" s="24">
        <v>6.9843749999999996E-2</v>
      </c>
      <c r="H212" s="24">
        <v>21.188812500000001</v>
      </c>
      <c r="I212" s="24">
        <v>21.279741666666677</v>
      </c>
      <c r="J212" s="25">
        <v>124.58333333333333</v>
      </c>
      <c r="K212" s="18" t="s">
        <v>348</v>
      </c>
      <c r="L212" s="24" t="s">
        <v>348</v>
      </c>
    </row>
    <row r="213" spans="1:12" ht="16" x14ac:dyDescent="0.2">
      <c r="A213" s="15">
        <v>41110</v>
      </c>
      <c r="B213" s="16" t="s">
        <v>267</v>
      </c>
      <c r="C213" s="24">
        <v>27.444444444444446</v>
      </c>
      <c r="D213" s="24">
        <v>10.777777777777777</v>
      </c>
      <c r="E213" s="18">
        <v>2.032</v>
      </c>
      <c r="F213" s="24">
        <v>75.607291666666654</v>
      </c>
      <c r="G213" s="24">
        <v>0.36784374999999986</v>
      </c>
      <c r="H213" s="24">
        <v>20.710420833333334</v>
      </c>
      <c r="I213" s="24">
        <v>20.495550000000012</v>
      </c>
      <c r="J213" s="25">
        <v>185.77083333333334</v>
      </c>
      <c r="K213" s="18" t="s">
        <v>348</v>
      </c>
      <c r="L213" s="24" t="s">
        <v>348</v>
      </c>
    </row>
    <row r="214" spans="1:12" ht="16" x14ac:dyDescent="0.2">
      <c r="A214" s="15">
        <v>41111</v>
      </c>
      <c r="B214" s="16" t="s">
        <v>267</v>
      </c>
      <c r="C214" s="24">
        <v>30.333333333333329</v>
      </c>
      <c r="D214" s="24">
        <v>17.055555555555557</v>
      </c>
      <c r="E214" s="18">
        <v>0.254</v>
      </c>
      <c r="F214" s="24">
        <v>76.902083333333323</v>
      </c>
      <c r="G214" s="24">
        <v>0.81018750000000006</v>
      </c>
      <c r="H214" s="24">
        <v>22.027445833333335</v>
      </c>
      <c r="I214" s="24">
        <v>21.419320833333341</v>
      </c>
      <c r="J214" s="25">
        <v>265.21875</v>
      </c>
      <c r="K214" s="18" t="s">
        <v>348</v>
      </c>
      <c r="L214" s="24" t="s">
        <v>348</v>
      </c>
    </row>
    <row r="215" spans="1:12" ht="16" x14ac:dyDescent="0.2">
      <c r="A215" s="15">
        <v>41112</v>
      </c>
      <c r="B215" s="16" t="s">
        <v>267</v>
      </c>
      <c r="C215" s="24">
        <v>30.555555555555554</v>
      </c>
      <c r="D215" s="24">
        <v>16.944444444444443</v>
      </c>
      <c r="E215" s="18">
        <v>0.254</v>
      </c>
      <c r="F215" s="24">
        <v>77.801041666666634</v>
      </c>
      <c r="G215" s="24">
        <v>0.71240624999999991</v>
      </c>
      <c r="H215" s="24">
        <v>22.842912499999997</v>
      </c>
      <c r="I215" s="24">
        <v>22.293862500000003</v>
      </c>
      <c r="J215" s="25">
        <v>237.45833333333334</v>
      </c>
      <c r="K215" s="18" t="s">
        <v>348</v>
      </c>
      <c r="L215" s="24" t="s">
        <v>348</v>
      </c>
    </row>
    <row r="216" spans="1:12" ht="16" x14ac:dyDescent="0.2">
      <c r="A216" s="15">
        <v>41113</v>
      </c>
      <c r="B216" s="16" t="s">
        <v>267</v>
      </c>
      <c r="C216" s="24">
        <v>33.055555555555557</v>
      </c>
      <c r="D216" s="24">
        <v>20.111111111111111</v>
      </c>
      <c r="E216" s="18">
        <v>0</v>
      </c>
      <c r="F216" s="24">
        <v>65.772916666666646</v>
      </c>
      <c r="G216" s="24">
        <v>1.0104062500000002</v>
      </c>
      <c r="H216" s="24">
        <v>24.132716666666678</v>
      </c>
      <c r="I216" s="24">
        <v>23.21531666666667</v>
      </c>
      <c r="J216" s="25">
        <v>270.60416666666669</v>
      </c>
      <c r="K216" s="18" t="s">
        <v>348</v>
      </c>
      <c r="L216" s="24" t="s">
        <v>348</v>
      </c>
    </row>
    <row r="217" spans="1:12" ht="16" x14ac:dyDescent="0.2">
      <c r="A217" s="32">
        <v>41114</v>
      </c>
      <c r="B217" s="16" t="s">
        <v>287</v>
      </c>
      <c r="C217" s="24">
        <v>34.444444444444443</v>
      </c>
      <c r="D217" s="24">
        <v>19.444444444444446</v>
      </c>
      <c r="E217" s="18">
        <v>2.032</v>
      </c>
      <c r="F217" s="17" t="s">
        <v>348</v>
      </c>
      <c r="G217" s="17" t="s">
        <v>348</v>
      </c>
      <c r="H217" s="17" t="s">
        <v>348</v>
      </c>
      <c r="I217" s="17" t="s">
        <v>348</v>
      </c>
      <c r="J217" s="25" t="s">
        <v>348</v>
      </c>
      <c r="K217" s="18" t="s">
        <v>348</v>
      </c>
      <c r="L217" s="17" t="s">
        <v>348</v>
      </c>
    </row>
    <row r="218" spans="1:12" ht="16" x14ac:dyDescent="0.2">
      <c r="A218" s="32">
        <v>41115</v>
      </c>
      <c r="B218" s="16" t="s">
        <v>287</v>
      </c>
      <c r="C218" s="24">
        <v>26.666666666666668</v>
      </c>
      <c r="D218" s="24">
        <v>19.444444444444446</v>
      </c>
      <c r="E218" s="18">
        <v>0.50800000000000001</v>
      </c>
      <c r="F218" s="17" t="s">
        <v>348</v>
      </c>
      <c r="G218" s="17" t="s">
        <v>348</v>
      </c>
      <c r="H218" s="17" t="s">
        <v>348</v>
      </c>
      <c r="I218" s="17" t="s">
        <v>348</v>
      </c>
      <c r="J218" s="25" t="s">
        <v>348</v>
      </c>
      <c r="K218" s="18" t="s">
        <v>348</v>
      </c>
      <c r="L218" s="17" t="s">
        <v>348</v>
      </c>
    </row>
    <row r="219" spans="1:12" ht="16" x14ac:dyDescent="0.2">
      <c r="A219" s="32">
        <v>41116</v>
      </c>
      <c r="B219" s="16" t="s">
        <v>287</v>
      </c>
      <c r="C219" s="24">
        <v>32.222222222222221</v>
      </c>
      <c r="D219" s="24">
        <v>19.444444444444446</v>
      </c>
      <c r="E219" s="18">
        <v>0</v>
      </c>
      <c r="F219" s="17" t="s">
        <v>348</v>
      </c>
      <c r="G219" s="17" t="s">
        <v>348</v>
      </c>
      <c r="H219" s="17" t="s">
        <v>348</v>
      </c>
      <c r="I219" s="17" t="s">
        <v>348</v>
      </c>
      <c r="J219" s="25" t="s">
        <v>348</v>
      </c>
      <c r="K219" s="18" t="s">
        <v>348</v>
      </c>
      <c r="L219" s="17" t="s">
        <v>348</v>
      </c>
    </row>
    <row r="220" spans="1:12" ht="16" x14ac:dyDescent="0.2">
      <c r="A220" s="32">
        <v>41117</v>
      </c>
      <c r="B220" s="16" t="s">
        <v>287</v>
      </c>
      <c r="C220" s="24">
        <v>29.444444444444446</v>
      </c>
      <c r="D220" s="24">
        <v>15</v>
      </c>
      <c r="E220" s="18">
        <v>0</v>
      </c>
      <c r="F220" s="17" t="s">
        <v>348</v>
      </c>
      <c r="G220" s="17" t="s">
        <v>348</v>
      </c>
      <c r="H220" s="17" t="s">
        <v>348</v>
      </c>
      <c r="I220" s="17" t="s">
        <v>348</v>
      </c>
      <c r="J220" s="25" t="s">
        <v>348</v>
      </c>
      <c r="K220" s="18" t="s">
        <v>348</v>
      </c>
      <c r="L220" s="17" t="s">
        <v>348</v>
      </c>
    </row>
    <row r="221" spans="1:12" ht="16" x14ac:dyDescent="0.2">
      <c r="A221" s="32">
        <v>41118</v>
      </c>
      <c r="B221" s="16" t="s">
        <v>287</v>
      </c>
      <c r="C221" s="24">
        <v>26.111111111111111</v>
      </c>
      <c r="D221" s="24">
        <v>13.333333333333334</v>
      </c>
      <c r="E221" s="18">
        <v>2.2859999999999996</v>
      </c>
      <c r="F221" s="17" t="s">
        <v>348</v>
      </c>
      <c r="G221" s="17" t="s">
        <v>348</v>
      </c>
      <c r="H221" s="17" t="s">
        <v>348</v>
      </c>
      <c r="I221" s="17" t="s">
        <v>348</v>
      </c>
      <c r="J221" s="25" t="s">
        <v>348</v>
      </c>
      <c r="K221" s="18" t="s">
        <v>348</v>
      </c>
      <c r="L221" s="17" t="s">
        <v>348</v>
      </c>
    </row>
    <row r="222" spans="1:12" ht="16" x14ac:dyDescent="0.2">
      <c r="A222" s="32">
        <v>41119</v>
      </c>
      <c r="B222" s="16" t="s">
        <v>287</v>
      </c>
      <c r="C222" s="24">
        <v>28.888888888888889</v>
      </c>
      <c r="D222" s="24">
        <v>16.111111111111111</v>
      </c>
      <c r="E222" s="18">
        <v>0</v>
      </c>
      <c r="F222" s="17" t="s">
        <v>348</v>
      </c>
      <c r="G222" s="17" t="s">
        <v>348</v>
      </c>
      <c r="H222" s="17" t="s">
        <v>348</v>
      </c>
      <c r="I222" s="17" t="s">
        <v>348</v>
      </c>
      <c r="J222" s="25" t="s">
        <v>348</v>
      </c>
      <c r="K222" s="18" t="s">
        <v>348</v>
      </c>
      <c r="L222" s="17" t="s">
        <v>348</v>
      </c>
    </row>
    <row r="223" spans="1:12" ht="16" x14ac:dyDescent="0.2">
      <c r="A223" s="32">
        <v>41120</v>
      </c>
      <c r="B223" s="16" t="s">
        <v>287</v>
      </c>
      <c r="C223" s="24">
        <v>25.555555555555557</v>
      </c>
      <c r="D223" s="24">
        <v>15.555555555555557</v>
      </c>
      <c r="E223" s="18">
        <v>0.254</v>
      </c>
      <c r="F223" s="17" t="s">
        <v>348</v>
      </c>
      <c r="G223" s="17" t="s">
        <v>348</v>
      </c>
      <c r="H223" s="17" t="s">
        <v>348</v>
      </c>
      <c r="I223" s="17" t="s">
        <v>348</v>
      </c>
      <c r="J223" s="25" t="s">
        <v>348</v>
      </c>
      <c r="K223" s="18" t="s">
        <v>348</v>
      </c>
      <c r="L223" s="17" t="s">
        <v>348</v>
      </c>
    </row>
    <row r="224" spans="1:12" ht="16" x14ac:dyDescent="0.2">
      <c r="A224" s="32">
        <v>41121</v>
      </c>
      <c r="B224" s="16" t="s">
        <v>287</v>
      </c>
      <c r="C224" s="24">
        <v>32.222222222222221</v>
      </c>
      <c r="D224" s="24">
        <v>16.666666666666668</v>
      </c>
      <c r="E224" s="18">
        <v>0</v>
      </c>
      <c r="F224" s="17" t="s">
        <v>348</v>
      </c>
      <c r="G224" s="17" t="s">
        <v>348</v>
      </c>
      <c r="H224" s="17" t="s">
        <v>348</v>
      </c>
      <c r="I224" s="17" t="s">
        <v>348</v>
      </c>
      <c r="J224" s="25" t="s">
        <v>348</v>
      </c>
      <c r="K224" s="18" t="s">
        <v>348</v>
      </c>
      <c r="L224" s="17" t="s">
        <v>348</v>
      </c>
    </row>
    <row r="225" spans="1:12" ht="16" x14ac:dyDescent="0.2">
      <c r="A225" s="32">
        <v>41122</v>
      </c>
      <c r="B225" s="16" t="s">
        <v>287</v>
      </c>
      <c r="C225" s="24">
        <v>29.444444444444446</v>
      </c>
      <c r="D225" s="24">
        <v>13.333333333333334</v>
      </c>
      <c r="E225" s="18">
        <v>0</v>
      </c>
      <c r="F225" s="17" t="s">
        <v>348</v>
      </c>
      <c r="G225" s="17" t="s">
        <v>348</v>
      </c>
      <c r="H225" s="17" t="s">
        <v>348</v>
      </c>
      <c r="I225" s="17" t="s">
        <v>348</v>
      </c>
      <c r="J225" s="25" t="s">
        <v>348</v>
      </c>
      <c r="K225" s="18" t="s">
        <v>348</v>
      </c>
      <c r="L225" s="17" t="s">
        <v>348</v>
      </c>
    </row>
    <row r="226" spans="1:12" ht="16" x14ac:dyDescent="0.2">
      <c r="A226" s="32">
        <v>41123</v>
      </c>
      <c r="B226" s="16" t="s">
        <v>287</v>
      </c>
      <c r="C226" s="24">
        <v>32.222222222222221</v>
      </c>
      <c r="D226" s="24">
        <v>17.222222222222221</v>
      </c>
      <c r="E226" s="18">
        <v>22.097999999999999</v>
      </c>
      <c r="F226" s="17" t="s">
        <v>348</v>
      </c>
      <c r="G226" s="17" t="s">
        <v>348</v>
      </c>
      <c r="H226" s="17" t="s">
        <v>348</v>
      </c>
      <c r="I226" s="17" t="s">
        <v>348</v>
      </c>
      <c r="J226" s="25" t="s">
        <v>348</v>
      </c>
      <c r="K226" s="18" t="s">
        <v>348</v>
      </c>
      <c r="L226" s="17" t="s">
        <v>348</v>
      </c>
    </row>
    <row r="227" spans="1:12" ht="16" x14ac:dyDescent="0.2">
      <c r="A227" s="32">
        <v>41124</v>
      </c>
      <c r="B227" s="16" t="s">
        <v>287</v>
      </c>
      <c r="C227" s="24">
        <v>30</v>
      </c>
      <c r="D227" s="24">
        <v>16.111111111111111</v>
      </c>
      <c r="E227" s="18">
        <v>0</v>
      </c>
      <c r="F227" s="17" t="s">
        <v>348</v>
      </c>
      <c r="G227" s="17" t="s">
        <v>348</v>
      </c>
      <c r="H227" s="17" t="s">
        <v>348</v>
      </c>
      <c r="I227" s="17" t="s">
        <v>348</v>
      </c>
      <c r="J227" s="25" t="s">
        <v>348</v>
      </c>
      <c r="K227" s="18" t="s">
        <v>348</v>
      </c>
      <c r="L227" s="17" t="s">
        <v>348</v>
      </c>
    </row>
    <row r="228" spans="1:12" ht="16" x14ac:dyDescent="0.2">
      <c r="A228" s="32">
        <v>41125</v>
      </c>
      <c r="B228" s="16" t="s">
        <v>287</v>
      </c>
      <c r="C228" s="24">
        <v>30.555555555555557</v>
      </c>
      <c r="D228" s="24">
        <v>17.222222222222221</v>
      </c>
      <c r="E228" s="18">
        <v>15.239999999999998</v>
      </c>
      <c r="F228" s="17" t="s">
        <v>348</v>
      </c>
      <c r="G228" s="17" t="s">
        <v>348</v>
      </c>
      <c r="H228" s="17" t="s">
        <v>348</v>
      </c>
      <c r="I228" s="17" t="s">
        <v>348</v>
      </c>
      <c r="J228" s="25" t="s">
        <v>348</v>
      </c>
      <c r="K228" s="18" t="s">
        <v>348</v>
      </c>
      <c r="L228" s="17" t="s">
        <v>348</v>
      </c>
    </row>
    <row r="229" spans="1:12" ht="16" x14ac:dyDescent="0.2">
      <c r="A229" s="32">
        <v>41126</v>
      </c>
      <c r="B229" s="16" t="s">
        <v>287</v>
      </c>
      <c r="C229" s="24">
        <v>22.222222222222221</v>
      </c>
      <c r="D229" s="24">
        <v>14.444444444444445</v>
      </c>
      <c r="E229" s="18">
        <v>6.6040000000000001</v>
      </c>
      <c r="F229" s="17" t="s">
        <v>348</v>
      </c>
      <c r="G229" s="17" t="s">
        <v>348</v>
      </c>
      <c r="H229" s="17" t="s">
        <v>348</v>
      </c>
      <c r="I229" s="17" t="s">
        <v>348</v>
      </c>
      <c r="J229" s="25" t="s">
        <v>348</v>
      </c>
      <c r="K229" s="18" t="s">
        <v>348</v>
      </c>
      <c r="L229" s="17" t="s">
        <v>348</v>
      </c>
    </row>
    <row r="230" spans="1:12" ht="16" x14ac:dyDescent="0.2">
      <c r="A230" s="32">
        <v>41127</v>
      </c>
      <c r="B230" s="16" t="s">
        <v>287</v>
      </c>
      <c r="C230" s="24">
        <v>23.333333333333336</v>
      </c>
      <c r="D230" s="24">
        <v>10</v>
      </c>
      <c r="E230" s="18">
        <v>0.254</v>
      </c>
      <c r="F230" s="17" t="s">
        <v>348</v>
      </c>
      <c r="G230" s="17" t="s">
        <v>348</v>
      </c>
      <c r="H230" s="17" t="s">
        <v>348</v>
      </c>
      <c r="I230" s="17" t="s">
        <v>348</v>
      </c>
      <c r="J230" s="25" t="s">
        <v>348</v>
      </c>
      <c r="K230" s="18" t="s">
        <v>348</v>
      </c>
      <c r="L230" s="17" t="s">
        <v>348</v>
      </c>
    </row>
    <row r="231" spans="1:12" ht="16" x14ac:dyDescent="0.2">
      <c r="A231" s="32">
        <v>41128</v>
      </c>
      <c r="B231" s="16" t="s">
        <v>287</v>
      </c>
      <c r="C231" s="24">
        <v>26.111111111111111</v>
      </c>
      <c r="D231" s="24">
        <v>13.333333333333334</v>
      </c>
      <c r="E231" s="18">
        <v>0</v>
      </c>
      <c r="F231" s="17" t="s">
        <v>348</v>
      </c>
      <c r="G231" s="17" t="s">
        <v>348</v>
      </c>
      <c r="H231" s="17" t="s">
        <v>348</v>
      </c>
      <c r="I231" s="17" t="s">
        <v>348</v>
      </c>
      <c r="J231" s="25" t="s">
        <v>348</v>
      </c>
      <c r="K231" s="18" t="s">
        <v>348</v>
      </c>
      <c r="L231" s="17" t="s">
        <v>348</v>
      </c>
    </row>
    <row r="232" spans="1:12" ht="16" x14ac:dyDescent="0.2">
      <c r="A232" s="32">
        <v>41129</v>
      </c>
      <c r="B232" s="16" t="s">
        <v>287</v>
      </c>
      <c r="C232" s="24">
        <v>29.444444444444446</v>
      </c>
      <c r="D232" s="24">
        <v>13.888888888888889</v>
      </c>
      <c r="E232" s="18">
        <v>0</v>
      </c>
      <c r="F232" s="17" t="s">
        <v>348</v>
      </c>
      <c r="G232" s="17" t="s">
        <v>348</v>
      </c>
      <c r="H232" s="17" t="s">
        <v>348</v>
      </c>
      <c r="I232" s="17" t="s">
        <v>348</v>
      </c>
      <c r="J232" s="25" t="s">
        <v>348</v>
      </c>
      <c r="K232" s="18" t="s">
        <v>348</v>
      </c>
      <c r="L232" s="17" t="s">
        <v>348</v>
      </c>
    </row>
    <row r="233" spans="1:12" ht="16" x14ac:dyDescent="0.2">
      <c r="A233" s="32">
        <v>41130</v>
      </c>
      <c r="B233" s="16" t="s">
        <v>287</v>
      </c>
      <c r="C233" s="24">
        <v>23.333333333333336</v>
      </c>
      <c r="D233" s="24">
        <v>13.888888888888889</v>
      </c>
      <c r="E233" s="18">
        <v>48.005999999999993</v>
      </c>
      <c r="F233" s="17" t="s">
        <v>348</v>
      </c>
      <c r="G233" s="17" t="s">
        <v>348</v>
      </c>
      <c r="H233" s="17" t="s">
        <v>348</v>
      </c>
      <c r="I233" s="17" t="s">
        <v>348</v>
      </c>
      <c r="J233" s="25" t="s">
        <v>348</v>
      </c>
      <c r="K233" s="18" t="s">
        <v>348</v>
      </c>
      <c r="L233" s="17" t="s">
        <v>348</v>
      </c>
    </row>
    <row r="234" spans="1:12" ht="16" x14ac:dyDescent="0.2">
      <c r="A234" s="32">
        <v>41131</v>
      </c>
      <c r="B234" s="16" t="s">
        <v>287</v>
      </c>
      <c r="C234" s="24">
        <v>18.888888888888889</v>
      </c>
      <c r="D234" s="24">
        <v>12.777777777777779</v>
      </c>
      <c r="E234" s="18">
        <v>0.7619999999999999</v>
      </c>
      <c r="F234" s="17" t="s">
        <v>348</v>
      </c>
      <c r="G234" s="17" t="s">
        <v>348</v>
      </c>
      <c r="H234" s="17" t="s">
        <v>348</v>
      </c>
      <c r="I234" s="17" t="s">
        <v>348</v>
      </c>
      <c r="J234" s="25" t="s">
        <v>348</v>
      </c>
      <c r="K234" s="18" t="s">
        <v>348</v>
      </c>
      <c r="L234" s="17" t="s">
        <v>348</v>
      </c>
    </row>
    <row r="235" spans="1:12" ht="16" x14ac:dyDescent="0.2">
      <c r="A235" s="32">
        <v>41132</v>
      </c>
      <c r="B235" s="16" t="s">
        <v>287</v>
      </c>
      <c r="C235" s="24">
        <v>23.333333333333336</v>
      </c>
      <c r="D235" s="24">
        <v>8.8888888888888893</v>
      </c>
      <c r="E235" s="18">
        <v>0</v>
      </c>
      <c r="F235" s="17" t="s">
        <v>348</v>
      </c>
      <c r="G235" s="17" t="s">
        <v>348</v>
      </c>
      <c r="H235" s="17" t="s">
        <v>348</v>
      </c>
      <c r="I235" s="17" t="s">
        <v>348</v>
      </c>
      <c r="J235" s="25" t="s">
        <v>348</v>
      </c>
      <c r="K235" s="18" t="s">
        <v>348</v>
      </c>
      <c r="L235" s="17" t="s">
        <v>348</v>
      </c>
    </row>
    <row r="236" spans="1:12" ht="16" x14ac:dyDescent="0.2">
      <c r="A236" s="32">
        <v>41133</v>
      </c>
      <c r="B236" s="16" t="s">
        <v>287</v>
      </c>
      <c r="C236" s="24">
        <v>24.444444444444446</v>
      </c>
      <c r="D236" s="24">
        <v>11.111111111111111</v>
      </c>
      <c r="E236" s="18">
        <v>0</v>
      </c>
      <c r="F236" s="17" t="s">
        <v>348</v>
      </c>
      <c r="G236" s="17" t="s">
        <v>348</v>
      </c>
      <c r="H236" s="17" t="s">
        <v>348</v>
      </c>
      <c r="I236" s="17" t="s">
        <v>348</v>
      </c>
      <c r="J236" s="25" t="s">
        <v>348</v>
      </c>
      <c r="K236" s="18" t="s">
        <v>348</v>
      </c>
      <c r="L236" s="17" t="s">
        <v>348</v>
      </c>
    </row>
    <row r="237" spans="1:12" ht="16" x14ac:dyDescent="0.2">
      <c r="A237" s="32">
        <v>41134</v>
      </c>
      <c r="B237" s="16" t="s">
        <v>287</v>
      </c>
      <c r="C237" s="24">
        <v>21.666666666666668</v>
      </c>
      <c r="D237" s="24">
        <v>13.333333333333334</v>
      </c>
      <c r="E237" s="18">
        <v>0</v>
      </c>
      <c r="F237" s="17" t="s">
        <v>348</v>
      </c>
      <c r="G237" s="17" t="s">
        <v>348</v>
      </c>
      <c r="H237" s="17" t="s">
        <v>348</v>
      </c>
      <c r="I237" s="17" t="s">
        <v>348</v>
      </c>
      <c r="J237" s="25" t="s">
        <v>348</v>
      </c>
      <c r="K237" s="18" t="s">
        <v>348</v>
      </c>
      <c r="L237" s="17" t="s">
        <v>348</v>
      </c>
    </row>
    <row r="238" spans="1:12" ht="16" x14ac:dyDescent="0.2">
      <c r="A238" s="32">
        <v>41135</v>
      </c>
      <c r="B238" s="16" t="s">
        <v>287</v>
      </c>
      <c r="C238" s="24">
        <v>26.111111111111111</v>
      </c>
      <c r="D238" s="24">
        <v>13.333333333333334</v>
      </c>
      <c r="E238" s="18">
        <v>0</v>
      </c>
      <c r="F238" s="17" t="s">
        <v>348</v>
      </c>
      <c r="G238" s="17" t="s">
        <v>348</v>
      </c>
      <c r="H238" s="17" t="s">
        <v>348</v>
      </c>
      <c r="I238" s="17" t="s">
        <v>348</v>
      </c>
      <c r="J238" s="25" t="s">
        <v>348</v>
      </c>
      <c r="K238" s="18" t="s">
        <v>348</v>
      </c>
      <c r="L238" s="17" t="s">
        <v>348</v>
      </c>
    </row>
    <row r="239" spans="1:12" ht="16" x14ac:dyDescent="0.2">
      <c r="A239" s="32">
        <v>41136</v>
      </c>
      <c r="B239" s="16" t="s">
        <v>287</v>
      </c>
      <c r="C239" s="24">
        <v>25.555555555555557</v>
      </c>
      <c r="D239" s="24">
        <v>12.222222222222223</v>
      </c>
      <c r="E239" s="18">
        <v>0</v>
      </c>
      <c r="F239" s="17" t="s">
        <v>348</v>
      </c>
      <c r="G239" s="17" t="s">
        <v>348</v>
      </c>
      <c r="H239" s="17" t="s">
        <v>348</v>
      </c>
      <c r="I239" s="17" t="s">
        <v>348</v>
      </c>
      <c r="J239" s="25" t="s">
        <v>348</v>
      </c>
      <c r="K239" s="18" t="s">
        <v>348</v>
      </c>
      <c r="L239" s="17" t="s">
        <v>348</v>
      </c>
    </row>
    <row r="240" spans="1:12" ht="16" x14ac:dyDescent="0.2">
      <c r="A240" s="32">
        <v>41137</v>
      </c>
      <c r="B240" s="16" t="s">
        <v>287</v>
      </c>
      <c r="C240" s="24">
        <v>26.111111111111111</v>
      </c>
      <c r="D240" s="24">
        <v>15</v>
      </c>
      <c r="E240" s="18">
        <v>1.27</v>
      </c>
      <c r="F240" s="17" t="s">
        <v>348</v>
      </c>
      <c r="G240" s="17" t="s">
        <v>348</v>
      </c>
      <c r="H240" s="17" t="s">
        <v>348</v>
      </c>
      <c r="I240" s="17" t="s">
        <v>348</v>
      </c>
      <c r="J240" s="25" t="s">
        <v>348</v>
      </c>
      <c r="K240" s="18" t="s">
        <v>348</v>
      </c>
      <c r="L240" s="17" t="s">
        <v>348</v>
      </c>
    </row>
    <row r="241" spans="1:12" ht="16" x14ac:dyDescent="0.2">
      <c r="A241" s="15">
        <v>41138</v>
      </c>
      <c r="B241" s="16" t="s">
        <v>267</v>
      </c>
      <c r="C241" s="24">
        <v>23.56</v>
      </c>
      <c r="D241" s="24">
        <v>7.56</v>
      </c>
      <c r="E241" s="18">
        <v>0</v>
      </c>
      <c r="F241" s="24">
        <v>64.63</v>
      </c>
      <c r="G241" s="24">
        <v>0.73103124999999991</v>
      </c>
      <c r="H241" s="24">
        <v>19.666183333333326</v>
      </c>
      <c r="I241" s="24">
        <v>19.932600000000004</v>
      </c>
      <c r="J241" s="25">
        <v>304.85416666666669</v>
      </c>
      <c r="K241" s="18" t="s">
        <v>348</v>
      </c>
      <c r="L241" s="24" t="s">
        <v>348</v>
      </c>
    </row>
    <row r="242" spans="1:12" ht="16" x14ac:dyDescent="0.2">
      <c r="A242" s="15">
        <v>41139</v>
      </c>
      <c r="B242" s="16" t="s">
        <v>267</v>
      </c>
      <c r="C242" s="24">
        <v>25.28</v>
      </c>
      <c r="D242" s="24">
        <v>4.4400000000000004</v>
      </c>
      <c r="E242" s="18">
        <v>0</v>
      </c>
      <c r="F242" s="24">
        <v>66.069999999999993</v>
      </c>
      <c r="G242" s="24">
        <v>0.41906249999999995</v>
      </c>
      <c r="H242" s="24">
        <v>17.571337499999998</v>
      </c>
      <c r="I242" s="24">
        <v>17.724237500000005</v>
      </c>
      <c r="J242" s="25">
        <v>282.64583333333331</v>
      </c>
      <c r="K242" s="18" t="s">
        <v>348</v>
      </c>
      <c r="L242" s="24" t="s">
        <v>348</v>
      </c>
    </row>
    <row r="243" spans="1:12" ht="16" x14ac:dyDescent="0.2">
      <c r="A243" s="15">
        <v>41140</v>
      </c>
      <c r="B243" s="16" t="s">
        <v>267</v>
      </c>
      <c r="C243" s="24">
        <v>25.89</v>
      </c>
      <c r="D243" s="24">
        <v>10</v>
      </c>
      <c r="E243" s="18">
        <v>0</v>
      </c>
      <c r="F243" s="24">
        <v>64.84</v>
      </c>
      <c r="G243" s="24">
        <v>0.27471874999999985</v>
      </c>
      <c r="H243" s="24">
        <v>18.457462500000002</v>
      </c>
      <c r="I243" s="24">
        <v>18.210737499999993</v>
      </c>
      <c r="J243" s="25">
        <v>256.46875</v>
      </c>
      <c r="K243" s="18" t="s">
        <v>348</v>
      </c>
      <c r="L243" s="24" t="s">
        <v>348</v>
      </c>
    </row>
    <row r="244" spans="1:12" ht="16" x14ac:dyDescent="0.2">
      <c r="A244" s="15">
        <v>41141</v>
      </c>
      <c r="B244" s="16" t="s">
        <v>267</v>
      </c>
      <c r="C244" s="24">
        <v>25.56</v>
      </c>
      <c r="D244" s="24">
        <v>4.3899999999999997</v>
      </c>
      <c r="E244" s="18">
        <v>0</v>
      </c>
      <c r="F244" s="24">
        <v>59.81</v>
      </c>
      <c r="G244" s="24">
        <v>0.26074999999999987</v>
      </c>
      <c r="H244" s="24">
        <v>17.946637499999998</v>
      </c>
      <c r="I244" s="24">
        <v>18.028300000000002</v>
      </c>
      <c r="J244" s="25">
        <v>186.42708333333334</v>
      </c>
      <c r="K244" s="18" t="s">
        <v>348</v>
      </c>
      <c r="L244" s="24" t="s">
        <v>348</v>
      </c>
    </row>
    <row r="245" spans="1:12" ht="16" x14ac:dyDescent="0.2">
      <c r="A245" s="15">
        <v>41142</v>
      </c>
      <c r="B245" s="16" t="s">
        <v>267</v>
      </c>
      <c r="C245" s="24">
        <v>26.61</v>
      </c>
      <c r="D245" s="24">
        <v>7.22</v>
      </c>
      <c r="E245" s="18">
        <v>0</v>
      </c>
      <c r="F245" s="24">
        <v>60.23</v>
      </c>
      <c r="G245" s="24">
        <v>0.57737499999999997</v>
      </c>
      <c r="H245" s="24">
        <v>18.042779166666666</v>
      </c>
      <c r="I245" s="24">
        <v>17.925208333333334</v>
      </c>
      <c r="J245" s="25">
        <v>277.875</v>
      </c>
      <c r="K245" s="18" t="s">
        <v>348</v>
      </c>
      <c r="L245" s="24" t="s">
        <v>348</v>
      </c>
    </row>
    <row r="246" spans="1:12" ht="16" x14ac:dyDescent="0.2">
      <c r="A246" s="15">
        <v>41143</v>
      </c>
      <c r="B246" s="16" t="s">
        <v>267</v>
      </c>
      <c r="C246" s="24">
        <v>29.56</v>
      </c>
      <c r="D246" s="24">
        <v>7.39</v>
      </c>
      <c r="E246" s="18">
        <v>0</v>
      </c>
      <c r="F246" s="24">
        <v>62.52</v>
      </c>
      <c r="G246" s="24">
        <v>0.73103124999999969</v>
      </c>
      <c r="H246" s="24">
        <v>18.853033333333343</v>
      </c>
      <c r="I246" s="24">
        <v>18.578508333333328</v>
      </c>
      <c r="J246" s="25">
        <v>224.15625</v>
      </c>
      <c r="K246" s="18" t="s">
        <v>348</v>
      </c>
      <c r="L246" s="24" t="s">
        <v>348</v>
      </c>
    </row>
    <row r="247" spans="1:12" ht="16" x14ac:dyDescent="0.2">
      <c r="A247" s="15">
        <v>41144</v>
      </c>
      <c r="B247" s="16" t="s">
        <v>267</v>
      </c>
      <c r="C247" s="24">
        <v>30.61</v>
      </c>
      <c r="D247" s="24">
        <v>14.89</v>
      </c>
      <c r="E247" s="18">
        <v>0</v>
      </c>
      <c r="F247" s="24">
        <v>66.31</v>
      </c>
      <c r="G247" s="24">
        <v>0.54943749999999991</v>
      </c>
      <c r="H247" s="24">
        <v>21.314491666666658</v>
      </c>
      <c r="I247" s="24">
        <v>20.605591666666673</v>
      </c>
      <c r="J247" s="25">
        <v>177.52083333333334</v>
      </c>
      <c r="K247" s="18" t="s">
        <v>348</v>
      </c>
      <c r="L247" s="24" t="s">
        <v>348</v>
      </c>
    </row>
    <row r="248" spans="1:12" ht="16" x14ac:dyDescent="0.2">
      <c r="A248" s="15">
        <v>41145</v>
      </c>
      <c r="B248" s="16" t="s">
        <v>267</v>
      </c>
      <c r="C248" s="24">
        <v>29.72</v>
      </c>
      <c r="D248" s="24">
        <v>16.28</v>
      </c>
      <c r="E248" s="18">
        <v>0.76200000000000001</v>
      </c>
      <c r="F248" s="24">
        <v>60.77</v>
      </c>
      <c r="G248" s="24">
        <v>2.0860000000000003</v>
      </c>
      <c r="H248" s="24">
        <v>21.063712499999994</v>
      </c>
      <c r="I248" s="24">
        <v>20.496129166666666</v>
      </c>
      <c r="J248" s="25">
        <v>207.83333333333334</v>
      </c>
      <c r="K248" s="18" t="s">
        <v>348</v>
      </c>
      <c r="L248" s="24" t="s">
        <v>348</v>
      </c>
    </row>
    <row r="249" spans="1:12" ht="16" x14ac:dyDescent="0.2">
      <c r="A249" s="15">
        <v>41146</v>
      </c>
      <c r="B249" s="16" t="s">
        <v>267</v>
      </c>
      <c r="C249" s="24">
        <v>32.11</v>
      </c>
      <c r="D249" s="24">
        <v>12.33</v>
      </c>
      <c r="E249" s="18">
        <v>0.76200000000000001</v>
      </c>
      <c r="F249" s="24">
        <v>62.65</v>
      </c>
      <c r="G249" s="24">
        <v>0.9778125000000002</v>
      </c>
      <c r="H249" s="24">
        <v>21.159274999999994</v>
      </c>
      <c r="I249" s="24">
        <v>20.760229166666665</v>
      </c>
      <c r="J249" s="25">
        <v>187.19791666666666</v>
      </c>
      <c r="K249" s="18" t="s">
        <v>348</v>
      </c>
      <c r="L249" s="24" t="s">
        <v>348</v>
      </c>
    </row>
    <row r="250" spans="1:12" ht="16" x14ac:dyDescent="0.2">
      <c r="A250" s="15">
        <v>41147</v>
      </c>
      <c r="B250" s="16" t="s">
        <v>267</v>
      </c>
      <c r="C250" s="24">
        <v>27.06</v>
      </c>
      <c r="D250" s="24">
        <v>16.39</v>
      </c>
      <c r="E250" s="18">
        <v>4.0640000000000001</v>
      </c>
      <c r="F250" s="24">
        <v>86.02</v>
      </c>
      <c r="G250" s="24">
        <v>0.54012499999999986</v>
      </c>
      <c r="H250" s="24">
        <v>20.248245833333328</v>
      </c>
      <c r="I250" s="24">
        <v>20.132991666666666</v>
      </c>
      <c r="J250" s="25">
        <v>212.57291666666666</v>
      </c>
      <c r="K250" s="18" t="s">
        <v>348</v>
      </c>
      <c r="L250" s="24" t="s">
        <v>348</v>
      </c>
    </row>
    <row r="251" spans="1:12" ht="16" x14ac:dyDescent="0.2">
      <c r="A251" s="15">
        <v>41148</v>
      </c>
      <c r="B251" s="16" t="s">
        <v>267</v>
      </c>
      <c r="C251" s="24">
        <v>29.5</v>
      </c>
      <c r="D251" s="24">
        <v>11.94</v>
      </c>
      <c r="E251" s="18">
        <v>0</v>
      </c>
      <c r="F251" s="24">
        <v>68.760000000000005</v>
      </c>
      <c r="G251" s="24">
        <v>0.28868749999999982</v>
      </c>
      <c r="H251" s="24">
        <v>19.974300000000003</v>
      </c>
      <c r="I251" s="24">
        <v>19.788966666666667</v>
      </c>
      <c r="J251" s="25">
        <v>251.32291666666666</v>
      </c>
      <c r="K251" s="18" t="s">
        <v>348</v>
      </c>
      <c r="L251" s="24" t="s">
        <v>348</v>
      </c>
    </row>
    <row r="252" spans="1:12" ht="16" x14ac:dyDescent="0.2">
      <c r="A252" s="15">
        <v>41149</v>
      </c>
      <c r="B252" s="16" t="s">
        <v>267</v>
      </c>
      <c r="C252" s="24">
        <v>27.89</v>
      </c>
      <c r="D252" s="24">
        <v>10.220000000000001</v>
      </c>
      <c r="E252" s="18">
        <v>0</v>
      </c>
      <c r="F252" s="24">
        <v>72.75</v>
      </c>
      <c r="G252" s="24">
        <v>0.21884374999999992</v>
      </c>
      <c r="H252" s="24">
        <v>19.70556666666667</v>
      </c>
      <c r="I252" s="24">
        <v>19.554983333333329</v>
      </c>
      <c r="J252" s="25">
        <v>132.23958333333334</v>
      </c>
      <c r="K252" s="18" t="s">
        <v>348</v>
      </c>
      <c r="L252" s="24" t="s">
        <v>348</v>
      </c>
    </row>
    <row r="253" spans="1:12" ht="16" x14ac:dyDescent="0.2">
      <c r="A253" s="15">
        <v>41150</v>
      </c>
      <c r="B253" s="16" t="s">
        <v>267</v>
      </c>
      <c r="C253" s="24">
        <v>30.39</v>
      </c>
      <c r="D253" s="24">
        <v>13</v>
      </c>
      <c r="E253" s="18">
        <v>0</v>
      </c>
      <c r="F253" s="24">
        <v>71.33</v>
      </c>
      <c r="G253" s="24">
        <v>1.3363437499999999</v>
      </c>
      <c r="H253" s="24">
        <v>20.4486375</v>
      </c>
      <c r="I253" s="24">
        <v>19.892058333333328</v>
      </c>
      <c r="J253" s="25">
        <v>161.5</v>
      </c>
      <c r="K253" s="18" t="s">
        <v>348</v>
      </c>
      <c r="L253" s="24" t="s">
        <v>348</v>
      </c>
    </row>
    <row r="254" spans="1:12" ht="16" x14ac:dyDescent="0.2">
      <c r="A254" s="15">
        <v>41151</v>
      </c>
      <c r="B254" s="16" t="s">
        <v>267</v>
      </c>
      <c r="C254" s="24">
        <v>33.94</v>
      </c>
      <c r="D254" s="24">
        <v>18.829999999999998</v>
      </c>
      <c r="E254" s="18">
        <v>0</v>
      </c>
      <c r="F254" s="24">
        <v>55.93</v>
      </c>
      <c r="G254" s="24">
        <v>2.6261250000000009</v>
      </c>
      <c r="H254" s="24">
        <v>22.463558333333339</v>
      </c>
      <c r="I254" s="24">
        <v>21.489979166666675</v>
      </c>
      <c r="J254" s="25">
        <v>200.26041666666666</v>
      </c>
      <c r="K254" s="18" t="s">
        <v>348</v>
      </c>
      <c r="L254" s="24" t="s">
        <v>348</v>
      </c>
    </row>
    <row r="255" spans="1:12" ht="16" x14ac:dyDescent="0.2">
      <c r="A255" s="15">
        <v>41152</v>
      </c>
      <c r="B255" s="16" t="s">
        <v>267</v>
      </c>
      <c r="C255" s="24">
        <v>31.56</v>
      </c>
      <c r="D255" s="24">
        <v>15.83</v>
      </c>
      <c r="E255" s="18">
        <v>0</v>
      </c>
      <c r="F255" s="24">
        <v>52.99</v>
      </c>
      <c r="G255" s="24">
        <v>0.3026562499999999</v>
      </c>
      <c r="H255" s="24">
        <v>23.233270833333336</v>
      </c>
      <c r="I255" s="24">
        <v>22.313554166666673</v>
      </c>
      <c r="J255" s="25">
        <v>106.33333333333333</v>
      </c>
      <c r="K255" s="18" t="s">
        <v>348</v>
      </c>
      <c r="L255" s="24" t="s">
        <v>348</v>
      </c>
    </row>
    <row r="256" spans="1:12" ht="16" x14ac:dyDescent="0.2">
      <c r="A256" s="15">
        <v>41153</v>
      </c>
      <c r="B256" s="16" t="s">
        <v>267</v>
      </c>
      <c r="C256" s="24">
        <v>27.94</v>
      </c>
      <c r="D256" s="24">
        <v>13.28</v>
      </c>
      <c r="E256" s="18">
        <v>0</v>
      </c>
      <c r="F256" s="24">
        <v>52.28</v>
      </c>
      <c r="G256" s="24">
        <v>1.1687187499999994</v>
      </c>
      <c r="H256" s="24">
        <v>21.701954166666663</v>
      </c>
      <c r="I256" s="24">
        <v>21.2895875</v>
      </c>
      <c r="J256" s="25">
        <v>77.510416666666671</v>
      </c>
      <c r="K256" s="18" t="s">
        <v>348</v>
      </c>
      <c r="L256" s="24" t="s">
        <v>348</v>
      </c>
    </row>
    <row r="257" spans="1:12" ht="16" x14ac:dyDescent="0.2">
      <c r="A257" s="15">
        <v>41154</v>
      </c>
      <c r="B257" s="16" t="s">
        <v>267</v>
      </c>
      <c r="C257" s="24">
        <v>30</v>
      </c>
      <c r="D257" s="24">
        <v>12.72</v>
      </c>
      <c r="E257" s="18">
        <v>0</v>
      </c>
      <c r="F257" s="24">
        <v>66.260000000000005</v>
      </c>
      <c r="G257" s="24">
        <v>1.2571875000000008</v>
      </c>
      <c r="H257" s="24">
        <v>21.333604166666664</v>
      </c>
      <c r="I257" s="24">
        <v>20.913708333333329</v>
      </c>
      <c r="J257" s="25">
        <v>110.55208333333333</v>
      </c>
      <c r="K257" s="18" t="s">
        <v>348</v>
      </c>
      <c r="L257" s="24" t="s">
        <v>348</v>
      </c>
    </row>
    <row r="258" spans="1:12" ht="16" x14ac:dyDescent="0.2">
      <c r="A258" s="15">
        <v>41155</v>
      </c>
      <c r="B258" s="16" t="s">
        <v>267</v>
      </c>
      <c r="C258" s="24">
        <v>28.39</v>
      </c>
      <c r="D258" s="24">
        <v>15.72</v>
      </c>
      <c r="E258" s="18">
        <v>0</v>
      </c>
      <c r="F258" s="24">
        <v>81.11</v>
      </c>
      <c r="G258" s="24">
        <v>0.83812499999999979</v>
      </c>
      <c r="H258" s="24">
        <v>21.696741666666671</v>
      </c>
      <c r="I258" s="24">
        <v>21.096725000000003</v>
      </c>
      <c r="J258" s="25">
        <v>192.53125</v>
      </c>
      <c r="K258" s="18" t="s">
        <v>348</v>
      </c>
      <c r="L258" s="24" t="s">
        <v>348</v>
      </c>
    </row>
    <row r="259" spans="1:12" ht="16" x14ac:dyDescent="0.2">
      <c r="A259" s="15">
        <v>41156</v>
      </c>
      <c r="B259" s="16" t="s">
        <v>267</v>
      </c>
      <c r="C259" s="24">
        <v>33.61</v>
      </c>
      <c r="D259" s="24">
        <v>14.17</v>
      </c>
      <c r="E259" s="18">
        <v>3.048</v>
      </c>
      <c r="F259" s="24">
        <v>77.2</v>
      </c>
      <c r="G259" s="24">
        <v>0.60531249999999992</v>
      </c>
      <c r="H259" s="24">
        <v>21.906400000000001</v>
      </c>
      <c r="I259" s="24">
        <v>21.357929166666668</v>
      </c>
      <c r="J259" s="25">
        <v>184.39583333333334</v>
      </c>
      <c r="K259" s="18" t="s">
        <v>348</v>
      </c>
      <c r="L259" s="24" t="s">
        <v>348</v>
      </c>
    </row>
    <row r="260" spans="1:12" ht="16" x14ac:dyDescent="0.2">
      <c r="A260" s="15">
        <v>41157</v>
      </c>
      <c r="B260" s="16" t="s">
        <v>267</v>
      </c>
      <c r="C260" s="24">
        <v>27.17</v>
      </c>
      <c r="D260" s="24">
        <v>13.39</v>
      </c>
      <c r="E260" s="18">
        <v>0</v>
      </c>
      <c r="F260" s="24">
        <v>64.47</v>
      </c>
      <c r="G260" s="24">
        <v>0.85675000000000001</v>
      </c>
      <c r="H260" s="24">
        <v>21.668362500000011</v>
      </c>
      <c r="I260" s="24">
        <v>21.172595833333336</v>
      </c>
      <c r="J260" s="25">
        <v>235.07291666666666</v>
      </c>
      <c r="K260" s="18" t="s">
        <v>348</v>
      </c>
      <c r="L260" s="24" t="s">
        <v>348</v>
      </c>
    </row>
    <row r="261" spans="1:12" ht="16" x14ac:dyDescent="0.2">
      <c r="A261" s="15">
        <v>41158</v>
      </c>
      <c r="B261" s="16" t="s">
        <v>267</v>
      </c>
      <c r="C261" s="24">
        <v>26.67</v>
      </c>
      <c r="D261" s="24">
        <v>9</v>
      </c>
      <c r="E261" s="18">
        <v>0</v>
      </c>
      <c r="F261" s="24">
        <v>55.41</v>
      </c>
      <c r="G261" s="24">
        <v>0.85675000000000001</v>
      </c>
      <c r="H261" s="24" t="s">
        <v>348</v>
      </c>
      <c r="I261" s="24" t="s">
        <v>348</v>
      </c>
      <c r="J261" s="25">
        <v>254.29166666666666</v>
      </c>
      <c r="K261" s="18" t="s">
        <v>348</v>
      </c>
      <c r="L261" s="24" t="s">
        <v>348</v>
      </c>
    </row>
    <row r="262" spans="1:12" ht="16" x14ac:dyDescent="0.2">
      <c r="A262" s="15">
        <v>41159</v>
      </c>
      <c r="B262" s="16" t="s">
        <v>267</v>
      </c>
      <c r="C262" s="24">
        <v>19.329999999999998</v>
      </c>
      <c r="D262" s="24">
        <v>9.33</v>
      </c>
      <c r="E262" s="18">
        <v>6.35</v>
      </c>
      <c r="F262" s="24">
        <v>80.42</v>
      </c>
      <c r="G262" s="24">
        <v>1.5598437500000004</v>
      </c>
      <c r="H262" s="24" t="s">
        <v>348</v>
      </c>
      <c r="I262" s="24" t="s">
        <v>348</v>
      </c>
      <c r="J262" s="25">
        <v>261.875</v>
      </c>
      <c r="K262" s="18" t="s">
        <v>348</v>
      </c>
      <c r="L262" s="24" t="s">
        <v>348</v>
      </c>
    </row>
    <row r="263" spans="1:12" ht="16" x14ac:dyDescent="0.2">
      <c r="A263" s="15">
        <v>41160</v>
      </c>
      <c r="B263" s="16" t="s">
        <v>267</v>
      </c>
      <c r="C263" s="24">
        <v>19.78</v>
      </c>
      <c r="D263" s="24">
        <v>7.39</v>
      </c>
      <c r="E263" s="18">
        <v>5.8419999999999996</v>
      </c>
      <c r="F263" s="24">
        <v>83.44</v>
      </c>
      <c r="G263" s="24">
        <v>2.3607187500000011</v>
      </c>
      <c r="H263" s="24" t="s">
        <v>348</v>
      </c>
      <c r="I263" s="24" t="s">
        <v>348</v>
      </c>
      <c r="J263" s="25">
        <v>244.61458333333334</v>
      </c>
      <c r="K263" s="18" t="s">
        <v>348</v>
      </c>
      <c r="L263" s="24" t="s">
        <v>348</v>
      </c>
    </row>
    <row r="264" spans="1:12" ht="16" x14ac:dyDescent="0.2">
      <c r="A264" s="15">
        <v>41161</v>
      </c>
      <c r="B264" s="16" t="s">
        <v>267</v>
      </c>
      <c r="C264" s="24">
        <v>20.94</v>
      </c>
      <c r="D264" s="24">
        <v>7.11</v>
      </c>
      <c r="E264" s="18">
        <v>0</v>
      </c>
      <c r="F264" s="24">
        <v>75.92</v>
      </c>
      <c r="G264" s="24">
        <v>1.6902187500000005</v>
      </c>
      <c r="H264" s="24" t="s">
        <v>348</v>
      </c>
      <c r="I264" s="24" t="s">
        <v>348</v>
      </c>
      <c r="J264" s="25">
        <v>271.83333333333331</v>
      </c>
      <c r="K264" s="18" t="s">
        <v>348</v>
      </c>
      <c r="L264" s="24" t="s">
        <v>348</v>
      </c>
    </row>
    <row r="265" spans="1:12" ht="16" x14ac:dyDescent="0.2">
      <c r="A265" s="15">
        <v>41162</v>
      </c>
      <c r="B265" s="16" t="s">
        <v>267</v>
      </c>
      <c r="C265" s="24">
        <v>24.28</v>
      </c>
      <c r="D265" s="24">
        <v>4.22</v>
      </c>
      <c r="E265" s="18">
        <v>0</v>
      </c>
      <c r="F265" s="24">
        <v>66.489999999999995</v>
      </c>
      <c r="G265" s="24">
        <v>2.1977500000000023</v>
      </c>
      <c r="H265" s="24" t="s">
        <v>348</v>
      </c>
      <c r="I265" s="24" t="s">
        <v>348</v>
      </c>
      <c r="J265" s="25">
        <v>175.27083333333334</v>
      </c>
      <c r="K265" s="18" t="s">
        <v>348</v>
      </c>
      <c r="L265" s="24" t="s">
        <v>348</v>
      </c>
    </row>
    <row r="266" spans="1:12" ht="16" x14ac:dyDescent="0.2">
      <c r="A266" s="15">
        <v>41163</v>
      </c>
      <c r="B266" s="16" t="s">
        <v>267</v>
      </c>
      <c r="C266" s="24">
        <v>30.28</v>
      </c>
      <c r="D266" s="24">
        <v>13.39</v>
      </c>
      <c r="E266" s="18">
        <v>0</v>
      </c>
      <c r="F266" s="24">
        <v>51.81</v>
      </c>
      <c r="G266" s="24">
        <v>3.5434062500000061</v>
      </c>
      <c r="H266" s="24" t="s">
        <v>348</v>
      </c>
      <c r="I266" s="24" t="s">
        <v>348</v>
      </c>
      <c r="J266" s="25">
        <v>134.375</v>
      </c>
      <c r="K266" s="18" t="s">
        <v>348</v>
      </c>
      <c r="L266" s="24" t="s">
        <v>348</v>
      </c>
    </row>
    <row r="267" spans="1:12" ht="16" x14ac:dyDescent="0.2">
      <c r="A267" s="15">
        <v>41164</v>
      </c>
      <c r="B267" s="16" t="s">
        <v>267</v>
      </c>
      <c r="C267" s="24">
        <v>21.33</v>
      </c>
      <c r="D267" s="24">
        <v>11.11</v>
      </c>
      <c r="E267" s="18">
        <v>0.254</v>
      </c>
      <c r="F267" s="24">
        <v>60.11</v>
      </c>
      <c r="G267" s="24">
        <v>1.6995312500000006</v>
      </c>
      <c r="H267" s="24" t="s">
        <v>348</v>
      </c>
      <c r="I267" s="24" t="s">
        <v>348</v>
      </c>
      <c r="J267" s="25">
        <v>251.41666666666666</v>
      </c>
      <c r="K267" s="18" t="s">
        <v>348</v>
      </c>
      <c r="L267" s="24" t="s">
        <v>348</v>
      </c>
    </row>
    <row r="268" spans="1:12" ht="16" x14ac:dyDescent="0.2">
      <c r="A268" s="15">
        <v>41165</v>
      </c>
      <c r="B268" s="16" t="s">
        <v>267</v>
      </c>
      <c r="C268" s="24">
        <v>20</v>
      </c>
      <c r="D268" s="24">
        <v>5.72</v>
      </c>
      <c r="E268" s="18">
        <v>0</v>
      </c>
      <c r="F268" s="24">
        <v>72.11</v>
      </c>
      <c r="G268" s="24">
        <v>1.1314687499999998</v>
      </c>
      <c r="H268" s="24" t="s">
        <v>348</v>
      </c>
      <c r="I268" s="24" t="s">
        <v>348</v>
      </c>
      <c r="J268" s="25">
        <v>233.17708333333334</v>
      </c>
      <c r="K268" s="18" t="s">
        <v>348</v>
      </c>
      <c r="L268" s="24" t="s">
        <v>348</v>
      </c>
    </row>
    <row r="269" spans="1:12" ht="16" x14ac:dyDescent="0.2">
      <c r="A269" s="15">
        <v>41166</v>
      </c>
      <c r="B269" s="16" t="s">
        <v>267</v>
      </c>
      <c r="C269" s="24">
        <v>21.83</v>
      </c>
      <c r="D269" s="24">
        <v>5.17</v>
      </c>
      <c r="E269" s="18">
        <v>0</v>
      </c>
      <c r="F269" s="24">
        <v>55.56</v>
      </c>
      <c r="G269" s="24">
        <v>0.8800312499999996</v>
      </c>
      <c r="H269" s="24" t="s">
        <v>348</v>
      </c>
      <c r="I269" s="24" t="s">
        <v>348</v>
      </c>
      <c r="J269" s="25">
        <v>273.38541666666669</v>
      </c>
      <c r="K269" s="18" t="s">
        <v>348</v>
      </c>
      <c r="L269" s="24" t="s">
        <v>348</v>
      </c>
    </row>
    <row r="270" spans="1:12" ht="16" x14ac:dyDescent="0.2">
      <c r="A270" s="15">
        <v>41167</v>
      </c>
      <c r="B270" s="16" t="s">
        <v>267</v>
      </c>
      <c r="C270" s="24">
        <v>25.83</v>
      </c>
      <c r="D270" s="24">
        <v>4.8899999999999997</v>
      </c>
      <c r="E270" s="18">
        <v>0</v>
      </c>
      <c r="F270" s="24">
        <v>57.33</v>
      </c>
      <c r="G270" s="24">
        <v>1.9649375000000007</v>
      </c>
      <c r="H270" s="24" t="s">
        <v>348</v>
      </c>
      <c r="I270" s="24" t="s">
        <v>348</v>
      </c>
      <c r="J270" s="25">
        <v>110.61458333333333</v>
      </c>
      <c r="K270" s="18" t="s">
        <v>348</v>
      </c>
      <c r="L270" s="24" t="s">
        <v>348</v>
      </c>
    </row>
    <row r="271" spans="1:12" ht="16" x14ac:dyDescent="0.2">
      <c r="A271" s="15">
        <v>41168</v>
      </c>
      <c r="B271" s="16" t="s">
        <v>267</v>
      </c>
      <c r="C271" s="24">
        <v>24.94</v>
      </c>
      <c r="D271" s="24">
        <v>9.5</v>
      </c>
      <c r="E271" s="18">
        <v>0</v>
      </c>
      <c r="F271" s="24">
        <v>56.45</v>
      </c>
      <c r="G271" s="24">
        <v>2.0953124999999999</v>
      </c>
      <c r="H271" s="24" t="s">
        <v>348</v>
      </c>
      <c r="I271" s="24" t="s">
        <v>348</v>
      </c>
      <c r="J271" s="25">
        <v>146.91666666666666</v>
      </c>
      <c r="K271" s="18" t="s">
        <v>348</v>
      </c>
      <c r="L271" s="24" t="s">
        <v>348</v>
      </c>
    </row>
    <row r="272" spans="1:12" ht="16" x14ac:dyDescent="0.2">
      <c r="A272" s="15">
        <v>41169</v>
      </c>
      <c r="B272" s="16" t="s">
        <v>267</v>
      </c>
      <c r="C272" s="24">
        <v>14.83</v>
      </c>
      <c r="D272" s="24">
        <v>4.28</v>
      </c>
      <c r="E272" s="18">
        <v>0.254</v>
      </c>
      <c r="F272" s="24">
        <v>85.53</v>
      </c>
      <c r="G272" s="24">
        <v>1.5319062500000005</v>
      </c>
      <c r="H272" s="24" t="s">
        <v>348</v>
      </c>
      <c r="I272" s="24" t="s">
        <v>348</v>
      </c>
      <c r="J272" s="25">
        <v>264.05208333333331</v>
      </c>
      <c r="K272" s="18" t="s">
        <v>348</v>
      </c>
      <c r="L272" s="24" t="s">
        <v>348</v>
      </c>
    </row>
    <row r="273" spans="1:12" ht="16" x14ac:dyDescent="0.2">
      <c r="A273" s="15">
        <v>41170</v>
      </c>
      <c r="B273" s="16" t="s">
        <v>267</v>
      </c>
      <c r="C273" s="24">
        <v>12.78</v>
      </c>
      <c r="D273" s="24">
        <v>-0.67</v>
      </c>
      <c r="E273" s="18">
        <v>0.254</v>
      </c>
      <c r="F273" s="24">
        <v>68.84</v>
      </c>
      <c r="G273" s="24">
        <v>1.9835624999999999</v>
      </c>
      <c r="H273" s="24" t="s">
        <v>348</v>
      </c>
      <c r="I273" s="24" t="s">
        <v>348</v>
      </c>
      <c r="J273" s="25">
        <v>272.17708333333331</v>
      </c>
      <c r="K273" s="18" t="s">
        <v>348</v>
      </c>
      <c r="L273" s="24" t="s">
        <v>348</v>
      </c>
    </row>
    <row r="274" spans="1:12" ht="16" x14ac:dyDescent="0.2">
      <c r="A274" s="15">
        <v>41171</v>
      </c>
      <c r="B274" s="16" t="s">
        <v>267</v>
      </c>
      <c r="C274" s="24">
        <v>19.440000000000001</v>
      </c>
      <c r="D274" s="24">
        <v>-0.56000000000000005</v>
      </c>
      <c r="E274" s="18">
        <v>1.27</v>
      </c>
      <c r="F274" s="24">
        <v>70.98</v>
      </c>
      <c r="G274" s="24">
        <v>2.5516250000000018</v>
      </c>
      <c r="H274" s="24" t="s">
        <v>348</v>
      </c>
      <c r="I274" s="24" t="s">
        <v>348</v>
      </c>
      <c r="J274" s="25">
        <v>190.39583333333334</v>
      </c>
      <c r="K274" s="18" t="s">
        <v>348</v>
      </c>
      <c r="L274" s="24" t="s">
        <v>348</v>
      </c>
    </row>
    <row r="275" spans="1:12" ht="16" x14ac:dyDescent="0.2">
      <c r="A275" s="15">
        <v>41172</v>
      </c>
      <c r="B275" s="16" t="s">
        <v>267</v>
      </c>
      <c r="C275" s="24">
        <v>15.11</v>
      </c>
      <c r="D275" s="24">
        <v>4.3899999999999997</v>
      </c>
      <c r="E275" s="18">
        <v>0</v>
      </c>
      <c r="F275" s="24">
        <v>70.8</v>
      </c>
      <c r="G275" s="24">
        <v>2.4119374999999996</v>
      </c>
      <c r="H275" s="24" t="s">
        <v>348</v>
      </c>
      <c r="I275" s="24" t="s">
        <v>348</v>
      </c>
      <c r="J275" s="25">
        <v>229.46875</v>
      </c>
      <c r="K275" s="18" t="s">
        <v>348</v>
      </c>
      <c r="L275" s="24" t="s">
        <v>348</v>
      </c>
    </row>
    <row r="276" spans="1:12" ht="16" x14ac:dyDescent="0.2">
      <c r="A276" s="15">
        <v>41173</v>
      </c>
      <c r="B276" s="16" t="s">
        <v>267</v>
      </c>
      <c r="C276" s="24">
        <v>14.06</v>
      </c>
      <c r="D276" s="24">
        <v>2.2200000000000002</v>
      </c>
      <c r="E276" s="18">
        <v>0.254</v>
      </c>
      <c r="F276" s="24">
        <v>81.78</v>
      </c>
      <c r="G276" s="24">
        <v>1.1500937500000001</v>
      </c>
      <c r="H276" s="24" t="s">
        <v>348</v>
      </c>
      <c r="I276" s="24" t="s">
        <v>348</v>
      </c>
      <c r="J276" s="25">
        <v>221.625</v>
      </c>
      <c r="K276" s="18" t="s">
        <v>348</v>
      </c>
      <c r="L276" s="24" t="s">
        <v>348</v>
      </c>
    </row>
    <row r="277" spans="1:12" ht="16" x14ac:dyDescent="0.2">
      <c r="A277" s="15">
        <v>41174</v>
      </c>
      <c r="B277" s="16" t="s">
        <v>267</v>
      </c>
      <c r="C277" s="24">
        <v>12.11</v>
      </c>
      <c r="D277" s="24">
        <v>0.5</v>
      </c>
      <c r="E277" s="18">
        <v>0</v>
      </c>
      <c r="F277" s="24">
        <v>78.55</v>
      </c>
      <c r="G277" s="24">
        <v>3.0405312500000012</v>
      </c>
      <c r="H277" s="24" t="s">
        <v>348</v>
      </c>
      <c r="I277" s="24" t="s">
        <v>348</v>
      </c>
      <c r="J277" s="25">
        <v>262.21875</v>
      </c>
      <c r="K277" s="18" t="s">
        <v>348</v>
      </c>
      <c r="L277" s="24" t="s">
        <v>348</v>
      </c>
    </row>
    <row r="278" spans="1:12" ht="16" x14ac:dyDescent="0.2">
      <c r="A278" s="15">
        <v>41175</v>
      </c>
      <c r="B278" s="16" t="s">
        <v>267</v>
      </c>
      <c r="C278" s="24">
        <v>12.56</v>
      </c>
      <c r="D278" s="24">
        <v>-0.89</v>
      </c>
      <c r="E278" s="18">
        <v>0</v>
      </c>
      <c r="F278" s="24">
        <v>69.64</v>
      </c>
      <c r="G278" s="24">
        <v>1.9509687499999997</v>
      </c>
      <c r="H278" s="24" t="s">
        <v>348</v>
      </c>
      <c r="I278" s="24" t="s">
        <v>348</v>
      </c>
      <c r="J278" s="25">
        <v>245.28125</v>
      </c>
      <c r="K278" s="18" t="s">
        <v>348</v>
      </c>
      <c r="L278" s="24" t="s">
        <v>348</v>
      </c>
    </row>
    <row r="279" spans="1:12" ht="16" x14ac:dyDescent="0.2">
      <c r="A279" s="15">
        <v>41176</v>
      </c>
      <c r="B279" s="16" t="s">
        <v>267</v>
      </c>
      <c r="C279" s="24">
        <v>22.17</v>
      </c>
      <c r="D279" s="24">
        <v>0.39</v>
      </c>
      <c r="E279" s="18">
        <v>0</v>
      </c>
      <c r="F279" s="24">
        <v>51.4</v>
      </c>
      <c r="G279" s="24">
        <v>2.495750000000001</v>
      </c>
      <c r="H279" s="24" t="s">
        <v>348</v>
      </c>
      <c r="I279" s="24" t="s">
        <v>348</v>
      </c>
      <c r="J279" s="25">
        <v>206.52083333333334</v>
      </c>
      <c r="K279" s="18" t="s">
        <v>348</v>
      </c>
      <c r="L279" s="24" t="s">
        <v>348</v>
      </c>
    </row>
    <row r="280" spans="1:12" ht="16" x14ac:dyDescent="0.2">
      <c r="A280" s="15">
        <v>41177</v>
      </c>
      <c r="B280" s="16" t="s">
        <v>267</v>
      </c>
      <c r="C280" s="24">
        <v>19.39</v>
      </c>
      <c r="D280" s="24">
        <v>5.61</v>
      </c>
      <c r="E280" s="18">
        <v>4.8259999999999996</v>
      </c>
      <c r="F280" s="24">
        <v>59.3</v>
      </c>
      <c r="G280" s="24">
        <v>1.4155</v>
      </c>
      <c r="H280" s="24" t="s">
        <v>348</v>
      </c>
      <c r="I280" s="24" t="s">
        <v>348</v>
      </c>
      <c r="J280" s="25">
        <v>222.97916666666666</v>
      </c>
      <c r="K280" s="18" t="s">
        <v>348</v>
      </c>
      <c r="L280" s="24" t="s">
        <v>348</v>
      </c>
    </row>
    <row r="281" spans="1:12" ht="16" x14ac:dyDescent="0.2">
      <c r="A281" s="15">
        <v>41178</v>
      </c>
      <c r="B281" s="16" t="s">
        <v>267</v>
      </c>
      <c r="C281" s="24">
        <v>16.329999999999998</v>
      </c>
      <c r="D281" s="24">
        <v>-0.17</v>
      </c>
      <c r="E281" s="18">
        <v>0</v>
      </c>
      <c r="F281" s="24">
        <v>62.42</v>
      </c>
      <c r="G281" s="24">
        <v>1.1174999999999999</v>
      </c>
      <c r="H281" s="24" t="s">
        <v>348</v>
      </c>
      <c r="I281" s="24" t="s">
        <v>348</v>
      </c>
      <c r="J281" s="25">
        <v>295.11458333333331</v>
      </c>
      <c r="K281" s="18" t="s">
        <v>348</v>
      </c>
      <c r="L281" s="24" t="s">
        <v>348</v>
      </c>
    </row>
    <row r="282" spans="1:12" ht="16" x14ac:dyDescent="0.2">
      <c r="A282" s="15">
        <v>41179</v>
      </c>
      <c r="B282" s="16" t="s">
        <v>267</v>
      </c>
      <c r="C282" s="24">
        <v>18.28</v>
      </c>
      <c r="D282" s="24">
        <v>-0.78</v>
      </c>
      <c r="E282" s="18">
        <v>0</v>
      </c>
      <c r="F282" s="24">
        <v>68.66</v>
      </c>
      <c r="G282" s="24">
        <v>0.26074999999999987</v>
      </c>
      <c r="H282" s="24" t="s">
        <v>348</v>
      </c>
      <c r="I282" s="24" t="s">
        <v>348</v>
      </c>
      <c r="J282" s="25">
        <v>205.11458333333334</v>
      </c>
      <c r="K282" s="18" t="s">
        <v>348</v>
      </c>
      <c r="L282" s="24" t="s">
        <v>348</v>
      </c>
    </row>
    <row r="283" spans="1:12" ht="16" x14ac:dyDescent="0.2">
      <c r="A283" s="15">
        <v>41180</v>
      </c>
      <c r="B283" s="16" t="s">
        <v>267</v>
      </c>
      <c r="C283" s="24">
        <v>20.67</v>
      </c>
      <c r="D283" s="24">
        <v>0.17</v>
      </c>
      <c r="E283" s="18">
        <v>0</v>
      </c>
      <c r="F283" s="24">
        <v>63.65</v>
      </c>
      <c r="G283" s="24">
        <v>0.39112499999999994</v>
      </c>
      <c r="H283" s="24" t="s">
        <v>348</v>
      </c>
      <c r="I283" s="24" t="s">
        <v>348</v>
      </c>
      <c r="J283" s="25">
        <v>200.52083333333334</v>
      </c>
      <c r="K283" s="18" t="s">
        <v>348</v>
      </c>
      <c r="L283" s="24" t="s">
        <v>348</v>
      </c>
    </row>
    <row r="284" spans="1:12" ht="16" x14ac:dyDescent="0.2">
      <c r="A284" s="15">
        <v>41181</v>
      </c>
      <c r="B284" s="16" t="s">
        <v>267</v>
      </c>
      <c r="C284" s="24">
        <v>24.33</v>
      </c>
      <c r="D284" s="24">
        <v>2.67</v>
      </c>
      <c r="E284" s="18">
        <v>0</v>
      </c>
      <c r="F284" s="24">
        <v>49.45</v>
      </c>
      <c r="G284" s="24">
        <v>0.79621875000000009</v>
      </c>
      <c r="H284" s="24" t="s">
        <v>348</v>
      </c>
      <c r="I284" s="24" t="s">
        <v>348</v>
      </c>
      <c r="J284" s="25">
        <v>249.17708333333334</v>
      </c>
      <c r="K284" s="18" t="s">
        <v>348</v>
      </c>
      <c r="L284" s="24" t="s">
        <v>348</v>
      </c>
    </row>
    <row r="285" spans="1:12" ht="16" x14ac:dyDescent="0.2">
      <c r="A285" s="15">
        <v>41182</v>
      </c>
      <c r="B285" s="16" t="s">
        <v>267</v>
      </c>
      <c r="C285" s="24">
        <v>20.94</v>
      </c>
      <c r="D285" s="24">
        <v>2.5</v>
      </c>
      <c r="E285" s="18">
        <v>0</v>
      </c>
      <c r="F285" s="24">
        <v>65.900000000000006</v>
      </c>
      <c r="G285" s="24">
        <v>0.37249999999999983</v>
      </c>
      <c r="H285" s="24" t="s">
        <v>348</v>
      </c>
      <c r="I285" s="24" t="s">
        <v>348</v>
      </c>
      <c r="J285" s="25">
        <v>77.03125</v>
      </c>
      <c r="K285" s="18" t="s">
        <v>348</v>
      </c>
      <c r="L285" s="24" t="s">
        <v>348</v>
      </c>
    </row>
    <row r="286" spans="1:12" ht="16" x14ac:dyDescent="0.2">
      <c r="A286" s="15">
        <v>41183</v>
      </c>
      <c r="B286" s="16" t="s">
        <v>267</v>
      </c>
      <c r="C286" s="24">
        <v>21.67</v>
      </c>
      <c r="D286" s="24">
        <v>5.0599999999999996</v>
      </c>
      <c r="E286" s="18">
        <v>0</v>
      </c>
      <c r="F286" s="24">
        <v>67</v>
      </c>
      <c r="G286" s="24">
        <v>1.1640625</v>
      </c>
      <c r="H286" s="24" t="s">
        <v>348</v>
      </c>
      <c r="I286" s="24" t="s">
        <v>348</v>
      </c>
      <c r="J286" s="25">
        <v>172.92708333333334</v>
      </c>
      <c r="K286" s="18" t="s">
        <v>348</v>
      </c>
      <c r="L286" s="24" t="s">
        <v>348</v>
      </c>
    </row>
    <row r="287" spans="1:12" ht="16" x14ac:dyDescent="0.2">
      <c r="A287" s="15">
        <v>41184</v>
      </c>
      <c r="B287" s="16" t="s">
        <v>267</v>
      </c>
      <c r="C287" s="24">
        <v>21.61</v>
      </c>
      <c r="D287" s="24">
        <v>5.5</v>
      </c>
      <c r="E287" s="18">
        <v>0</v>
      </c>
      <c r="F287" s="24">
        <v>65.180000000000007</v>
      </c>
      <c r="G287" s="24">
        <v>0.67981250000000026</v>
      </c>
      <c r="H287" s="24" t="s">
        <v>348</v>
      </c>
      <c r="I287" s="24" t="s">
        <v>348</v>
      </c>
      <c r="J287" s="25">
        <v>186.05208333333334</v>
      </c>
      <c r="K287" s="18" t="s">
        <v>348</v>
      </c>
      <c r="L287" s="24" t="s">
        <v>348</v>
      </c>
    </row>
    <row r="288" spans="1:12" ht="16" x14ac:dyDescent="0.2">
      <c r="A288" s="15">
        <v>41185</v>
      </c>
      <c r="B288" s="16" t="s">
        <v>267</v>
      </c>
      <c r="C288" s="24">
        <v>23.11</v>
      </c>
      <c r="D288" s="24">
        <v>2.94</v>
      </c>
      <c r="E288" s="18">
        <v>0</v>
      </c>
      <c r="F288" s="24">
        <v>72.55</v>
      </c>
      <c r="G288" s="24">
        <v>0.62859375000000028</v>
      </c>
      <c r="H288" s="24" t="s">
        <v>348</v>
      </c>
      <c r="I288" s="24" t="s">
        <v>348</v>
      </c>
      <c r="J288" s="25">
        <v>103.58333333333333</v>
      </c>
      <c r="K288" s="18" t="s">
        <v>348</v>
      </c>
      <c r="L288" s="24" t="s">
        <v>348</v>
      </c>
    </row>
    <row r="289" spans="1:12" ht="16" x14ac:dyDescent="0.2">
      <c r="A289" s="15">
        <v>41186</v>
      </c>
      <c r="B289" s="16" t="s">
        <v>267</v>
      </c>
      <c r="C289" s="24">
        <v>15.61</v>
      </c>
      <c r="D289" s="24">
        <v>4.28</v>
      </c>
      <c r="E289" s="18">
        <v>0</v>
      </c>
      <c r="F289" s="24">
        <v>65.540000000000006</v>
      </c>
      <c r="G289" s="24">
        <v>3.915906249999999</v>
      </c>
      <c r="H289" s="24" t="s">
        <v>348</v>
      </c>
      <c r="I289" s="24" t="s">
        <v>348</v>
      </c>
      <c r="J289" s="25">
        <v>173.73958333333334</v>
      </c>
      <c r="K289" s="18" t="s">
        <v>348</v>
      </c>
      <c r="L289" s="24" t="s">
        <v>348</v>
      </c>
    </row>
    <row r="290" spans="1:12" ht="16" x14ac:dyDescent="0.2">
      <c r="A290" s="15">
        <v>41187</v>
      </c>
      <c r="B290" s="16" t="s">
        <v>267</v>
      </c>
      <c r="C290" s="24">
        <v>8.56</v>
      </c>
      <c r="D290" s="24">
        <v>2.33</v>
      </c>
      <c r="E290" s="18">
        <v>0</v>
      </c>
      <c r="F290" s="24">
        <v>54.63</v>
      </c>
      <c r="G290" s="24">
        <v>4.8238749999999992</v>
      </c>
      <c r="H290" s="24" t="s">
        <v>348</v>
      </c>
      <c r="I290" s="24" t="s">
        <v>348</v>
      </c>
      <c r="J290" s="25">
        <v>224.59375</v>
      </c>
      <c r="K290" s="18" t="s">
        <v>348</v>
      </c>
      <c r="L290" s="24" t="s">
        <v>348</v>
      </c>
    </row>
    <row r="291" spans="1:12" ht="16" x14ac:dyDescent="0.2">
      <c r="A291" s="15">
        <v>41188</v>
      </c>
      <c r="B291" s="16" t="s">
        <v>267</v>
      </c>
      <c r="C291" s="24">
        <v>6.78</v>
      </c>
      <c r="D291" s="24">
        <v>0.5</v>
      </c>
      <c r="E291" s="18">
        <v>0</v>
      </c>
      <c r="F291" s="24">
        <v>62.51</v>
      </c>
      <c r="G291" s="24">
        <v>3.166250000000002</v>
      </c>
      <c r="H291" s="24" t="s">
        <v>348</v>
      </c>
      <c r="I291" s="24" t="s">
        <v>348</v>
      </c>
      <c r="J291" s="25">
        <v>273.44791666666669</v>
      </c>
      <c r="K291" s="18" t="s">
        <v>348</v>
      </c>
      <c r="L291" s="24" t="s">
        <v>348</v>
      </c>
    </row>
    <row r="292" spans="1:12" ht="16" x14ac:dyDescent="0.2">
      <c r="A292" s="15">
        <v>41189</v>
      </c>
      <c r="B292" s="16" t="s">
        <v>267</v>
      </c>
      <c r="C292" s="24">
        <v>9.5</v>
      </c>
      <c r="D292" s="24">
        <v>-3.72</v>
      </c>
      <c r="E292" s="18">
        <v>0</v>
      </c>
      <c r="F292" s="24">
        <v>46.88</v>
      </c>
      <c r="G292" s="24">
        <v>1.6017500000000002</v>
      </c>
      <c r="H292" s="24" t="s">
        <v>348</v>
      </c>
      <c r="I292" s="24" t="s">
        <v>348</v>
      </c>
      <c r="J292" s="25">
        <v>211.5625</v>
      </c>
      <c r="K292" s="18" t="s">
        <v>348</v>
      </c>
      <c r="L292" s="24" t="s">
        <v>348</v>
      </c>
    </row>
    <row r="293" spans="1:12" ht="16" x14ac:dyDescent="0.2">
      <c r="A293" s="15">
        <v>41190</v>
      </c>
      <c r="B293" s="16" t="s">
        <v>267</v>
      </c>
      <c r="C293" s="24">
        <v>14.67</v>
      </c>
      <c r="D293" s="24">
        <v>-0.56000000000000005</v>
      </c>
      <c r="E293" s="18">
        <v>0</v>
      </c>
      <c r="F293" s="24">
        <v>43.66</v>
      </c>
      <c r="G293" s="24">
        <v>4.1440625000000004</v>
      </c>
      <c r="H293" s="24" t="s">
        <v>348</v>
      </c>
      <c r="I293" s="24" t="s">
        <v>348</v>
      </c>
      <c r="J293" s="25">
        <v>138.125</v>
      </c>
      <c r="K293" s="18" t="s">
        <v>348</v>
      </c>
      <c r="L293" s="24" t="s">
        <v>348</v>
      </c>
    </row>
    <row r="294" spans="1:12" ht="16" x14ac:dyDescent="0.2">
      <c r="A294" s="15">
        <v>41191</v>
      </c>
      <c r="B294" s="16" t="s">
        <v>267</v>
      </c>
      <c r="C294" s="24">
        <v>12.61</v>
      </c>
      <c r="D294" s="24">
        <v>2</v>
      </c>
      <c r="E294" s="18">
        <v>0.50800000000000001</v>
      </c>
      <c r="F294" s="24">
        <v>90.45</v>
      </c>
      <c r="G294" s="24">
        <v>2.3793437500000012</v>
      </c>
      <c r="H294" s="24" t="s">
        <v>348</v>
      </c>
      <c r="I294" s="24" t="s">
        <v>348</v>
      </c>
      <c r="J294" s="25">
        <v>186.125</v>
      </c>
      <c r="K294" s="18" t="s">
        <v>348</v>
      </c>
      <c r="L294" s="24" t="s">
        <v>348</v>
      </c>
    </row>
    <row r="295" spans="1:12" ht="16" x14ac:dyDescent="0.2">
      <c r="A295" s="15">
        <v>41192</v>
      </c>
      <c r="B295" s="16" t="s">
        <v>267</v>
      </c>
      <c r="C295" s="24">
        <v>7.89</v>
      </c>
      <c r="D295" s="24">
        <v>-1.1100000000000001</v>
      </c>
      <c r="E295" s="18">
        <v>0.254</v>
      </c>
      <c r="F295" s="24">
        <v>64.400000000000006</v>
      </c>
      <c r="G295" s="24">
        <v>2.8635937500000015</v>
      </c>
      <c r="H295" s="24" t="s">
        <v>348</v>
      </c>
      <c r="I295" s="24" t="s">
        <v>348</v>
      </c>
      <c r="J295" s="25">
        <v>219.47916666666666</v>
      </c>
      <c r="K295" s="18" t="s">
        <v>348</v>
      </c>
      <c r="L295" s="24" t="s">
        <v>348</v>
      </c>
    </row>
    <row r="296" spans="1:12" ht="16" x14ac:dyDescent="0.2">
      <c r="A296" s="15">
        <v>41193</v>
      </c>
      <c r="B296" s="16" t="s">
        <v>267</v>
      </c>
      <c r="C296" s="24">
        <v>9.5</v>
      </c>
      <c r="D296" s="24">
        <v>-3.22</v>
      </c>
      <c r="E296" s="18">
        <v>0</v>
      </c>
      <c r="F296" s="24">
        <v>51.07</v>
      </c>
      <c r="G296" s="24">
        <v>3.4176875000000027</v>
      </c>
      <c r="H296" s="24" t="s">
        <v>348</v>
      </c>
      <c r="I296" s="24" t="s">
        <v>348</v>
      </c>
      <c r="J296" s="25">
        <v>239.75</v>
      </c>
      <c r="K296" s="18" t="s">
        <v>348</v>
      </c>
      <c r="L296" s="24" t="s">
        <v>348</v>
      </c>
    </row>
    <row r="297" spans="1:12" ht="16" x14ac:dyDescent="0.2">
      <c r="A297" s="15">
        <v>41194</v>
      </c>
      <c r="B297" s="16" t="s">
        <v>267</v>
      </c>
      <c r="C297" s="24">
        <v>9.17</v>
      </c>
      <c r="D297" s="24">
        <v>-5</v>
      </c>
      <c r="E297" s="18">
        <v>0</v>
      </c>
      <c r="F297" s="24">
        <v>56.64</v>
      </c>
      <c r="G297" s="24">
        <v>1.2758125</v>
      </c>
      <c r="H297" s="24" t="s">
        <v>348</v>
      </c>
      <c r="I297" s="24" t="s">
        <v>348</v>
      </c>
      <c r="J297" s="25">
        <v>180.54166666666666</v>
      </c>
      <c r="K297" s="18" t="s">
        <v>348</v>
      </c>
      <c r="L297" s="24" t="s">
        <v>348</v>
      </c>
    </row>
    <row r="298" spans="1:12" ht="16" x14ac:dyDescent="0.2">
      <c r="A298" s="15">
        <v>41195</v>
      </c>
      <c r="B298" s="16" t="s">
        <v>267</v>
      </c>
      <c r="C298" s="24">
        <v>9.5</v>
      </c>
      <c r="D298" s="24">
        <v>3.22</v>
      </c>
      <c r="E298" s="18">
        <v>5.5880000000000001</v>
      </c>
      <c r="F298" s="24">
        <v>97.55</v>
      </c>
      <c r="G298" s="24">
        <v>1.6762500000000014</v>
      </c>
      <c r="H298" s="24" t="s">
        <v>348</v>
      </c>
      <c r="I298" s="24" t="s">
        <v>348</v>
      </c>
      <c r="J298" s="25">
        <v>114.42708333333333</v>
      </c>
      <c r="K298" s="18" t="s">
        <v>348</v>
      </c>
      <c r="L298" s="24" t="s">
        <v>348</v>
      </c>
    </row>
    <row r="299" spans="1:12" ht="16" x14ac:dyDescent="0.2">
      <c r="A299" s="15">
        <v>41196</v>
      </c>
      <c r="B299" s="16" t="s">
        <v>267</v>
      </c>
      <c r="C299" s="24">
        <v>8.7799999999999994</v>
      </c>
      <c r="D299" s="24">
        <v>4.1100000000000003</v>
      </c>
      <c r="E299" s="18">
        <v>2.032</v>
      </c>
      <c r="F299" s="24">
        <v>97.65</v>
      </c>
      <c r="G299" s="24">
        <v>3.6225625000000008</v>
      </c>
      <c r="H299" s="24" t="s">
        <v>348</v>
      </c>
      <c r="I299" s="24" t="s">
        <v>348</v>
      </c>
      <c r="J299" s="25">
        <v>234.55208333333334</v>
      </c>
      <c r="K299" s="18" t="s">
        <v>348</v>
      </c>
      <c r="L299" s="24" t="s">
        <v>348</v>
      </c>
    </row>
    <row r="300" spans="1:12" ht="16" x14ac:dyDescent="0.2">
      <c r="A300" s="15">
        <v>41197</v>
      </c>
      <c r="B300" s="16" t="s">
        <v>267</v>
      </c>
      <c r="C300" s="24">
        <v>13</v>
      </c>
      <c r="D300" s="24">
        <v>1.83</v>
      </c>
      <c r="E300" s="18">
        <v>0</v>
      </c>
      <c r="F300" s="24">
        <v>81.61</v>
      </c>
      <c r="G300" s="24">
        <v>1.6436562500000005</v>
      </c>
      <c r="H300" s="24" t="s">
        <v>348</v>
      </c>
      <c r="I300" s="24" t="s">
        <v>348</v>
      </c>
      <c r="J300" s="25">
        <v>249.23958333333334</v>
      </c>
      <c r="K300" s="18" t="s">
        <v>348</v>
      </c>
      <c r="L300" s="24" t="s">
        <v>348</v>
      </c>
    </row>
    <row r="301" spans="1:12" ht="16" x14ac:dyDescent="0.2">
      <c r="A301" s="15">
        <v>41198</v>
      </c>
      <c r="B301" s="16" t="s">
        <v>267</v>
      </c>
      <c r="C301" s="24">
        <v>17.829999999999998</v>
      </c>
      <c r="D301" s="24">
        <v>6.33</v>
      </c>
      <c r="E301" s="18">
        <v>0</v>
      </c>
      <c r="F301" s="24">
        <v>74.03</v>
      </c>
      <c r="G301" s="24">
        <v>2.0813437500000012</v>
      </c>
      <c r="H301" s="24" t="s">
        <v>348</v>
      </c>
      <c r="I301" s="24" t="s">
        <v>348</v>
      </c>
      <c r="J301" s="25">
        <v>94.302083333333329</v>
      </c>
      <c r="K301" s="18" t="s">
        <v>348</v>
      </c>
      <c r="L301" s="24" t="s">
        <v>348</v>
      </c>
    </row>
    <row r="302" spans="1:12" ht="16" x14ac:dyDescent="0.2">
      <c r="A302" s="15">
        <v>41199</v>
      </c>
      <c r="B302" s="16" t="s">
        <v>267</v>
      </c>
      <c r="C302" s="24">
        <v>17.940000000000001</v>
      </c>
      <c r="D302" s="24">
        <v>6.39</v>
      </c>
      <c r="E302" s="18">
        <v>0.50800000000000001</v>
      </c>
      <c r="F302" s="24">
        <v>90.99</v>
      </c>
      <c r="G302" s="24">
        <v>1.7228125000000019</v>
      </c>
      <c r="H302" s="24" t="s">
        <v>348</v>
      </c>
      <c r="I302" s="24" t="s">
        <v>348</v>
      </c>
      <c r="J302" s="25">
        <v>125.72916666666667</v>
      </c>
      <c r="K302" s="18" t="s">
        <v>348</v>
      </c>
      <c r="L302" s="24" t="s">
        <v>348</v>
      </c>
    </row>
    <row r="303" spans="1:12" ht="16" x14ac:dyDescent="0.2">
      <c r="A303" s="15">
        <v>41200</v>
      </c>
      <c r="B303" s="16" t="s">
        <v>267</v>
      </c>
      <c r="C303" s="24">
        <v>9.39</v>
      </c>
      <c r="D303" s="24">
        <v>5.28</v>
      </c>
      <c r="E303" s="18">
        <v>0.254</v>
      </c>
      <c r="F303" s="24">
        <v>94.21</v>
      </c>
      <c r="G303" s="24">
        <v>1.5132812500000006</v>
      </c>
      <c r="H303" s="24" t="s">
        <v>348</v>
      </c>
      <c r="I303" s="24" t="s">
        <v>348</v>
      </c>
      <c r="J303" s="25">
        <v>143.44791666666666</v>
      </c>
      <c r="K303" s="18" t="s">
        <v>348</v>
      </c>
      <c r="L303" s="24" t="s">
        <v>348</v>
      </c>
    </row>
    <row r="304" spans="1:12" ht="16" x14ac:dyDescent="0.2">
      <c r="A304" s="15">
        <v>41201</v>
      </c>
      <c r="B304" s="16" t="s">
        <v>267</v>
      </c>
      <c r="C304" s="24">
        <v>9.67</v>
      </c>
      <c r="D304" s="24">
        <v>2.61</v>
      </c>
      <c r="E304" s="18">
        <v>0.254</v>
      </c>
      <c r="F304" s="24">
        <v>91.8</v>
      </c>
      <c r="G304" s="24">
        <v>1.0383437500000006</v>
      </c>
      <c r="H304" s="24" t="s">
        <v>348</v>
      </c>
      <c r="I304" s="24" t="s">
        <v>348</v>
      </c>
      <c r="J304" s="25">
        <v>158.58333333333334</v>
      </c>
      <c r="K304" s="18" t="s">
        <v>348</v>
      </c>
      <c r="L304" s="24" t="s">
        <v>348</v>
      </c>
    </row>
    <row r="305" spans="1:12" ht="16" x14ac:dyDescent="0.2">
      <c r="A305" s="15">
        <v>41202</v>
      </c>
      <c r="B305" s="16" t="s">
        <v>267</v>
      </c>
      <c r="C305" s="24">
        <v>11.17</v>
      </c>
      <c r="D305" s="24">
        <v>0.11</v>
      </c>
      <c r="E305" s="18">
        <v>0</v>
      </c>
      <c r="F305" s="24">
        <v>93.35</v>
      </c>
      <c r="G305" s="24">
        <v>1.0057499999999997</v>
      </c>
      <c r="H305" s="24" t="s">
        <v>348</v>
      </c>
      <c r="I305" s="24" t="s">
        <v>348</v>
      </c>
      <c r="J305" s="25">
        <v>247.97916666666666</v>
      </c>
      <c r="K305" s="18" t="s">
        <v>348</v>
      </c>
      <c r="L305" s="24" t="s">
        <v>348</v>
      </c>
    </row>
    <row r="306" spans="1:12" ht="16" x14ac:dyDescent="0.2">
      <c r="A306" s="15">
        <v>41203</v>
      </c>
      <c r="B306" s="16" t="s">
        <v>267</v>
      </c>
      <c r="C306" s="24">
        <v>15.89</v>
      </c>
      <c r="D306" s="24">
        <v>-1.1100000000000001</v>
      </c>
      <c r="E306" s="18">
        <v>0</v>
      </c>
      <c r="F306" s="24">
        <v>79.39</v>
      </c>
      <c r="G306" s="24">
        <v>1.578468750000001</v>
      </c>
      <c r="H306" s="24" t="s">
        <v>348</v>
      </c>
      <c r="I306" s="24" t="s">
        <v>348</v>
      </c>
      <c r="J306" s="25">
        <v>127.90625</v>
      </c>
      <c r="K306" s="18" t="s">
        <v>348</v>
      </c>
      <c r="L306" s="24" t="s">
        <v>348</v>
      </c>
    </row>
    <row r="307" spans="1:12" ht="16" x14ac:dyDescent="0.2">
      <c r="A307" s="15">
        <v>41204</v>
      </c>
      <c r="B307" s="16" t="s">
        <v>267</v>
      </c>
      <c r="C307" s="24">
        <v>16</v>
      </c>
      <c r="D307" s="24">
        <v>7.72</v>
      </c>
      <c r="E307" s="18">
        <v>0.50800000000000001</v>
      </c>
      <c r="F307" s="24">
        <v>81.02</v>
      </c>
      <c r="G307" s="24">
        <v>1.6762499999999998</v>
      </c>
      <c r="H307" s="24" t="s">
        <v>348</v>
      </c>
      <c r="I307" s="24" t="s">
        <v>348</v>
      </c>
      <c r="J307" s="25">
        <v>41.760416666666664</v>
      </c>
      <c r="K307" s="18" t="s">
        <v>348</v>
      </c>
      <c r="L307" s="24" t="s">
        <v>348</v>
      </c>
    </row>
    <row r="308" spans="1:12" ht="16" x14ac:dyDescent="0.2">
      <c r="A308" s="15">
        <v>41205</v>
      </c>
      <c r="B308" s="16" t="s">
        <v>267</v>
      </c>
      <c r="C308" s="24">
        <v>15.44</v>
      </c>
      <c r="D308" s="24">
        <v>9.39</v>
      </c>
      <c r="E308" s="18">
        <v>1.27</v>
      </c>
      <c r="F308" s="24">
        <v>96.42</v>
      </c>
      <c r="G308" s="24">
        <v>2.6075000000000008</v>
      </c>
      <c r="H308" s="24" t="s">
        <v>348</v>
      </c>
      <c r="I308" s="24" t="s">
        <v>348</v>
      </c>
      <c r="J308" s="25">
        <v>71.875</v>
      </c>
      <c r="K308" s="18" t="s">
        <v>348</v>
      </c>
      <c r="L308" s="24" t="s">
        <v>348</v>
      </c>
    </row>
    <row r="309" spans="1:12" ht="16" x14ac:dyDescent="0.2">
      <c r="A309" s="15">
        <v>41206</v>
      </c>
      <c r="B309" s="16" t="s">
        <v>267</v>
      </c>
      <c r="C309" s="24">
        <v>19.829999999999998</v>
      </c>
      <c r="D309" s="24">
        <v>15.61</v>
      </c>
      <c r="E309" s="18">
        <v>0</v>
      </c>
      <c r="F309" s="24">
        <v>97.36</v>
      </c>
      <c r="G309" s="24">
        <v>1.6110625000000001</v>
      </c>
      <c r="H309" s="24" t="s">
        <v>348</v>
      </c>
      <c r="I309" s="24" t="s">
        <v>348</v>
      </c>
      <c r="J309" s="25">
        <v>96.197916666666671</v>
      </c>
      <c r="K309" s="18" t="s">
        <v>348</v>
      </c>
      <c r="L309" s="24" t="s">
        <v>348</v>
      </c>
    </row>
    <row r="310" spans="1:12" ht="16" x14ac:dyDescent="0.2">
      <c r="A310" s="15">
        <v>41207</v>
      </c>
      <c r="B310" s="16" t="s">
        <v>267</v>
      </c>
      <c r="C310" s="24">
        <v>18.28</v>
      </c>
      <c r="D310" s="24">
        <v>1.06</v>
      </c>
      <c r="E310" s="18">
        <v>18.033999999999999</v>
      </c>
      <c r="F310" s="24">
        <v>92.56</v>
      </c>
      <c r="G310" s="24">
        <v>3.9531562500000006</v>
      </c>
      <c r="H310" s="24" t="s">
        <v>348</v>
      </c>
      <c r="I310" s="24" t="s">
        <v>348</v>
      </c>
      <c r="J310" s="25">
        <v>201.09375</v>
      </c>
      <c r="K310" s="18" t="s">
        <v>348</v>
      </c>
      <c r="L310" s="24" t="s">
        <v>348</v>
      </c>
    </row>
    <row r="311" spans="1:12" ht="16" x14ac:dyDescent="0.2">
      <c r="A311" s="15">
        <v>41208</v>
      </c>
      <c r="B311" s="16" t="s">
        <v>267</v>
      </c>
      <c r="C311" s="24">
        <v>2.78</v>
      </c>
      <c r="D311" s="24">
        <v>-1.28</v>
      </c>
      <c r="E311" s="18">
        <v>0</v>
      </c>
      <c r="F311" s="24">
        <v>66.72</v>
      </c>
      <c r="G311" s="24">
        <v>2.9753437500000017</v>
      </c>
      <c r="H311" s="24" t="s">
        <v>348</v>
      </c>
      <c r="I311" s="24" t="s">
        <v>348</v>
      </c>
      <c r="J311" s="25">
        <v>229.5</v>
      </c>
      <c r="K311" s="18" t="s">
        <v>348</v>
      </c>
      <c r="L311" s="24" t="s">
        <v>348</v>
      </c>
    </row>
    <row r="312" spans="1:12" ht="16" x14ac:dyDescent="0.2">
      <c r="A312" s="15">
        <v>41209</v>
      </c>
      <c r="B312" s="16" t="s">
        <v>267</v>
      </c>
      <c r="C312" s="24">
        <v>4.5599999999999996</v>
      </c>
      <c r="D312" s="24">
        <v>-3.94</v>
      </c>
      <c r="E312" s="18">
        <v>0</v>
      </c>
      <c r="F312" s="24">
        <v>63.18</v>
      </c>
      <c r="G312" s="24">
        <v>0.79621874999999998</v>
      </c>
      <c r="H312" s="24" t="s">
        <v>348</v>
      </c>
      <c r="I312" s="24" t="s">
        <v>348</v>
      </c>
      <c r="J312" s="25">
        <v>252.16666666666666</v>
      </c>
      <c r="K312" s="18" t="s">
        <v>348</v>
      </c>
      <c r="L312" s="24" t="s">
        <v>348</v>
      </c>
    </row>
    <row r="313" spans="1:12" ht="16" x14ac:dyDescent="0.2">
      <c r="A313" s="15">
        <v>41210</v>
      </c>
      <c r="B313" s="16" t="s">
        <v>267</v>
      </c>
      <c r="C313" s="24">
        <v>7.61</v>
      </c>
      <c r="D313" s="24">
        <v>-5.78</v>
      </c>
      <c r="E313" s="18">
        <v>0</v>
      </c>
      <c r="F313" s="24">
        <v>63.27</v>
      </c>
      <c r="G313" s="24">
        <v>0.22815624999999992</v>
      </c>
      <c r="H313" s="24" t="s">
        <v>348</v>
      </c>
      <c r="I313" s="24" t="s">
        <v>348</v>
      </c>
      <c r="J313" s="25">
        <v>188.30208333333334</v>
      </c>
      <c r="K313" s="18" t="s">
        <v>348</v>
      </c>
      <c r="L313" s="24" t="s">
        <v>348</v>
      </c>
    </row>
    <row r="314" spans="1:12" ht="16" x14ac:dyDescent="0.2">
      <c r="A314" s="15">
        <v>41211</v>
      </c>
      <c r="B314" s="16" t="s">
        <v>267</v>
      </c>
      <c r="C314" s="24">
        <v>8.7200000000000006</v>
      </c>
      <c r="D314" s="24">
        <v>-6.28</v>
      </c>
      <c r="E314" s="18">
        <v>0</v>
      </c>
      <c r="F314" s="24">
        <v>59.86</v>
      </c>
      <c r="G314" s="24">
        <v>0.50753124999999988</v>
      </c>
      <c r="H314" s="24" t="s">
        <v>348</v>
      </c>
      <c r="I314" s="24" t="s">
        <v>348</v>
      </c>
      <c r="J314" s="25">
        <v>227.30208333333334</v>
      </c>
      <c r="K314" s="18" t="s">
        <v>348</v>
      </c>
      <c r="L314" s="24" t="s">
        <v>348</v>
      </c>
    </row>
    <row r="315" spans="1:12" ht="16" x14ac:dyDescent="0.2">
      <c r="A315" s="15">
        <v>41212</v>
      </c>
      <c r="B315" s="16" t="s">
        <v>267</v>
      </c>
      <c r="C315" s="24">
        <v>6</v>
      </c>
      <c r="D315" s="24">
        <v>-1.94</v>
      </c>
      <c r="E315" s="18">
        <v>0.76200000000000001</v>
      </c>
      <c r="F315" s="24">
        <v>58.63</v>
      </c>
      <c r="G315" s="24">
        <v>4.0276562500000033</v>
      </c>
      <c r="H315" s="24" t="s">
        <v>348</v>
      </c>
      <c r="I315" s="24" t="s">
        <v>348</v>
      </c>
      <c r="J315" s="25">
        <v>304.97916666666669</v>
      </c>
      <c r="K315" s="18" t="s">
        <v>348</v>
      </c>
      <c r="L315" s="24" t="s">
        <v>348</v>
      </c>
    </row>
    <row r="316" spans="1:12" ht="16" x14ac:dyDescent="0.2">
      <c r="A316" s="15">
        <v>41213</v>
      </c>
      <c r="B316" s="16" t="s">
        <v>267</v>
      </c>
      <c r="C316" s="24">
        <v>7</v>
      </c>
      <c r="D316" s="24">
        <v>-4.28</v>
      </c>
      <c r="E316" s="18">
        <v>0</v>
      </c>
      <c r="F316" s="24">
        <v>55.57</v>
      </c>
      <c r="G316" s="24">
        <v>2.9241250000000023</v>
      </c>
      <c r="H316" s="24" t="s">
        <v>348</v>
      </c>
      <c r="I316" s="24" t="s">
        <v>348</v>
      </c>
      <c r="J316" s="25">
        <v>266.04166666666669</v>
      </c>
      <c r="K316" s="18" t="s">
        <v>348</v>
      </c>
      <c r="L316" s="24" t="s">
        <v>348</v>
      </c>
    </row>
    <row r="317" spans="1:12" ht="16" x14ac:dyDescent="0.2">
      <c r="A317" s="15">
        <v>41214</v>
      </c>
      <c r="B317" s="16" t="s">
        <v>267</v>
      </c>
      <c r="C317" s="24">
        <v>6.17</v>
      </c>
      <c r="D317" s="24">
        <v>-1.72</v>
      </c>
      <c r="E317" s="18">
        <v>0</v>
      </c>
      <c r="F317" s="24">
        <v>58.21</v>
      </c>
      <c r="G317" s="24">
        <v>2.7145937500000001</v>
      </c>
      <c r="H317" s="24" t="s">
        <v>348</v>
      </c>
      <c r="I317" s="24" t="s">
        <v>348</v>
      </c>
      <c r="J317" s="25">
        <v>270.47916666666669</v>
      </c>
      <c r="K317" s="18">
        <v>0</v>
      </c>
      <c r="L317" s="24" t="s">
        <v>348</v>
      </c>
    </row>
    <row r="318" spans="1:12" ht="16" x14ac:dyDescent="0.2">
      <c r="A318" s="15">
        <v>41215</v>
      </c>
      <c r="B318" s="16" t="s">
        <v>267</v>
      </c>
      <c r="C318" s="24">
        <v>6.17</v>
      </c>
      <c r="D318" s="24">
        <v>-6.44</v>
      </c>
      <c r="E318" s="18">
        <v>0</v>
      </c>
      <c r="F318" s="24">
        <v>64.849999999999994</v>
      </c>
      <c r="G318" s="24">
        <v>0.73103125000000035</v>
      </c>
      <c r="H318" s="24" t="s">
        <v>348</v>
      </c>
      <c r="I318" s="24" t="s">
        <v>348</v>
      </c>
      <c r="J318" s="25">
        <v>292.8125</v>
      </c>
      <c r="K318" s="18">
        <v>0</v>
      </c>
      <c r="L318" s="24" t="s">
        <v>348</v>
      </c>
    </row>
    <row r="319" spans="1:12" ht="16" x14ac:dyDescent="0.2">
      <c r="A319" s="15">
        <v>41216</v>
      </c>
      <c r="B319" s="16" t="s">
        <v>267</v>
      </c>
      <c r="C319" s="24">
        <v>4.83</v>
      </c>
      <c r="D319" s="24">
        <v>-3.11</v>
      </c>
      <c r="E319" s="18">
        <v>0</v>
      </c>
      <c r="F319" s="24">
        <v>67.819999999999993</v>
      </c>
      <c r="G319" s="24">
        <v>0.63790625000000012</v>
      </c>
      <c r="H319" s="24" t="s">
        <v>348</v>
      </c>
      <c r="I319" s="24" t="s">
        <v>348</v>
      </c>
      <c r="J319" s="25">
        <v>127.25</v>
      </c>
      <c r="K319" s="18">
        <v>0</v>
      </c>
      <c r="L319" s="24" t="s">
        <v>348</v>
      </c>
    </row>
    <row r="320" spans="1:12" ht="16" x14ac:dyDescent="0.2">
      <c r="A320" s="15">
        <v>41217</v>
      </c>
      <c r="B320" s="16" t="s">
        <v>267</v>
      </c>
      <c r="C320" s="24">
        <v>7.17</v>
      </c>
      <c r="D320" s="24">
        <v>-5.83</v>
      </c>
      <c r="E320" s="18">
        <v>0</v>
      </c>
      <c r="F320" s="24">
        <v>70.64</v>
      </c>
      <c r="G320" s="24">
        <v>0.44234375000000004</v>
      </c>
      <c r="H320" s="24" t="s">
        <v>348</v>
      </c>
      <c r="I320" s="24" t="s">
        <v>348</v>
      </c>
      <c r="J320" s="25">
        <v>41.375</v>
      </c>
      <c r="K320" s="18">
        <v>0</v>
      </c>
      <c r="L320" s="24" t="s">
        <v>348</v>
      </c>
    </row>
    <row r="321" spans="1:12" ht="16" x14ac:dyDescent="0.2">
      <c r="A321" s="15">
        <v>41218</v>
      </c>
      <c r="B321" s="16" t="s">
        <v>267</v>
      </c>
      <c r="C321" s="24">
        <v>5.1100000000000003</v>
      </c>
      <c r="D321" s="24">
        <v>-5.61</v>
      </c>
      <c r="E321" s="18">
        <v>0</v>
      </c>
      <c r="F321" s="24">
        <v>73.989999999999995</v>
      </c>
      <c r="G321" s="24">
        <v>0.73103125000000013</v>
      </c>
      <c r="H321" s="24" t="s">
        <v>348</v>
      </c>
      <c r="I321" s="24" t="s">
        <v>348</v>
      </c>
      <c r="J321" s="25">
        <v>82.0625</v>
      </c>
      <c r="K321" s="18">
        <v>0</v>
      </c>
      <c r="L321" s="24" t="s">
        <v>348</v>
      </c>
    </row>
    <row r="322" spans="1:12" ht="16" x14ac:dyDescent="0.2">
      <c r="A322" s="15">
        <v>41219</v>
      </c>
      <c r="B322" s="16" t="s">
        <v>267</v>
      </c>
      <c r="C322" s="24">
        <v>0.67</v>
      </c>
      <c r="D322" s="24">
        <v>-1.78</v>
      </c>
      <c r="E322" s="18">
        <v>7.62</v>
      </c>
      <c r="F322" s="24">
        <v>94.51</v>
      </c>
      <c r="G322" s="24">
        <v>1.5924375000000011</v>
      </c>
      <c r="H322" s="24" t="s">
        <v>348</v>
      </c>
      <c r="I322" s="24" t="s">
        <v>348</v>
      </c>
      <c r="J322" s="25">
        <v>112.73958333333333</v>
      </c>
      <c r="K322" s="18">
        <v>7.6199999999999992</v>
      </c>
      <c r="L322" s="24" t="s">
        <v>348</v>
      </c>
    </row>
    <row r="323" spans="1:12" ht="16" x14ac:dyDescent="0.2">
      <c r="A323" s="15">
        <v>41220</v>
      </c>
      <c r="B323" s="16" t="s">
        <v>267</v>
      </c>
      <c r="C323" s="24">
        <v>4.33</v>
      </c>
      <c r="D323" s="24">
        <v>-0.11</v>
      </c>
      <c r="E323" s="18">
        <v>30.48</v>
      </c>
      <c r="F323" s="24">
        <v>93.45</v>
      </c>
      <c r="G323" s="24">
        <v>0.35853124999999991</v>
      </c>
      <c r="H323" s="24" t="s">
        <v>348</v>
      </c>
      <c r="I323" s="24" t="s">
        <v>348</v>
      </c>
      <c r="J323" s="25">
        <v>116.84375</v>
      </c>
      <c r="K323" s="18">
        <v>30.479999999999997</v>
      </c>
      <c r="L323" s="24" t="s">
        <v>348</v>
      </c>
    </row>
    <row r="324" spans="1:12" ht="16" x14ac:dyDescent="0.2">
      <c r="A324" s="15">
        <v>41221</v>
      </c>
      <c r="B324" s="16" t="s">
        <v>267</v>
      </c>
      <c r="C324" s="24">
        <v>9.7200000000000006</v>
      </c>
      <c r="D324" s="24">
        <v>0.56000000000000005</v>
      </c>
      <c r="E324" s="18">
        <v>0</v>
      </c>
      <c r="F324" s="24">
        <v>79.47</v>
      </c>
      <c r="G324" s="24">
        <v>1.6762500000000005</v>
      </c>
      <c r="H324" s="24" t="s">
        <v>348</v>
      </c>
      <c r="I324" s="24" t="s">
        <v>348</v>
      </c>
      <c r="J324" s="25">
        <v>128.27083333333334</v>
      </c>
      <c r="K324" s="18">
        <v>0</v>
      </c>
      <c r="L324" s="24" t="s">
        <v>348</v>
      </c>
    </row>
    <row r="325" spans="1:12" ht="16" x14ac:dyDescent="0.2">
      <c r="A325" s="15">
        <v>41222</v>
      </c>
      <c r="B325" s="16" t="s">
        <v>267</v>
      </c>
      <c r="C325" s="24">
        <v>7.28</v>
      </c>
      <c r="D325" s="24">
        <v>-1.39</v>
      </c>
      <c r="E325" s="18">
        <v>0</v>
      </c>
      <c r="F325" s="24">
        <v>83.35</v>
      </c>
      <c r="G325" s="24">
        <v>1.9509687499999993</v>
      </c>
      <c r="H325" s="24" t="s">
        <v>348</v>
      </c>
      <c r="I325" s="24" t="s">
        <v>348</v>
      </c>
      <c r="J325" s="25">
        <v>67.5625</v>
      </c>
      <c r="K325" s="18">
        <v>0</v>
      </c>
      <c r="L325" s="24" t="s">
        <v>348</v>
      </c>
    </row>
    <row r="326" spans="1:12" ht="16" x14ac:dyDescent="0.2">
      <c r="A326" s="15">
        <v>41223</v>
      </c>
      <c r="B326" s="16" t="s">
        <v>267</v>
      </c>
      <c r="C326" s="24">
        <v>14.28</v>
      </c>
      <c r="D326" s="24">
        <v>3.33</v>
      </c>
      <c r="E326" s="18">
        <v>1.016</v>
      </c>
      <c r="F326" s="24">
        <v>94.11</v>
      </c>
      <c r="G326" s="24">
        <v>3.1336562500000014</v>
      </c>
      <c r="H326" s="24" t="s">
        <v>348</v>
      </c>
      <c r="I326" s="24" t="s">
        <v>348</v>
      </c>
      <c r="J326" s="25">
        <v>63.239583333333336</v>
      </c>
      <c r="K326" s="18">
        <v>0</v>
      </c>
      <c r="L326" s="24" t="s">
        <v>348</v>
      </c>
    </row>
    <row r="327" spans="1:12" ht="16" x14ac:dyDescent="0.2">
      <c r="A327" s="15">
        <v>41224</v>
      </c>
      <c r="B327" s="16" t="s">
        <v>267</v>
      </c>
      <c r="C327" s="24">
        <v>16.329999999999998</v>
      </c>
      <c r="D327" s="24">
        <v>-3.44</v>
      </c>
      <c r="E327" s="18">
        <v>9.9060000000000006</v>
      </c>
      <c r="F327" s="24">
        <v>81.78</v>
      </c>
      <c r="G327" s="24">
        <v>3.9391874999999978</v>
      </c>
      <c r="H327" s="24" t="s">
        <v>348</v>
      </c>
      <c r="I327" s="24" t="s">
        <v>348</v>
      </c>
      <c r="J327" s="25">
        <v>179.16666666666666</v>
      </c>
      <c r="K327" s="18">
        <v>0</v>
      </c>
      <c r="L327" s="24" t="s">
        <v>348</v>
      </c>
    </row>
    <row r="328" spans="1:12" ht="16" x14ac:dyDescent="0.2">
      <c r="A328" s="15">
        <v>41225</v>
      </c>
      <c r="B328" s="16" t="s">
        <v>267</v>
      </c>
      <c r="C328" s="24">
        <v>-3.56</v>
      </c>
      <c r="D328" s="24">
        <v>-6.56</v>
      </c>
      <c r="E328" s="18">
        <v>0</v>
      </c>
      <c r="F328" s="24">
        <v>62.3</v>
      </c>
      <c r="G328" s="24">
        <v>4.5398437500000055</v>
      </c>
      <c r="H328" s="24" t="s">
        <v>348</v>
      </c>
      <c r="I328" s="24" t="s">
        <v>348</v>
      </c>
      <c r="J328" s="25">
        <v>209.60416666666666</v>
      </c>
      <c r="K328" s="18">
        <v>0</v>
      </c>
      <c r="L328" s="24" t="s">
        <v>348</v>
      </c>
    </row>
    <row r="329" spans="1:12" ht="16" x14ac:dyDescent="0.2">
      <c r="A329" s="15">
        <v>41226</v>
      </c>
      <c r="B329" s="16" t="s">
        <v>267</v>
      </c>
      <c r="C329" s="24">
        <v>2.06</v>
      </c>
      <c r="D329" s="24">
        <v>-8.44</v>
      </c>
      <c r="E329" s="18">
        <v>0</v>
      </c>
      <c r="F329" s="24">
        <v>62.52</v>
      </c>
      <c r="G329" s="24">
        <v>1.3223750000000003</v>
      </c>
      <c r="H329" s="24" t="s">
        <v>348</v>
      </c>
      <c r="I329" s="24" t="s">
        <v>348</v>
      </c>
      <c r="J329" s="25">
        <v>185.16666666666666</v>
      </c>
      <c r="K329" s="18">
        <v>0</v>
      </c>
      <c r="L329" s="24" t="s">
        <v>348</v>
      </c>
    </row>
    <row r="330" spans="1:12" ht="16" x14ac:dyDescent="0.2">
      <c r="A330" s="15">
        <v>41227</v>
      </c>
      <c r="B330" s="16" t="s">
        <v>267</v>
      </c>
      <c r="C330" s="24">
        <v>8.5</v>
      </c>
      <c r="D330" s="24">
        <v>-1.78</v>
      </c>
      <c r="E330" s="18">
        <v>0</v>
      </c>
      <c r="F330" s="24">
        <v>59.22</v>
      </c>
      <c r="G330" s="24">
        <v>1.895093750000002</v>
      </c>
      <c r="H330" s="24" t="s">
        <v>348</v>
      </c>
      <c r="I330" s="24" t="s">
        <v>348</v>
      </c>
      <c r="J330" s="25">
        <v>120.47916666666667</v>
      </c>
      <c r="K330" s="18">
        <v>0</v>
      </c>
      <c r="L330" s="24" t="s">
        <v>348</v>
      </c>
    </row>
    <row r="331" spans="1:12" ht="16" x14ac:dyDescent="0.2">
      <c r="A331" s="15">
        <v>41228</v>
      </c>
      <c r="B331" s="16" t="s">
        <v>267</v>
      </c>
      <c r="C331" s="24">
        <v>10.56</v>
      </c>
      <c r="D331" s="24">
        <v>-0.94</v>
      </c>
      <c r="E331" s="18">
        <v>0</v>
      </c>
      <c r="F331" s="24">
        <v>62.18</v>
      </c>
      <c r="G331" s="24">
        <v>1.7321250000000008</v>
      </c>
      <c r="H331" s="24" t="s">
        <v>348</v>
      </c>
      <c r="I331" s="24" t="s">
        <v>348</v>
      </c>
      <c r="J331" s="25">
        <v>184.72916666666666</v>
      </c>
      <c r="K331" s="18">
        <v>0</v>
      </c>
      <c r="L331" s="24" t="s">
        <v>348</v>
      </c>
    </row>
    <row r="332" spans="1:12" ht="16" x14ac:dyDescent="0.2">
      <c r="A332" s="15">
        <v>41229</v>
      </c>
      <c r="B332" s="16" t="s">
        <v>267</v>
      </c>
      <c r="C332" s="24">
        <v>5.94</v>
      </c>
      <c r="D332" s="24">
        <v>-3.89</v>
      </c>
      <c r="E332" s="18">
        <v>0</v>
      </c>
      <c r="F332" s="24">
        <v>66.58</v>
      </c>
      <c r="G332" s="24">
        <v>1.3872413793103444</v>
      </c>
      <c r="H332" s="24" t="s">
        <v>348</v>
      </c>
      <c r="I332" s="24" t="s">
        <v>348</v>
      </c>
      <c r="J332" s="25">
        <v>211.08620689655172</v>
      </c>
      <c r="K332" s="18">
        <v>0</v>
      </c>
      <c r="L332" s="24" t="s">
        <v>348</v>
      </c>
    </row>
    <row r="333" spans="1:12" ht="16" x14ac:dyDescent="0.2">
      <c r="A333" s="32">
        <v>41230</v>
      </c>
      <c r="B333" s="16" t="s">
        <v>287</v>
      </c>
      <c r="C333" s="24">
        <v>5</v>
      </c>
      <c r="D333" s="24">
        <v>-2.2222222222222223</v>
      </c>
      <c r="E333" s="18">
        <v>0</v>
      </c>
      <c r="F333" s="24" t="s">
        <v>348</v>
      </c>
      <c r="G333" s="24" t="s">
        <v>348</v>
      </c>
      <c r="H333" s="24" t="s">
        <v>348</v>
      </c>
      <c r="I333" s="24" t="s">
        <v>348</v>
      </c>
      <c r="J333" s="25" t="s">
        <v>348</v>
      </c>
      <c r="K333" s="18">
        <v>0</v>
      </c>
      <c r="L333" s="24" t="s">
        <v>348</v>
      </c>
    </row>
    <row r="334" spans="1:12" ht="16" x14ac:dyDescent="0.2">
      <c r="A334" s="32">
        <v>41231</v>
      </c>
      <c r="B334" s="16" t="s">
        <v>287</v>
      </c>
      <c r="C334" s="24">
        <v>11.111111111111111</v>
      </c>
      <c r="D334" s="24">
        <v>1.1111111111111112</v>
      </c>
      <c r="E334" s="18">
        <v>0</v>
      </c>
      <c r="F334" s="24" t="s">
        <v>348</v>
      </c>
      <c r="G334" s="24" t="s">
        <v>348</v>
      </c>
      <c r="H334" s="24" t="s">
        <v>348</v>
      </c>
      <c r="I334" s="24" t="s">
        <v>348</v>
      </c>
      <c r="J334" s="25" t="s">
        <v>348</v>
      </c>
      <c r="K334" s="18">
        <v>0</v>
      </c>
      <c r="L334" s="24" t="s">
        <v>348</v>
      </c>
    </row>
    <row r="335" spans="1:12" ht="16" x14ac:dyDescent="0.2">
      <c r="A335" s="32">
        <v>41232</v>
      </c>
      <c r="B335" s="16" t="s">
        <v>287</v>
      </c>
      <c r="C335" s="24">
        <v>12.777777777777779</v>
      </c>
      <c r="D335" s="24">
        <v>3.3333333333333335</v>
      </c>
      <c r="E335" s="18">
        <v>0</v>
      </c>
      <c r="F335" s="24" t="s">
        <v>348</v>
      </c>
      <c r="G335" s="24" t="s">
        <v>348</v>
      </c>
      <c r="H335" s="24" t="s">
        <v>348</v>
      </c>
      <c r="I335" s="24" t="s">
        <v>348</v>
      </c>
      <c r="J335" s="25" t="s">
        <v>348</v>
      </c>
      <c r="K335" s="18">
        <v>0</v>
      </c>
      <c r="L335" s="24" t="s">
        <v>348</v>
      </c>
    </row>
    <row r="336" spans="1:12" ht="16" x14ac:dyDescent="0.2">
      <c r="A336" s="32">
        <v>41233</v>
      </c>
      <c r="B336" s="16" t="s">
        <v>287</v>
      </c>
      <c r="C336" s="24">
        <v>9.4444444444444446</v>
      </c>
      <c r="D336" s="24">
        <v>0</v>
      </c>
      <c r="E336" s="18">
        <v>0</v>
      </c>
      <c r="F336" s="24" t="s">
        <v>348</v>
      </c>
      <c r="G336" s="24" t="s">
        <v>348</v>
      </c>
      <c r="H336" s="24" t="s">
        <v>348</v>
      </c>
      <c r="I336" s="24" t="s">
        <v>348</v>
      </c>
      <c r="J336" s="25" t="s">
        <v>348</v>
      </c>
      <c r="K336" s="18">
        <v>0</v>
      </c>
      <c r="L336" s="24" t="s">
        <v>348</v>
      </c>
    </row>
    <row r="337" spans="1:12" ht="16" x14ac:dyDescent="0.2">
      <c r="A337" s="32">
        <v>41234</v>
      </c>
      <c r="B337" s="16" t="s">
        <v>287</v>
      </c>
      <c r="C337" s="24">
        <v>13.888888888888889</v>
      </c>
      <c r="D337" s="24">
        <v>-2.2222222222222223</v>
      </c>
      <c r="E337" s="18">
        <v>0</v>
      </c>
      <c r="F337" s="24" t="s">
        <v>348</v>
      </c>
      <c r="G337" s="24" t="s">
        <v>348</v>
      </c>
      <c r="H337" s="24" t="s">
        <v>348</v>
      </c>
      <c r="I337" s="24" t="s">
        <v>348</v>
      </c>
      <c r="J337" s="25" t="s">
        <v>348</v>
      </c>
      <c r="K337" s="18">
        <v>0</v>
      </c>
      <c r="L337" s="24" t="s">
        <v>348</v>
      </c>
    </row>
    <row r="338" spans="1:12" ht="16" x14ac:dyDescent="0.2">
      <c r="A338" s="32">
        <v>41235</v>
      </c>
      <c r="B338" s="16" t="s">
        <v>287</v>
      </c>
      <c r="C338" s="24">
        <v>15.555555555555557</v>
      </c>
      <c r="D338" s="24">
        <v>0.55555555555555558</v>
      </c>
      <c r="E338" s="18">
        <v>0</v>
      </c>
      <c r="F338" s="24" t="s">
        <v>348</v>
      </c>
      <c r="G338" s="24" t="s">
        <v>348</v>
      </c>
      <c r="H338" s="24" t="s">
        <v>348</v>
      </c>
      <c r="I338" s="24" t="s">
        <v>348</v>
      </c>
      <c r="J338" s="25" t="s">
        <v>348</v>
      </c>
      <c r="K338" s="18">
        <v>0</v>
      </c>
      <c r="L338" s="24" t="s">
        <v>348</v>
      </c>
    </row>
    <row r="339" spans="1:12" ht="16" x14ac:dyDescent="0.2">
      <c r="A339" s="32">
        <v>41236</v>
      </c>
      <c r="B339" s="16" t="s">
        <v>287</v>
      </c>
      <c r="C339" s="24">
        <v>16.111111111111111</v>
      </c>
      <c r="D339" s="24">
        <v>-5.5555555555555554</v>
      </c>
      <c r="E339" s="18">
        <v>0.50800000000000001</v>
      </c>
      <c r="F339" s="24" t="s">
        <v>348</v>
      </c>
      <c r="G339" s="24" t="s">
        <v>348</v>
      </c>
      <c r="H339" s="24" t="s">
        <v>348</v>
      </c>
      <c r="I339" s="24" t="s">
        <v>348</v>
      </c>
      <c r="J339" s="25" t="s">
        <v>348</v>
      </c>
      <c r="K339" s="18">
        <v>7.6199999999999992</v>
      </c>
      <c r="L339" s="24" t="s">
        <v>348</v>
      </c>
    </row>
    <row r="340" spans="1:12" ht="16" x14ac:dyDescent="0.2">
      <c r="A340" s="32">
        <v>41237</v>
      </c>
      <c r="B340" s="16" t="s">
        <v>287</v>
      </c>
      <c r="C340" s="24">
        <v>-3.8888888888888893</v>
      </c>
      <c r="D340" s="24">
        <v>-8.3333333333333339</v>
      </c>
      <c r="E340" s="18">
        <v>0</v>
      </c>
      <c r="F340" s="24" t="s">
        <v>348</v>
      </c>
      <c r="G340" s="24" t="s">
        <v>348</v>
      </c>
      <c r="H340" s="24" t="s">
        <v>348</v>
      </c>
      <c r="I340" s="24" t="s">
        <v>348</v>
      </c>
      <c r="J340" s="25" t="s">
        <v>348</v>
      </c>
      <c r="K340" s="18">
        <v>0.01</v>
      </c>
      <c r="L340" s="24" t="s">
        <v>348</v>
      </c>
    </row>
    <row r="341" spans="1:12" ht="16" x14ac:dyDescent="0.2">
      <c r="A341" s="32">
        <v>41238</v>
      </c>
      <c r="B341" s="16" t="s">
        <v>287</v>
      </c>
      <c r="C341" s="24">
        <v>-2.2222222222222223</v>
      </c>
      <c r="D341" s="24">
        <v>-8.3333333333333339</v>
      </c>
      <c r="E341" s="18">
        <v>0.254</v>
      </c>
      <c r="F341" s="24" t="s">
        <v>348</v>
      </c>
      <c r="G341" s="24" t="s">
        <v>348</v>
      </c>
      <c r="H341" s="24" t="s">
        <v>348</v>
      </c>
      <c r="I341" s="24" t="s">
        <v>348</v>
      </c>
      <c r="J341" s="25" t="s">
        <v>348</v>
      </c>
      <c r="K341" s="18">
        <v>5.08</v>
      </c>
      <c r="L341" s="24" t="s">
        <v>348</v>
      </c>
    </row>
    <row r="342" spans="1:12" ht="16" x14ac:dyDescent="0.2">
      <c r="A342" s="32">
        <v>41239</v>
      </c>
      <c r="B342" s="16" t="s">
        <v>287</v>
      </c>
      <c r="C342" s="24">
        <v>1.1111111111111112</v>
      </c>
      <c r="D342" s="24">
        <v>-8.8888888888888893</v>
      </c>
      <c r="E342" s="18">
        <v>0</v>
      </c>
      <c r="F342" s="24" t="s">
        <v>348</v>
      </c>
      <c r="G342" s="24" t="s">
        <v>348</v>
      </c>
      <c r="H342" s="24" t="s">
        <v>348</v>
      </c>
      <c r="I342" s="24" t="s">
        <v>348</v>
      </c>
      <c r="J342" s="25" t="s">
        <v>348</v>
      </c>
      <c r="K342" s="18">
        <v>0.01</v>
      </c>
      <c r="L342" s="24" t="s">
        <v>348</v>
      </c>
    </row>
    <row r="343" spans="1:12" ht="16" x14ac:dyDescent="0.2">
      <c r="A343" s="32">
        <v>41240</v>
      </c>
      <c r="B343" s="16" t="s">
        <v>287</v>
      </c>
      <c r="C343" s="24">
        <v>-4.4444444444444446</v>
      </c>
      <c r="D343" s="24">
        <v>-12.777777777777779</v>
      </c>
      <c r="E343" s="18">
        <v>0</v>
      </c>
      <c r="F343" s="24" t="s">
        <v>348</v>
      </c>
      <c r="G343" s="24" t="s">
        <v>348</v>
      </c>
      <c r="H343" s="24" t="s">
        <v>348</v>
      </c>
      <c r="I343" s="24" t="s">
        <v>348</v>
      </c>
      <c r="J343" s="25" t="s">
        <v>348</v>
      </c>
      <c r="K343" s="18">
        <v>0</v>
      </c>
      <c r="L343" s="24" t="s">
        <v>348</v>
      </c>
    </row>
    <row r="344" spans="1:12" ht="16" x14ac:dyDescent="0.2">
      <c r="A344" s="32">
        <v>41241</v>
      </c>
      <c r="B344" s="16" t="s">
        <v>287</v>
      </c>
      <c r="C344" s="24">
        <v>-1.1111111111111112</v>
      </c>
      <c r="D344" s="24">
        <v>-11.666666666666668</v>
      </c>
      <c r="E344" s="18">
        <v>0</v>
      </c>
      <c r="F344" s="24" t="s">
        <v>348</v>
      </c>
      <c r="G344" s="24" t="s">
        <v>348</v>
      </c>
      <c r="H344" s="24" t="s">
        <v>348</v>
      </c>
      <c r="I344" s="24" t="s">
        <v>348</v>
      </c>
      <c r="J344" s="25" t="s">
        <v>348</v>
      </c>
      <c r="K344" s="18">
        <v>0</v>
      </c>
      <c r="L344" s="24" t="s">
        <v>348</v>
      </c>
    </row>
    <row r="345" spans="1:12" ht="16" x14ac:dyDescent="0.2">
      <c r="A345" s="32">
        <v>41242</v>
      </c>
      <c r="B345" s="16" t="s">
        <v>287</v>
      </c>
      <c r="C345" s="24">
        <v>0</v>
      </c>
      <c r="D345" s="24">
        <v>-5.5555555555555554</v>
      </c>
      <c r="E345" s="18">
        <v>0</v>
      </c>
      <c r="F345" s="24" t="s">
        <v>348</v>
      </c>
      <c r="G345" s="24" t="s">
        <v>348</v>
      </c>
      <c r="H345" s="24" t="s">
        <v>348</v>
      </c>
      <c r="I345" s="24" t="s">
        <v>348</v>
      </c>
      <c r="J345" s="25" t="s">
        <v>348</v>
      </c>
      <c r="K345" s="18">
        <v>0</v>
      </c>
      <c r="L345" s="24" t="s">
        <v>348</v>
      </c>
    </row>
    <row r="346" spans="1:12" ht="16" x14ac:dyDescent="0.2">
      <c r="A346" s="32">
        <v>41243</v>
      </c>
      <c r="B346" s="16" t="s">
        <v>287</v>
      </c>
      <c r="C346" s="24">
        <v>5</v>
      </c>
      <c r="D346" s="24">
        <v>-5.5555555555555554</v>
      </c>
      <c r="E346" s="18">
        <v>0</v>
      </c>
      <c r="F346" s="24" t="s">
        <v>348</v>
      </c>
      <c r="G346" s="24" t="s">
        <v>348</v>
      </c>
      <c r="H346" s="24" t="s">
        <v>348</v>
      </c>
      <c r="I346" s="24" t="s">
        <v>348</v>
      </c>
      <c r="J346" s="25" t="s">
        <v>348</v>
      </c>
      <c r="K346" s="18">
        <v>0</v>
      </c>
      <c r="L346" s="24" t="s">
        <v>348</v>
      </c>
    </row>
    <row r="347" spans="1:12" ht="16" x14ac:dyDescent="0.2">
      <c r="A347" s="32">
        <v>41244</v>
      </c>
      <c r="B347" s="16" t="s">
        <v>287</v>
      </c>
      <c r="C347" s="24">
        <v>0.55555555555555558</v>
      </c>
      <c r="D347" s="24">
        <v>-3.3333333333333335</v>
      </c>
      <c r="E347" s="18">
        <v>0</v>
      </c>
      <c r="F347" s="24" t="s">
        <v>348</v>
      </c>
      <c r="G347" s="24" t="s">
        <v>348</v>
      </c>
      <c r="H347" s="24" t="s">
        <v>348</v>
      </c>
      <c r="I347" s="24" t="s">
        <v>348</v>
      </c>
      <c r="J347" s="25" t="s">
        <v>348</v>
      </c>
      <c r="K347" s="18">
        <v>0</v>
      </c>
      <c r="L347" s="24" t="s">
        <v>348</v>
      </c>
    </row>
    <row r="348" spans="1:12" ht="16" x14ac:dyDescent="0.2">
      <c r="A348" s="32">
        <v>41245</v>
      </c>
      <c r="B348" s="16" t="s">
        <v>287</v>
      </c>
      <c r="C348" s="24">
        <v>7.2222222222222223</v>
      </c>
      <c r="D348" s="24">
        <v>0.55555555555555558</v>
      </c>
      <c r="E348" s="18">
        <v>0</v>
      </c>
      <c r="F348" s="24" t="s">
        <v>348</v>
      </c>
      <c r="G348" s="24" t="s">
        <v>348</v>
      </c>
      <c r="H348" s="24" t="s">
        <v>348</v>
      </c>
      <c r="I348" s="24" t="s">
        <v>348</v>
      </c>
      <c r="J348" s="25" t="s">
        <v>348</v>
      </c>
      <c r="K348" s="18">
        <v>0</v>
      </c>
      <c r="L348" s="24" t="s">
        <v>348</v>
      </c>
    </row>
    <row r="349" spans="1:12" ht="16" x14ac:dyDescent="0.2">
      <c r="A349" s="32">
        <v>41246</v>
      </c>
      <c r="B349" s="16" t="s">
        <v>287</v>
      </c>
      <c r="C349" s="24">
        <v>6.666666666666667</v>
      </c>
      <c r="D349" s="24">
        <v>1.6666666666666667</v>
      </c>
      <c r="E349" s="18">
        <v>0</v>
      </c>
      <c r="F349" s="24" t="s">
        <v>348</v>
      </c>
      <c r="G349" s="24" t="s">
        <v>348</v>
      </c>
      <c r="H349" s="24" t="s">
        <v>348</v>
      </c>
      <c r="I349" s="24" t="s">
        <v>348</v>
      </c>
      <c r="J349" s="25" t="s">
        <v>348</v>
      </c>
      <c r="K349" s="18">
        <v>0</v>
      </c>
      <c r="L349" s="24" t="s">
        <v>348</v>
      </c>
    </row>
    <row r="350" spans="1:12" ht="16" x14ac:dyDescent="0.2">
      <c r="A350" s="32">
        <v>41247</v>
      </c>
      <c r="B350" s="16" t="s">
        <v>287</v>
      </c>
      <c r="C350" s="24">
        <v>13.888888888888889</v>
      </c>
      <c r="D350" s="24">
        <v>1.1111111111111112</v>
      </c>
      <c r="E350" s="18">
        <v>0.50800000000000001</v>
      </c>
      <c r="F350" s="24" t="s">
        <v>348</v>
      </c>
      <c r="G350" s="24" t="s">
        <v>348</v>
      </c>
      <c r="H350" s="24" t="s">
        <v>348</v>
      </c>
      <c r="I350" s="24" t="s">
        <v>348</v>
      </c>
      <c r="J350" s="25" t="s">
        <v>348</v>
      </c>
      <c r="K350" s="18">
        <v>0</v>
      </c>
      <c r="L350" s="24" t="s">
        <v>348</v>
      </c>
    </row>
    <row r="351" spans="1:12" ht="16" x14ac:dyDescent="0.2">
      <c r="A351" s="32">
        <v>41248</v>
      </c>
      <c r="B351" s="16" t="s">
        <v>287</v>
      </c>
      <c r="C351" s="24">
        <v>4.4444444444444446</v>
      </c>
      <c r="D351" s="24">
        <v>-9.4444444444444446</v>
      </c>
      <c r="E351" s="18">
        <v>0</v>
      </c>
      <c r="F351" s="24" t="s">
        <v>348</v>
      </c>
      <c r="G351" s="24" t="s">
        <v>348</v>
      </c>
      <c r="H351" s="24" t="s">
        <v>348</v>
      </c>
      <c r="I351" s="24" t="s">
        <v>348</v>
      </c>
      <c r="J351" s="25" t="s">
        <v>348</v>
      </c>
      <c r="K351" s="18">
        <v>0</v>
      </c>
      <c r="L351" s="24" t="s">
        <v>348</v>
      </c>
    </row>
    <row r="352" spans="1:12" ht="16" x14ac:dyDescent="0.2">
      <c r="A352" s="32">
        <v>41249</v>
      </c>
      <c r="B352" s="16" t="s">
        <v>287</v>
      </c>
      <c r="C352" s="24">
        <v>1.6666666666666667</v>
      </c>
      <c r="D352" s="24">
        <v>-8.8888888888888893</v>
      </c>
      <c r="E352" s="18">
        <v>0</v>
      </c>
      <c r="F352" s="24" t="s">
        <v>348</v>
      </c>
      <c r="G352" s="24" t="s">
        <v>348</v>
      </c>
      <c r="H352" s="24" t="s">
        <v>348</v>
      </c>
      <c r="I352" s="24" t="s">
        <v>348</v>
      </c>
      <c r="J352" s="25" t="s">
        <v>348</v>
      </c>
      <c r="K352" s="18">
        <v>0</v>
      </c>
      <c r="L352" s="24" t="s">
        <v>348</v>
      </c>
    </row>
    <row r="353" spans="1:12" ht="16" x14ac:dyDescent="0.2">
      <c r="A353" s="32">
        <v>41250</v>
      </c>
      <c r="B353" s="16" t="s">
        <v>287</v>
      </c>
      <c r="C353" s="24">
        <v>6.1111111111111116</v>
      </c>
      <c r="D353" s="24">
        <v>-4.4444444444444446</v>
      </c>
      <c r="E353" s="18">
        <v>0.50800000000000001</v>
      </c>
      <c r="F353" s="24" t="s">
        <v>348</v>
      </c>
      <c r="G353" s="24" t="s">
        <v>348</v>
      </c>
      <c r="H353" s="24" t="s">
        <v>348</v>
      </c>
      <c r="I353" s="24" t="s">
        <v>348</v>
      </c>
      <c r="J353" s="25" t="s">
        <v>348</v>
      </c>
      <c r="K353" s="18">
        <v>0</v>
      </c>
      <c r="L353" s="24" t="s">
        <v>348</v>
      </c>
    </row>
    <row r="354" spans="1:12" ht="16" x14ac:dyDescent="0.2">
      <c r="A354" s="32">
        <v>41251</v>
      </c>
      <c r="B354" s="16" t="s">
        <v>287</v>
      </c>
      <c r="C354" s="24">
        <v>1.1111111111111112</v>
      </c>
      <c r="D354" s="24">
        <v>-5.5555555555555554</v>
      </c>
      <c r="E354" s="18">
        <v>0.254</v>
      </c>
      <c r="F354" s="24" t="s">
        <v>348</v>
      </c>
      <c r="G354" s="24" t="s">
        <v>348</v>
      </c>
      <c r="H354" s="24" t="s">
        <v>348</v>
      </c>
      <c r="I354" s="24" t="s">
        <v>348</v>
      </c>
      <c r="J354" s="25" t="s">
        <v>348</v>
      </c>
      <c r="K354" s="18">
        <v>5.08</v>
      </c>
      <c r="L354" s="24" t="s">
        <v>348</v>
      </c>
    </row>
    <row r="355" spans="1:12" ht="16" x14ac:dyDescent="0.2">
      <c r="A355" s="32">
        <v>41252</v>
      </c>
      <c r="B355" s="16" t="s">
        <v>287</v>
      </c>
      <c r="C355" s="24">
        <v>2.2222222222222223</v>
      </c>
      <c r="D355" s="24">
        <v>-5</v>
      </c>
      <c r="E355" s="18">
        <v>0</v>
      </c>
      <c r="F355" s="24" t="s">
        <v>348</v>
      </c>
      <c r="G355" s="24" t="s">
        <v>348</v>
      </c>
      <c r="H355" s="24" t="s">
        <v>348</v>
      </c>
      <c r="I355" s="24" t="s">
        <v>348</v>
      </c>
      <c r="J355" s="25" t="s">
        <v>348</v>
      </c>
      <c r="K355" s="18">
        <v>0.01</v>
      </c>
      <c r="L355" s="24" t="s">
        <v>348</v>
      </c>
    </row>
    <row r="356" spans="1:12" ht="16" x14ac:dyDescent="0.2">
      <c r="A356" s="32">
        <v>41253</v>
      </c>
      <c r="B356" s="16" t="s">
        <v>287</v>
      </c>
      <c r="C356" s="24">
        <v>-2.2222222222222223</v>
      </c>
      <c r="D356" s="24">
        <v>-7.7777777777777786</v>
      </c>
      <c r="E356" s="18">
        <v>10.413999999999998</v>
      </c>
      <c r="F356" s="24" t="s">
        <v>348</v>
      </c>
      <c r="G356" s="24" t="s">
        <v>348</v>
      </c>
      <c r="H356" s="24" t="s">
        <v>348</v>
      </c>
      <c r="I356" s="24" t="s">
        <v>348</v>
      </c>
      <c r="J356" s="25" t="s">
        <v>348</v>
      </c>
      <c r="K356" s="18">
        <v>175.26</v>
      </c>
      <c r="L356" s="24" t="s">
        <v>348</v>
      </c>
    </row>
    <row r="357" spans="1:12" ht="16" x14ac:dyDescent="0.2">
      <c r="A357" s="32">
        <v>41254</v>
      </c>
      <c r="B357" s="16" t="s">
        <v>287</v>
      </c>
      <c r="C357" s="24">
        <v>-2.7777777777777777</v>
      </c>
      <c r="D357" s="24">
        <v>-9.4444444444444446</v>
      </c>
      <c r="E357" s="18">
        <v>0</v>
      </c>
      <c r="F357" s="24" t="s">
        <v>348</v>
      </c>
      <c r="G357" s="24" t="s">
        <v>348</v>
      </c>
      <c r="H357" s="24" t="s">
        <v>348</v>
      </c>
      <c r="I357" s="24" t="s">
        <v>348</v>
      </c>
      <c r="J357" s="25" t="s">
        <v>348</v>
      </c>
      <c r="K357" s="18">
        <v>5.08</v>
      </c>
      <c r="L357" s="24" t="s">
        <v>348</v>
      </c>
    </row>
    <row r="358" spans="1:12" ht="16" x14ac:dyDescent="0.2">
      <c r="A358" s="32">
        <v>41255</v>
      </c>
      <c r="B358" s="16" t="s">
        <v>287</v>
      </c>
      <c r="C358" s="24">
        <v>-6.666666666666667</v>
      </c>
      <c r="D358" s="24">
        <v>-12.222222222222223</v>
      </c>
      <c r="E358" s="18">
        <v>0</v>
      </c>
      <c r="F358" s="24" t="s">
        <v>348</v>
      </c>
      <c r="G358" s="24" t="s">
        <v>348</v>
      </c>
      <c r="H358" s="24" t="s">
        <v>348</v>
      </c>
      <c r="I358" s="24" t="s">
        <v>348</v>
      </c>
      <c r="J358" s="25" t="s">
        <v>348</v>
      </c>
      <c r="K358" s="18">
        <v>0.01</v>
      </c>
      <c r="L358" s="24" t="s">
        <v>348</v>
      </c>
    </row>
    <row r="359" spans="1:12" ht="16" x14ac:dyDescent="0.2">
      <c r="A359" s="32">
        <v>41256</v>
      </c>
      <c r="B359" s="16" t="s">
        <v>287</v>
      </c>
      <c r="C359" s="24">
        <v>2.7777777777777777</v>
      </c>
      <c r="D359" s="24">
        <v>-10</v>
      </c>
      <c r="E359" s="18">
        <v>0</v>
      </c>
      <c r="F359" s="24" t="s">
        <v>348</v>
      </c>
      <c r="G359" s="24" t="s">
        <v>348</v>
      </c>
      <c r="H359" s="24" t="s">
        <v>348</v>
      </c>
      <c r="I359" s="24" t="s">
        <v>348</v>
      </c>
      <c r="J359" s="25" t="s">
        <v>348</v>
      </c>
      <c r="K359" s="18">
        <v>0</v>
      </c>
      <c r="L359" s="24" t="s">
        <v>348</v>
      </c>
    </row>
    <row r="360" spans="1:12" ht="16" x14ac:dyDescent="0.2">
      <c r="A360" s="32">
        <v>41257</v>
      </c>
      <c r="B360" s="16" t="s">
        <v>287</v>
      </c>
      <c r="C360" s="24">
        <v>3.3333333333333335</v>
      </c>
      <c r="D360" s="24">
        <v>-9.4444444444444446</v>
      </c>
      <c r="E360" s="18">
        <v>0</v>
      </c>
      <c r="F360" s="24" t="s">
        <v>348</v>
      </c>
      <c r="G360" s="24" t="s">
        <v>348</v>
      </c>
      <c r="H360" s="24" t="s">
        <v>348</v>
      </c>
      <c r="I360" s="24" t="s">
        <v>348</v>
      </c>
      <c r="J360" s="25" t="s">
        <v>348</v>
      </c>
      <c r="K360" s="18">
        <v>0</v>
      </c>
      <c r="L360" s="24" t="s">
        <v>348</v>
      </c>
    </row>
    <row r="361" spans="1:12" ht="16" x14ac:dyDescent="0.2">
      <c r="A361" s="32">
        <v>41258</v>
      </c>
      <c r="B361" s="16" t="s">
        <v>287</v>
      </c>
      <c r="C361" s="24">
        <v>2.2222222222222223</v>
      </c>
      <c r="D361" s="24">
        <v>-8.8888888888888893</v>
      </c>
      <c r="E361" s="18">
        <v>0</v>
      </c>
      <c r="F361" s="24" t="s">
        <v>348</v>
      </c>
      <c r="G361" s="24" t="s">
        <v>348</v>
      </c>
      <c r="H361" s="24" t="s">
        <v>348</v>
      </c>
      <c r="I361" s="24" t="s">
        <v>348</v>
      </c>
      <c r="J361" s="25" t="s">
        <v>348</v>
      </c>
      <c r="K361" s="18">
        <v>0</v>
      </c>
      <c r="L361" s="24" t="s">
        <v>348</v>
      </c>
    </row>
    <row r="362" spans="1:12" ht="16" x14ac:dyDescent="0.2">
      <c r="A362" s="32">
        <v>41259</v>
      </c>
      <c r="B362" s="16" t="s">
        <v>287</v>
      </c>
      <c r="C362" s="24">
        <v>2.2222222222222223</v>
      </c>
      <c r="D362" s="24">
        <v>1.1111111111111112</v>
      </c>
      <c r="E362" s="18">
        <v>11.937999999999999</v>
      </c>
      <c r="F362" s="24" t="s">
        <v>348</v>
      </c>
      <c r="G362" s="24" t="s">
        <v>348</v>
      </c>
      <c r="H362" s="24" t="s">
        <v>348</v>
      </c>
      <c r="I362" s="24" t="s">
        <v>348</v>
      </c>
      <c r="J362" s="25" t="s">
        <v>348</v>
      </c>
      <c r="K362" s="18">
        <v>0</v>
      </c>
      <c r="L362" s="24" t="s">
        <v>348</v>
      </c>
    </row>
    <row r="363" spans="1:12" ht="16" x14ac:dyDescent="0.2">
      <c r="A363" s="32">
        <v>41260</v>
      </c>
      <c r="B363" s="16" t="s">
        <v>287</v>
      </c>
      <c r="C363" s="24">
        <v>1.6666666666666667</v>
      </c>
      <c r="D363" s="24">
        <v>-5.5555555555555554</v>
      </c>
      <c r="E363" s="18">
        <v>0.254</v>
      </c>
      <c r="F363" s="24" t="s">
        <v>348</v>
      </c>
      <c r="G363" s="24" t="s">
        <v>348</v>
      </c>
      <c r="H363" s="24" t="s">
        <v>348</v>
      </c>
      <c r="I363" s="24" t="s">
        <v>348</v>
      </c>
      <c r="J363" s="25" t="s">
        <v>348</v>
      </c>
      <c r="K363" s="18">
        <v>0</v>
      </c>
      <c r="L363" s="24" t="s">
        <v>348</v>
      </c>
    </row>
    <row r="364" spans="1:12" ht="16" x14ac:dyDescent="0.2">
      <c r="A364" s="32">
        <v>41261</v>
      </c>
      <c r="B364" s="16" t="s">
        <v>287</v>
      </c>
      <c r="C364" s="24">
        <v>-3.8888888888888893</v>
      </c>
      <c r="D364" s="24">
        <v>-6.666666666666667</v>
      </c>
      <c r="E364" s="18">
        <v>0</v>
      </c>
      <c r="F364" s="24" t="s">
        <v>348</v>
      </c>
      <c r="G364" s="24" t="s">
        <v>348</v>
      </c>
      <c r="H364" s="24" t="s">
        <v>348</v>
      </c>
      <c r="I364" s="24" t="s">
        <v>348</v>
      </c>
      <c r="J364" s="25" t="s">
        <v>348</v>
      </c>
      <c r="K364" s="18">
        <v>0</v>
      </c>
      <c r="L364" s="24" t="s">
        <v>348</v>
      </c>
    </row>
    <row r="365" spans="1:12" ht="16" x14ac:dyDescent="0.2">
      <c r="A365" s="32">
        <v>41262</v>
      </c>
      <c r="B365" s="16" t="s">
        <v>287</v>
      </c>
      <c r="C365" s="24">
        <v>-1.6666666666666667</v>
      </c>
      <c r="D365" s="24">
        <v>-6.666666666666667</v>
      </c>
      <c r="E365" s="18">
        <v>0</v>
      </c>
      <c r="F365" s="24" t="s">
        <v>348</v>
      </c>
      <c r="G365" s="24" t="s">
        <v>348</v>
      </c>
      <c r="H365" s="24" t="s">
        <v>348</v>
      </c>
      <c r="I365" s="24" t="s">
        <v>348</v>
      </c>
      <c r="J365" s="25" t="s">
        <v>348</v>
      </c>
      <c r="K365" s="18">
        <v>0.01</v>
      </c>
      <c r="L365" s="24" t="s">
        <v>348</v>
      </c>
    </row>
    <row r="366" spans="1:12" ht="16" x14ac:dyDescent="0.2">
      <c r="A366" s="32">
        <v>41263</v>
      </c>
      <c r="B366" s="16" t="s">
        <v>287</v>
      </c>
      <c r="C366" s="24">
        <v>-0.55555555555555558</v>
      </c>
      <c r="D366" s="24">
        <v>-6.1111111111111116</v>
      </c>
      <c r="E366" s="18">
        <v>9.6519999999999992</v>
      </c>
      <c r="F366" s="24" t="s">
        <v>348</v>
      </c>
      <c r="G366" s="24" t="s">
        <v>348</v>
      </c>
      <c r="H366" s="24" t="s">
        <v>348</v>
      </c>
      <c r="I366" s="24" t="s">
        <v>348</v>
      </c>
      <c r="J366" s="25" t="s">
        <v>348</v>
      </c>
      <c r="K366" s="18">
        <v>180.33999999999997</v>
      </c>
      <c r="L366" s="24" t="s">
        <v>348</v>
      </c>
    </row>
    <row r="367" spans="1:12" ht="16" x14ac:dyDescent="0.2">
      <c r="A367" s="32">
        <v>41264</v>
      </c>
      <c r="B367" s="16" t="s">
        <v>287</v>
      </c>
      <c r="C367" s="24">
        <v>-1.1111111111111112</v>
      </c>
      <c r="D367" s="24">
        <v>-10.555555555555555</v>
      </c>
      <c r="E367" s="18">
        <v>4.5719999999999992</v>
      </c>
      <c r="F367" s="24" t="s">
        <v>348</v>
      </c>
      <c r="G367" s="24" t="s">
        <v>348</v>
      </c>
      <c r="H367" s="24" t="s">
        <v>348</v>
      </c>
      <c r="I367" s="24" t="s">
        <v>348</v>
      </c>
      <c r="J367" s="25" t="s">
        <v>348</v>
      </c>
      <c r="K367" s="18">
        <v>91.44</v>
      </c>
      <c r="L367" s="24" t="s">
        <v>348</v>
      </c>
    </row>
    <row r="368" spans="1:12" ht="16" x14ac:dyDescent="0.2">
      <c r="A368" s="32">
        <v>41265</v>
      </c>
      <c r="B368" s="16" t="s">
        <v>287</v>
      </c>
      <c r="C368" s="24">
        <v>-6.666666666666667</v>
      </c>
      <c r="D368" s="24">
        <v>-16.111111111111111</v>
      </c>
      <c r="E368" s="18">
        <v>0</v>
      </c>
      <c r="F368" s="24" t="s">
        <v>348</v>
      </c>
      <c r="G368" s="24" t="s">
        <v>348</v>
      </c>
      <c r="H368" s="24" t="s">
        <v>348</v>
      </c>
      <c r="I368" s="24" t="s">
        <v>348</v>
      </c>
      <c r="J368" s="25" t="s">
        <v>348</v>
      </c>
      <c r="K368" s="18">
        <v>0</v>
      </c>
      <c r="L368" s="24" t="s">
        <v>348</v>
      </c>
    </row>
    <row r="369" spans="1:12" ht="16" x14ac:dyDescent="0.2">
      <c r="A369" s="32">
        <v>41266</v>
      </c>
      <c r="B369" s="16" t="s">
        <v>287</v>
      </c>
      <c r="C369" s="24">
        <v>-3.3333333333333335</v>
      </c>
      <c r="D369" s="24">
        <v>-15.555555555555557</v>
      </c>
      <c r="E369" s="18">
        <v>0</v>
      </c>
      <c r="F369" s="24" t="s">
        <v>348</v>
      </c>
      <c r="G369" s="24" t="s">
        <v>348</v>
      </c>
      <c r="H369" s="24" t="s">
        <v>348</v>
      </c>
      <c r="I369" s="24" t="s">
        <v>348</v>
      </c>
      <c r="J369" s="25" t="s">
        <v>348</v>
      </c>
      <c r="K369" s="18">
        <v>0</v>
      </c>
      <c r="L369" s="24" t="s">
        <v>348</v>
      </c>
    </row>
    <row r="370" spans="1:12" ht="16" x14ac:dyDescent="0.2">
      <c r="A370" s="32">
        <v>41267</v>
      </c>
      <c r="B370" s="16" t="s">
        <v>287</v>
      </c>
      <c r="C370" s="24">
        <v>-4.4444444444444446</v>
      </c>
      <c r="D370" s="24">
        <v>-10.555555555555555</v>
      </c>
      <c r="E370" s="18">
        <v>0</v>
      </c>
      <c r="F370" s="24" t="s">
        <v>348</v>
      </c>
      <c r="G370" s="24" t="s">
        <v>348</v>
      </c>
      <c r="H370" s="24" t="s">
        <v>348</v>
      </c>
      <c r="I370" s="24" t="s">
        <v>348</v>
      </c>
      <c r="J370" s="25" t="s">
        <v>348</v>
      </c>
      <c r="K370" s="18">
        <v>0</v>
      </c>
      <c r="L370" s="24" t="s">
        <v>348</v>
      </c>
    </row>
    <row r="371" spans="1:12" ht="16" x14ac:dyDescent="0.2">
      <c r="A371" s="32">
        <v>41268</v>
      </c>
      <c r="B371" s="16" t="s">
        <v>287</v>
      </c>
      <c r="C371" s="24">
        <v>-5</v>
      </c>
      <c r="D371" s="24">
        <v>-16.111111111111111</v>
      </c>
      <c r="E371" s="18">
        <v>0</v>
      </c>
      <c r="F371" s="24" t="s">
        <v>348</v>
      </c>
      <c r="G371" s="24" t="s">
        <v>348</v>
      </c>
      <c r="H371" s="24" t="s">
        <v>348</v>
      </c>
      <c r="I371" s="24" t="s">
        <v>348</v>
      </c>
      <c r="J371" s="25" t="s">
        <v>348</v>
      </c>
      <c r="K371" s="18">
        <v>0</v>
      </c>
      <c r="L371" s="24" t="s">
        <v>348</v>
      </c>
    </row>
    <row r="372" spans="1:12" ht="16" x14ac:dyDescent="0.2">
      <c r="A372" s="32">
        <v>41269</v>
      </c>
      <c r="B372" s="16" t="s">
        <v>287</v>
      </c>
      <c r="C372" s="24">
        <v>-6.1111111111111116</v>
      </c>
      <c r="D372" s="24">
        <v>-16.111111111111111</v>
      </c>
      <c r="E372" s="18">
        <v>0</v>
      </c>
      <c r="F372" s="24" t="s">
        <v>348</v>
      </c>
      <c r="G372" s="24" t="s">
        <v>348</v>
      </c>
      <c r="H372" s="24" t="s">
        <v>348</v>
      </c>
      <c r="I372" s="24" t="s">
        <v>348</v>
      </c>
      <c r="J372" s="25" t="s">
        <v>348</v>
      </c>
      <c r="K372" s="18">
        <v>0</v>
      </c>
      <c r="L372" s="24" t="s">
        <v>348</v>
      </c>
    </row>
    <row r="373" spans="1:12" ht="16" x14ac:dyDescent="0.2">
      <c r="A373" s="32">
        <v>41270</v>
      </c>
      <c r="B373" s="16" t="s">
        <v>287</v>
      </c>
      <c r="C373" s="24">
        <v>-5.5555555555555554</v>
      </c>
      <c r="D373" s="24">
        <v>-16.111111111111111</v>
      </c>
      <c r="E373" s="18">
        <v>0</v>
      </c>
      <c r="F373" s="24" t="s">
        <v>348</v>
      </c>
      <c r="G373" s="24" t="s">
        <v>348</v>
      </c>
      <c r="H373" s="24" t="s">
        <v>348</v>
      </c>
      <c r="I373" s="24" t="s">
        <v>348</v>
      </c>
      <c r="J373" s="25" t="s">
        <v>348</v>
      </c>
      <c r="K373" s="18">
        <v>0.01</v>
      </c>
      <c r="L373" s="24" t="s">
        <v>348</v>
      </c>
    </row>
    <row r="374" spans="1:12" ht="16" x14ac:dyDescent="0.2">
      <c r="A374" s="32">
        <v>41271</v>
      </c>
      <c r="B374" s="16" t="s">
        <v>287</v>
      </c>
      <c r="C374" s="24">
        <v>-6.1111111111111116</v>
      </c>
      <c r="D374" s="24">
        <v>-9.4444444444444446</v>
      </c>
      <c r="E374" s="18">
        <v>0.50800000000000001</v>
      </c>
      <c r="F374" s="24" t="s">
        <v>348</v>
      </c>
      <c r="G374" s="24" t="s">
        <v>348</v>
      </c>
      <c r="H374" s="24" t="s">
        <v>348</v>
      </c>
      <c r="I374" s="24" t="s">
        <v>348</v>
      </c>
      <c r="J374" s="25" t="s">
        <v>348</v>
      </c>
      <c r="K374" s="18">
        <v>10.16</v>
      </c>
      <c r="L374" s="24" t="s">
        <v>348</v>
      </c>
    </row>
    <row r="375" spans="1:12" ht="16" x14ac:dyDescent="0.2">
      <c r="A375" s="32">
        <v>41272</v>
      </c>
      <c r="B375" s="16" t="s">
        <v>287</v>
      </c>
      <c r="C375" s="24">
        <v>-5.5555555555555554</v>
      </c>
      <c r="D375" s="24">
        <v>-8.8888888888888893</v>
      </c>
      <c r="E375" s="18">
        <v>3.8099999999999996</v>
      </c>
      <c r="F375" s="24" t="s">
        <v>348</v>
      </c>
      <c r="G375" s="24" t="s">
        <v>348</v>
      </c>
      <c r="H375" s="24" t="s">
        <v>348</v>
      </c>
      <c r="I375" s="24" t="s">
        <v>348</v>
      </c>
      <c r="J375" s="25" t="s">
        <v>348</v>
      </c>
      <c r="K375" s="18">
        <v>88.899999999999991</v>
      </c>
      <c r="L375" s="24" t="s">
        <v>348</v>
      </c>
    </row>
    <row r="376" spans="1:12" ht="16" x14ac:dyDescent="0.2">
      <c r="A376" s="32">
        <v>41273</v>
      </c>
      <c r="B376" s="16" t="s">
        <v>287</v>
      </c>
      <c r="C376" s="24">
        <v>-4.4444444444444446</v>
      </c>
      <c r="D376" s="24">
        <v>-15.555555555555557</v>
      </c>
      <c r="E376" s="18">
        <v>0.50800000000000001</v>
      </c>
      <c r="F376" s="24" t="s">
        <v>348</v>
      </c>
      <c r="G376" s="24" t="s">
        <v>348</v>
      </c>
      <c r="H376" s="24" t="s">
        <v>348</v>
      </c>
      <c r="I376" s="24" t="s">
        <v>348</v>
      </c>
      <c r="J376" s="25" t="s">
        <v>348</v>
      </c>
      <c r="K376" s="18">
        <v>7.6199999999999992</v>
      </c>
      <c r="L376" s="24" t="s">
        <v>348</v>
      </c>
    </row>
    <row r="377" spans="1:12" ht="16" x14ac:dyDescent="0.2">
      <c r="A377" s="32">
        <v>41274</v>
      </c>
      <c r="B377" s="16" t="s">
        <v>287</v>
      </c>
      <c r="C377" s="24">
        <v>-6.1111111111111116</v>
      </c>
      <c r="D377" s="24">
        <v>-15.555555555555557</v>
      </c>
      <c r="E377" s="18">
        <v>0</v>
      </c>
      <c r="F377" s="24" t="s">
        <v>348</v>
      </c>
      <c r="G377" s="24" t="s">
        <v>348</v>
      </c>
      <c r="H377" s="24" t="s">
        <v>348</v>
      </c>
      <c r="I377" s="24" t="s">
        <v>348</v>
      </c>
      <c r="J377" s="25" t="s">
        <v>348</v>
      </c>
      <c r="K377" s="18">
        <v>0.01</v>
      </c>
      <c r="L377" s="24" t="s">
        <v>348</v>
      </c>
    </row>
    <row r="378" spans="1:12" ht="16" x14ac:dyDescent="0.2">
      <c r="A378" s="32">
        <v>41275</v>
      </c>
      <c r="B378" s="16" t="s">
        <v>287</v>
      </c>
      <c r="C378" s="24">
        <v>-7.7777777777777786</v>
      </c>
      <c r="D378" s="24">
        <v>-20.555555555555557</v>
      </c>
      <c r="E378" s="18">
        <v>0</v>
      </c>
      <c r="F378" s="24" t="s">
        <v>348</v>
      </c>
      <c r="G378" s="24" t="s">
        <v>348</v>
      </c>
      <c r="H378" s="24" t="s">
        <v>348</v>
      </c>
      <c r="I378" s="24" t="s">
        <v>348</v>
      </c>
      <c r="J378" s="25" t="s">
        <v>348</v>
      </c>
      <c r="K378" s="18">
        <v>0.01</v>
      </c>
      <c r="L378" s="24" t="s">
        <v>348</v>
      </c>
    </row>
    <row r="379" spans="1:12" ht="16" x14ac:dyDescent="0.2">
      <c r="A379" s="32">
        <v>41276</v>
      </c>
      <c r="B379" s="16" t="s">
        <v>287</v>
      </c>
      <c r="C379" s="24">
        <v>-10</v>
      </c>
      <c r="D379" s="24">
        <v>-20.555555555555557</v>
      </c>
      <c r="E379" s="18">
        <v>0</v>
      </c>
      <c r="F379" s="24" t="s">
        <v>348</v>
      </c>
      <c r="G379" s="24" t="s">
        <v>348</v>
      </c>
      <c r="H379" s="24" t="s">
        <v>348</v>
      </c>
      <c r="I379" s="24" t="s">
        <v>348</v>
      </c>
      <c r="J379" s="25" t="s">
        <v>348</v>
      </c>
      <c r="K379" s="18">
        <v>0</v>
      </c>
      <c r="L379" s="24" t="s">
        <v>348</v>
      </c>
    </row>
    <row r="380" spans="1:12" ht="16" x14ac:dyDescent="0.2">
      <c r="A380" s="32">
        <v>41277</v>
      </c>
      <c r="B380" s="16" t="s">
        <v>287</v>
      </c>
      <c r="C380" s="24">
        <v>-6.666666666666667</v>
      </c>
      <c r="D380" s="24">
        <v>-11.666666666666668</v>
      </c>
      <c r="E380" s="18">
        <v>0</v>
      </c>
      <c r="F380" s="24" t="s">
        <v>348</v>
      </c>
      <c r="G380" s="24" t="s">
        <v>348</v>
      </c>
      <c r="H380" s="24" t="s">
        <v>348</v>
      </c>
      <c r="I380" s="24" t="s">
        <v>348</v>
      </c>
      <c r="J380" s="25" t="s">
        <v>348</v>
      </c>
      <c r="K380" s="18">
        <v>0.01</v>
      </c>
      <c r="L380" s="24" t="s">
        <v>348</v>
      </c>
    </row>
    <row r="381" spans="1:12" ht="16" x14ac:dyDescent="0.2">
      <c r="A381" s="32">
        <v>41278</v>
      </c>
      <c r="B381" s="16" t="s">
        <v>287</v>
      </c>
      <c r="C381" s="24">
        <v>-6.1111111111111116</v>
      </c>
      <c r="D381" s="24">
        <v>-14.444444444444445</v>
      </c>
      <c r="E381" s="18">
        <v>0</v>
      </c>
      <c r="F381" s="24" t="s">
        <v>348</v>
      </c>
      <c r="G381" s="24" t="s">
        <v>348</v>
      </c>
      <c r="H381" s="24" t="s">
        <v>348</v>
      </c>
      <c r="I381" s="24" t="s">
        <v>348</v>
      </c>
      <c r="J381" s="25" t="s">
        <v>348</v>
      </c>
      <c r="K381" s="18">
        <v>0.01</v>
      </c>
      <c r="L381" s="24" t="s">
        <v>348</v>
      </c>
    </row>
    <row r="382" spans="1:12" ht="16" x14ac:dyDescent="0.2">
      <c r="A382" s="32">
        <v>41279</v>
      </c>
      <c r="B382" s="16" t="s">
        <v>287</v>
      </c>
      <c r="C382" s="24">
        <v>-1.6666666666666667</v>
      </c>
      <c r="D382" s="24">
        <v>-15</v>
      </c>
      <c r="E382" s="18">
        <v>0</v>
      </c>
      <c r="F382" s="24" t="s">
        <v>348</v>
      </c>
      <c r="G382" s="24" t="s">
        <v>348</v>
      </c>
      <c r="H382" s="24" t="s">
        <v>348</v>
      </c>
      <c r="I382" s="24" t="s">
        <v>348</v>
      </c>
      <c r="J382" s="25" t="s">
        <v>348</v>
      </c>
      <c r="K382" s="18">
        <v>0</v>
      </c>
      <c r="L382" s="24" t="s">
        <v>348</v>
      </c>
    </row>
    <row r="383" spans="1:12" ht="16" x14ac:dyDescent="0.2">
      <c r="A383" s="32">
        <v>41280</v>
      </c>
      <c r="B383" s="16" t="s">
        <v>287</v>
      </c>
      <c r="C383" s="24">
        <v>1.1111111111111112</v>
      </c>
      <c r="D383" s="24">
        <v>-12.777777777777779</v>
      </c>
      <c r="E383" s="18">
        <v>0</v>
      </c>
      <c r="F383" s="24" t="s">
        <v>348</v>
      </c>
      <c r="G383" s="24" t="s">
        <v>348</v>
      </c>
      <c r="H383" s="24" t="s">
        <v>348</v>
      </c>
      <c r="I383" s="24" t="s">
        <v>348</v>
      </c>
      <c r="J383" s="25" t="s">
        <v>348</v>
      </c>
      <c r="K383" s="18">
        <v>0.01</v>
      </c>
      <c r="L383" s="24" t="s">
        <v>348</v>
      </c>
    </row>
    <row r="384" spans="1:12" ht="16" x14ac:dyDescent="0.2">
      <c r="A384" s="32">
        <v>41281</v>
      </c>
      <c r="B384" s="16" t="s">
        <v>287</v>
      </c>
      <c r="C384" s="24">
        <v>-2.7777777777777777</v>
      </c>
      <c r="D384" s="24">
        <v>-12.222222222222223</v>
      </c>
      <c r="E384" s="18">
        <v>0</v>
      </c>
      <c r="F384" s="24" t="s">
        <v>348</v>
      </c>
      <c r="G384" s="24" t="s">
        <v>348</v>
      </c>
      <c r="H384" s="24" t="s">
        <v>348</v>
      </c>
      <c r="I384" s="24" t="s">
        <v>348</v>
      </c>
      <c r="J384" s="25" t="s">
        <v>348</v>
      </c>
      <c r="K384" s="18">
        <v>0</v>
      </c>
      <c r="L384" s="24" t="s">
        <v>348</v>
      </c>
    </row>
    <row r="385" spans="1:12" ht="16" x14ac:dyDescent="0.2">
      <c r="A385" s="32">
        <v>41282</v>
      </c>
      <c r="B385" s="16" t="s">
        <v>287</v>
      </c>
      <c r="C385" s="24">
        <v>2.2222222222222223</v>
      </c>
      <c r="D385" s="24">
        <v>-12.222222222222223</v>
      </c>
      <c r="E385" s="18">
        <v>0</v>
      </c>
      <c r="F385" s="24" t="s">
        <v>348</v>
      </c>
      <c r="G385" s="24" t="s">
        <v>348</v>
      </c>
      <c r="H385" s="24" t="s">
        <v>348</v>
      </c>
      <c r="I385" s="24" t="s">
        <v>348</v>
      </c>
      <c r="J385" s="25" t="s">
        <v>348</v>
      </c>
      <c r="K385" s="18">
        <v>0</v>
      </c>
      <c r="L385" s="24" t="s">
        <v>348</v>
      </c>
    </row>
    <row r="386" spans="1:12" ht="16" x14ac:dyDescent="0.2">
      <c r="A386" s="32">
        <v>41283</v>
      </c>
      <c r="B386" s="16" t="s">
        <v>287</v>
      </c>
      <c r="C386" s="24">
        <v>2.2222222222222223</v>
      </c>
      <c r="D386" s="24">
        <v>-12.777777777777779</v>
      </c>
      <c r="E386" s="18">
        <v>0</v>
      </c>
      <c r="F386" s="24" t="s">
        <v>348</v>
      </c>
      <c r="G386" s="24" t="s">
        <v>348</v>
      </c>
      <c r="H386" s="24" t="s">
        <v>348</v>
      </c>
      <c r="I386" s="24" t="s">
        <v>348</v>
      </c>
      <c r="J386" s="25" t="s">
        <v>348</v>
      </c>
      <c r="K386" s="18">
        <v>0</v>
      </c>
      <c r="L386" s="24" t="s">
        <v>348</v>
      </c>
    </row>
    <row r="387" spans="1:12" ht="16" x14ac:dyDescent="0.2">
      <c r="A387" s="32">
        <v>41284</v>
      </c>
      <c r="B387" s="16" t="s">
        <v>287</v>
      </c>
      <c r="C387" s="24">
        <v>2.7777777777777777</v>
      </c>
      <c r="D387" s="24">
        <v>-8.3333333333333339</v>
      </c>
      <c r="E387" s="18">
        <v>0</v>
      </c>
      <c r="F387" s="24" t="s">
        <v>348</v>
      </c>
      <c r="G387" s="24" t="s">
        <v>348</v>
      </c>
      <c r="H387" s="24" t="s">
        <v>348</v>
      </c>
      <c r="I387" s="24" t="s">
        <v>348</v>
      </c>
      <c r="J387" s="25" t="s">
        <v>348</v>
      </c>
      <c r="K387" s="18">
        <v>0</v>
      </c>
      <c r="L387" s="24" t="s">
        <v>348</v>
      </c>
    </row>
    <row r="388" spans="1:12" ht="16" x14ac:dyDescent="0.2">
      <c r="A388" s="32">
        <v>41285</v>
      </c>
      <c r="B388" s="16" t="s">
        <v>287</v>
      </c>
      <c r="C388" s="24">
        <v>1.1111111111111112</v>
      </c>
      <c r="D388" s="24">
        <v>-7.7777777777777786</v>
      </c>
      <c r="E388" s="18">
        <v>7.1120000000000001</v>
      </c>
      <c r="F388" s="24" t="s">
        <v>348</v>
      </c>
      <c r="G388" s="24" t="s">
        <v>348</v>
      </c>
      <c r="H388" s="24" t="s">
        <v>348</v>
      </c>
      <c r="I388" s="24" t="s">
        <v>348</v>
      </c>
      <c r="J388" s="25" t="s">
        <v>348</v>
      </c>
      <c r="K388" s="18">
        <v>0</v>
      </c>
      <c r="L388" s="24" t="s">
        <v>348</v>
      </c>
    </row>
    <row r="389" spans="1:12" ht="16" x14ac:dyDescent="0.2">
      <c r="A389" s="32">
        <v>41286</v>
      </c>
      <c r="B389" s="16" t="s">
        <v>287</v>
      </c>
      <c r="C389" s="24">
        <v>6.1111111111111116</v>
      </c>
      <c r="D389" s="24">
        <v>0.55555555555555558</v>
      </c>
      <c r="E389" s="18">
        <v>0.254</v>
      </c>
      <c r="F389" s="24" t="s">
        <v>348</v>
      </c>
      <c r="G389" s="24" t="s">
        <v>348</v>
      </c>
      <c r="H389" s="24" t="s">
        <v>348</v>
      </c>
      <c r="I389" s="24" t="s">
        <v>348</v>
      </c>
      <c r="J389" s="25" t="s">
        <v>348</v>
      </c>
      <c r="K389" s="18">
        <v>0.01</v>
      </c>
      <c r="L389" s="24" t="s">
        <v>348</v>
      </c>
    </row>
    <row r="390" spans="1:12" ht="16" x14ac:dyDescent="0.2">
      <c r="A390" s="32">
        <v>41287</v>
      </c>
      <c r="B390" s="16" t="s">
        <v>287</v>
      </c>
      <c r="C390" s="24">
        <v>0.55555555555555558</v>
      </c>
      <c r="D390" s="24">
        <v>-11.666666666666668</v>
      </c>
      <c r="E390" s="18">
        <v>0</v>
      </c>
      <c r="F390" s="24" t="s">
        <v>348</v>
      </c>
      <c r="G390" s="24" t="s">
        <v>348</v>
      </c>
      <c r="H390" s="24" t="s">
        <v>348</v>
      </c>
      <c r="I390" s="24" t="s">
        <v>348</v>
      </c>
      <c r="J390" s="25" t="s">
        <v>348</v>
      </c>
      <c r="K390" s="18">
        <v>0</v>
      </c>
      <c r="L390" s="24" t="s">
        <v>348</v>
      </c>
    </row>
    <row r="391" spans="1:12" ht="16" x14ac:dyDescent="0.2">
      <c r="A391" s="32">
        <v>41288</v>
      </c>
      <c r="B391" s="16" t="s">
        <v>287</v>
      </c>
      <c r="C391" s="24">
        <v>-10.555555555555555</v>
      </c>
      <c r="D391" s="24">
        <v>-16.666666666666668</v>
      </c>
      <c r="E391" s="18">
        <v>0</v>
      </c>
      <c r="F391" s="24" t="s">
        <v>348</v>
      </c>
      <c r="G391" s="24" t="s">
        <v>348</v>
      </c>
      <c r="H391" s="24" t="s">
        <v>348</v>
      </c>
      <c r="I391" s="24" t="s">
        <v>348</v>
      </c>
      <c r="J391" s="25" t="s">
        <v>348</v>
      </c>
      <c r="K391" s="18">
        <v>0.01</v>
      </c>
      <c r="L391" s="24" t="s">
        <v>348</v>
      </c>
    </row>
    <row r="392" spans="1:12" ht="16" x14ac:dyDescent="0.2">
      <c r="A392" s="32">
        <v>41289</v>
      </c>
      <c r="B392" s="16" t="s">
        <v>287</v>
      </c>
      <c r="C392" s="24">
        <v>-9.4444444444444446</v>
      </c>
      <c r="D392" s="24">
        <v>-17.222222222222221</v>
      </c>
      <c r="E392" s="18">
        <v>0</v>
      </c>
      <c r="F392" s="24" t="s">
        <v>348</v>
      </c>
      <c r="G392" s="24" t="s">
        <v>348</v>
      </c>
      <c r="H392" s="24" t="s">
        <v>348</v>
      </c>
      <c r="I392" s="24" t="s">
        <v>348</v>
      </c>
      <c r="J392" s="25" t="s">
        <v>348</v>
      </c>
      <c r="K392" s="18">
        <v>0.01</v>
      </c>
      <c r="L392" s="24" t="s">
        <v>348</v>
      </c>
    </row>
    <row r="393" spans="1:12" ht="16" x14ac:dyDescent="0.2">
      <c r="A393" s="32">
        <v>41290</v>
      </c>
      <c r="B393" s="16" t="s">
        <v>287</v>
      </c>
      <c r="C393" s="24">
        <v>-1.6666666666666667</v>
      </c>
      <c r="D393" s="24">
        <v>-13.333333333333334</v>
      </c>
      <c r="E393" s="18">
        <v>0</v>
      </c>
      <c r="F393" s="24" t="s">
        <v>348</v>
      </c>
      <c r="G393" s="24" t="s">
        <v>348</v>
      </c>
      <c r="H393" s="24" t="s">
        <v>348</v>
      </c>
      <c r="I393" s="24" t="s">
        <v>348</v>
      </c>
      <c r="J393" s="25" t="s">
        <v>348</v>
      </c>
      <c r="K393" s="18">
        <v>0.01</v>
      </c>
      <c r="L393" s="24" t="s">
        <v>348</v>
      </c>
    </row>
    <row r="394" spans="1:12" ht="16" x14ac:dyDescent="0.2">
      <c r="A394" s="32">
        <v>41291</v>
      </c>
      <c r="B394" s="16" t="s">
        <v>287</v>
      </c>
      <c r="C394" s="24">
        <v>-0.55555555555555558</v>
      </c>
      <c r="D394" s="24">
        <v>-13.888888888888889</v>
      </c>
      <c r="E394" s="18">
        <v>0</v>
      </c>
      <c r="F394" s="24" t="s">
        <v>348</v>
      </c>
      <c r="G394" s="24" t="s">
        <v>348</v>
      </c>
      <c r="H394" s="24" t="s">
        <v>348</v>
      </c>
      <c r="I394" s="24" t="s">
        <v>348</v>
      </c>
      <c r="J394" s="25" t="s">
        <v>348</v>
      </c>
      <c r="K394" s="18">
        <v>0</v>
      </c>
      <c r="L394" s="24" t="s">
        <v>348</v>
      </c>
    </row>
    <row r="395" spans="1:12" ht="16" x14ac:dyDescent="0.2">
      <c r="A395" s="32">
        <v>41292</v>
      </c>
      <c r="B395" s="16" t="s">
        <v>287</v>
      </c>
      <c r="C395" s="24">
        <v>-8.3333333333333339</v>
      </c>
      <c r="D395" s="24">
        <v>-13.888888888888889</v>
      </c>
      <c r="E395" s="18">
        <v>1.016</v>
      </c>
      <c r="F395" s="24" t="s">
        <v>348</v>
      </c>
      <c r="G395" s="24" t="s">
        <v>348</v>
      </c>
      <c r="H395" s="24" t="s">
        <v>348</v>
      </c>
      <c r="I395" s="24" t="s">
        <v>348</v>
      </c>
      <c r="J395" s="25" t="s">
        <v>348</v>
      </c>
      <c r="K395" s="18">
        <v>33.019999999999996</v>
      </c>
      <c r="L395" s="24" t="s">
        <v>348</v>
      </c>
    </row>
    <row r="396" spans="1:12" ht="16" x14ac:dyDescent="0.2">
      <c r="A396" s="32">
        <v>41293</v>
      </c>
      <c r="B396" s="16" t="s">
        <v>287</v>
      </c>
      <c r="C396" s="24">
        <v>5</v>
      </c>
      <c r="D396" s="24">
        <v>-11.666666666666668</v>
      </c>
      <c r="E396" s="18">
        <v>0</v>
      </c>
      <c r="F396" s="24" t="s">
        <v>348</v>
      </c>
      <c r="G396" s="24" t="s">
        <v>348</v>
      </c>
      <c r="H396" s="24" t="s">
        <v>348</v>
      </c>
      <c r="I396" s="24" t="s">
        <v>348</v>
      </c>
      <c r="J396" s="25" t="s">
        <v>348</v>
      </c>
      <c r="K396" s="18">
        <v>0</v>
      </c>
      <c r="L396" s="24" t="s">
        <v>348</v>
      </c>
    </row>
    <row r="397" spans="1:12" ht="16" x14ac:dyDescent="0.2">
      <c r="A397" s="32">
        <v>41294</v>
      </c>
      <c r="B397" s="16" t="s">
        <v>287</v>
      </c>
      <c r="C397" s="24">
        <v>5</v>
      </c>
      <c r="D397" s="24">
        <v>-18.277777777777779</v>
      </c>
      <c r="E397" s="18">
        <v>0</v>
      </c>
      <c r="F397" s="24" t="s">
        <v>348</v>
      </c>
      <c r="G397" s="24" t="s">
        <v>348</v>
      </c>
      <c r="H397" s="24" t="s">
        <v>348</v>
      </c>
      <c r="I397" s="24" t="s">
        <v>348</v>
      </c>
      <c r="J397" s="25" t="s">
        <v>348</v>
      </c>
      <c r="K397" s="18">
        <v>0.01</v>
      </c>
      <c r="L397" s="24" t="s">
        <v>348</v>
      </c>
    </row>
    <row r="398" spans="1:12" ht="16" x14ac:dyDescent="0.2">
      <c r="A398" s="32">
        <v>41295</v>
      </c>
      <c r="B398" s="16" t="s">
        <v>287</v>
      </c>
      <c r="C398" s="24">
        <v>-12.222222222222223</v>
      </c>
      <c r="D398" s="24">
        <v>-22.777777777777779</v>
      </c>
      <c r="E398" s="18">
        <v>0.254</v>
      </c>
      <c r="F398" s="24" t="s">
        <v>348</v>
      </c>
      <c r="G398" s="24" t="s">
        <v>348</v>
      </c>
      <c r="H398" s="24" t="s">
        <v>348</v>
      </c>
      <c r="I398" s="24" t="s">
        <v>348</v>
      </c>
      <c r="J398" s="25" t="s">
        <v>348</v>
      </c>
      <c r="K398" s="18">
        <v>2.54</v>
      </c>
      <c r="L398" s="24" t="s">
        <v>348</v>
      </c>
    </row>
    <row r="399" spans="1:12" ht="16" x14ac:dyDescent="0.2">
      <c r="A399" s="32">
        <v>41296</v>
      </c>
      <c r="B399" s="16" t="s">
        <v>287</v>
      </c>
      <c r="C399" s="24">
        <v>-20.555555555555557</v>
      </c>
      <c r="D399" s="24">
        <v>-25</v>
      </c>
      <c r="E399" s="18">
        <v>0</v>
      </c>
      <c r="F399" s="24" t="s">
        <v>348</v>
      </c>
      <c r="G399" s="24" t="s">
        <v>348</v>
      </c>
      <c r="H399" s="24" t="s">
        <v>348</v>
      </c>
      <c r="I399" s="24" t="s">
        <v>348</v>
      </c>
      <c r="J399" s="25" t="s">
        <v>348</v>
      </c>
      <c r="K399" s="18">
        <v>0</v>
      </c>
      <c r="L399" s="24" t="s">
        <v>348</v>
      </c>
    </row>
    <row r="400" spans="1:12" ht="16" x14ac:dyDescent="0.2">
      <c r="A400" s="32">
        <v>41297</v>
      </c>
      <c r="B400" s="16" t="s">
        <v>287</v>
      </c>
      <c r="C400" s="24">
        <v>-16.111111111111111</v>
      </c>
      <c r="D400" s="24">
        <v>-25</v>
      </c>
      <c r="E400" s="18">
        <v>0</v>
      </c>
      <c r="F400" s="24" t="s">
        <v>348</v>
      </c>
      <c r="G400" s="24" t="s">
        <v>348</v>
      </c>
      <c r="H400" s="24" t="s">
        <v>348</v>
      </c>
      <c r="I400" s="24" t="s">
        <v>348</v>
      </c>
      <c r="J400" s="25" t="s">
        <v>348</v>
      </c>
      <c r="K400" s="18">
        <v>0</v>
      </c>
      <c r="L400" s="24" t="s">
        <v>348</v>
      </c>
    </row>
    <row r="401" spans="1:12" ht="16" x14ac:dyDescent="0.2">
      <c r="A401" s="32">
        <v>41298</v>
      </c>
      <c r="B401" s="16" t="s">
        <v>287</v>
      </c>
      <c r="C401" s="24">
        <v>-10</v>
      </c>
      <c r="D401" s="24">
        <v>-21.666666666666668</v>
      </c>
      <c r="E401" s="18">
        <v>0.50800000000000001</v>
      </c>
      <c r="F401" s="24" t="s">
        <v>348</v>
      </c>
      <c r="G401" s="24" t="s">
        <v>348</v>
      </c>
      <c r="H401" s="24" t="s">
        <v>348</v>
      </c>
      <c r="I401" s="24" t="s">
        <v>348</v>
      </c>
      <c r="J401" s="25" t="s">
        <v>348</v>
      </c>
      <c r="K401" s="18">
        <v>25.4</v>
      </c>
      <c r="L401" s="24" t="s">
        <v>348</v>
      </c>
    </row>
    <row r="402" spans="1:12" ht="16" x14ac:dyDescent="0.2">
      <c r="A402" s="32">
        <v>41299</v>
      </c>
      <c r="B402" s="16" t="s">
        <v>287</v>
      </c>
      <c r="C402" s="24">
        <v>-10.555555555555555</v>
      </c>
      <c r="D402" s="24">
        <v>-21.111111111111111</v>
      </c>
      <c r="E402" s="18">
        <v>0.7619999999999999</v>
      </c>
      <c r="F402" s="24" t="s">
        <v>348</v>
      </c>
      <c r="G402" s="24" t="s">
        <v>348</v>
      </c>
      <c r="H402" s="24" t="s">
        <v>348</v>
      </c>
      <c r="I402" s="24" t="s">
        <v>348</v>
      </c>
      <c r="J402" s="25" t="s">
        <v>348</v>
      </c>
      <c r="K402" s="18">
        <v>25.4</v>
      </c>
      <c r="L402" s="24" t="s">
        <v>348</v>
      </c>
    </row>
    <row r="403" spans="1:12" ht="16" x14ac:dyDescent="0.2">
      <c r="A403" s="32">
        <v>41300</v>
      </c>
      <c r="B403" s="16" t="s">
        <v>287</v>
      </c>
      <c r="C403" s="24">
        <v>-7.2222222222222223</v>
      </c>
      <c r="D403" s="24">
        <v>-18.333333333333336</v>
      </c>
      <c r="E403" s="18">
        <v>0.254</v>
      </c>
      <c r="F403" s="24" t="s">
        <v>348</v>
      </c>
      <c r="G403" s="24" t="s">
        <v>348</v>
      </c>
      <c r="H403" s="24" t="s">
        <v>348</v>
      </c>
      <c r="I403" s="24" t="s">
        <v>348</v>
      </c>
      <c r="J403" s="25" t="s">
        <v>348</v>
      </c>
      <c r="K403" s="18">
        <v>7.6199999999999992</v>
      </c>
      <c r="L403" s="24" t="s">
        <v>348</v>
      </c>
    </row>
    <row r="404" spans="1:12" ht="16" x14ac:dyDescent="0.2">
      <c r="A404" s="32">
        <v>41301</v>
      </c>
      <c r="B404" s="16" t="s">
        <v>287</v>
      </c>
      <c r="C404" s="24">
        <v>-5.5555555555555554</v>
      </c>
      <c r="D404" s="24">
        <v>-18.333333333333336</v>
      </c>
      <c r="E404" s="18">
        <v>0</v>
      </c>
      <c r="F404" s="24" t="s">
        <v>348</v>
      </c>
      <c r="G404" s="24" t="s">
        <v>348</v>
      </c>
      <c r="H404" s="24" t="s">
        <v>348</v>
      </c>
      <c r="I404" s="24" t="s">
        <v>348</v>
      </c>
      <c r="J404" s="25" t="s">
        <v>348</v>
      </c>
      <c r="K404" s="18">
        <v>0</v>
      </c>
      <c r="L404" s="24" t="s">
        <v>348</v>
      </c>
    </row>
    <row r="405" spans="1:12" ht="16" x14ac:dyDescent="0.2">
      <c r="A405" s="15">
        <v>41302</v>
      </c>
      <c r="B405" s="16" t="s">
        <v>267</v>
      </c>
      <c r="C405" s="24">
        <v>0.89</v>
      </c>
      <c r="D405" s="24">
        <v>-1.78</v>
      </c>
      <c r="E405" s="18">
        <v>0.50800000000000001</v>
      </c>
      <c r="F405" s="24">
        <v>96.19</v>
      </c>
      <c r="G405" s="24">
        <v>0.57271874999999983</v>
      </c>
      <c r="H405" s="24">
        <v>-2.8066416666666711</v>
      </c>
      <c r="I405" s="24">
        <v>-2.8912000000000031</v>
      </c>
      <c r="J405" s="25">
        <v>195.66666666666666</v>
      </c>
      <c r="K405" s="18">
        <v>96.52</v>
      </c>
      <c r="L405" s="24" t="s">
        <v>348</v>
      </c>
    </row>
    <row r="406" spans="1:12" ht="16" x14ac:dyDescent="0.2">
      <c r="A406" s="15">
        <v>41303</v>
      </c>
      <c r="B406" s="16" t="s">
        <v>267</v>
      </c>
      <c r="C406" s="24">
        <v>2.5</v>
      </c>
      <c r="D406" s="24">
        <v>-1.1100000000000001</v>
      </c>
      <c r="E406" s="18">
        <v>5.8419999999999996</v>
      </c>
      <c r="F406" s="24">
        <v>94.68</v>
      </c>
      <c r="G406" s="24">
        <v>1.9742499999999994</v>
      </c>
      <c r="H406" s="24">
        <v>-0.94519999999999993</v>
      </c>
      <c r="I406" s="24">
        <v>-1.3824708333333344</v>
      </c>
      <c r="J406" s="25">
        <v>208.63541666666666</v>
      </c>
      <c r="K406" s="18">
        <v>0</v>
      </c>
      <c r="L406" s="24" t="s">
        <v>348</v>
      </c>
    </row>
    <row r="407" spans="1:12" ht="16" x14ac:dyDescent="0.2">
      <c r="A407" s="15">
        <v>41304</v>
      </c>
      <c r="B407" s="16" t="s">
        <v>267</v>
      </c>
      <c r="C407" s="24">
        <v>-0.22</v>
      </c>
      <c r="D407" s="24">
        <v>-12.61</v>
      </c>
      <c r="E407" s="18">
        <v>0.50800000000000001</v>
      </c>
      <c r="F407" s="24">
        <v>82.39</v>
      </c>
      <c r="G407" s="24">
        <v>5.112562499999993</v>
      </c>
      <c r="H407" s="24">
        <v>-0.3092749999999993</v>
      </c>
      <c r="I407" s="24">
        <v>-0.68052083333333424</v>
      </c>
      <c r="J407" s="25">
        <v>296.67708333333331</v>
      </c>
      <c r="K407" s="18">
        <v>7.6199999999999992</v>
      </c>
      <c r="L407" s="24" t="s">
        <v>348</v>
      </c>
    </row>
    <row r="408" spans="1:12" ht="16" x14ac:dyDescent="0.2">
      <c r="A408" s="15">
        <v>41305</v>
      </c>
      <c r="B408" s="16" t="s">
        <v>267</v>
      </c>
      <c r="C408" s="24">
        <v>-12.72</v>
      </c>
      <c r="D408" s="24">
        <v>-17.61</v>
      </c>
      <c r="E408" s="18">
        <v>7.8739999999999997</v>
      </c>
      <c r="F408" s="24">
        <v>62.18</v>
      </c>
      <c r="G408" s="24">
        <v>5.0427187499999961</v>
      </c>
      <c r="H408" s="24">
        <v>-0.53920416666666637</v>
      </c>
      <c r="I408" s="24">
        <v>-0.66720000000000024</v>
      </c>
      <c r="J408" s="25">
        <v>274.1875</v>
      </c>
      <c r="K408" s="18">
        <v>228.6</v>
      </c>
      <c r="L408" s="24" t="s">
        <v>348</v>
      </c>
    </row>
    <row r="409" spans="1:12" ht="16" x14ac:dyDescent="0.2">
      <c r="A409" s="15">
        <v>41306</v>
      </c>
      <c r="B409" s="16" t="s">
        <v>267</v>
      </c>
      <c r="C409" s="24">
        <v>-9.5</v>
      </c>
      <c r="D409" s="24">
        <v>-17.61</v>
      </c>
      <c r="E409" s="18">
        <v>0.254</v>
      </c>
      <c r="F409" s="24">
        <v>51.79</v>
      </c>
      <c r="G409" s="24">
        <v>2.421250000000001</v>
      </c>
      <c r="H409" s="24">
        <v>-2.3983291666666671</v>
      </c>
      <c r="I409" s="24">
        <v>-1.9292041666666693</v>
      </c>
      <c r="J409" s="25">
        <v>248.27083333333334</v>
      </c>
      <c r="K409" s="18">
        <v>12.7</v>
      </c>
      <c r="L409" s="24" t="s">
        <v>348</v>
      </c>
    </row>
    <row r="410" spans="1:12" ht="16" x14ac:dyDescent="0.2">
      <c r="A410" s="15">
        <v>41307</v>
      </c>
      <c r="B410" s="16" t="s">
        <v>267</v>
      </c>
      <c r="C410" s="24">
        <v>-10.28</v>
      </c>
      <c r="D410" s="24">
        <v>-17.72</v>
      </c>
      <c r="E410" s="18">
        <v>0.254</v>
      </c>
      <c r="F410" s="24">
        <v>54.92</v>
      </c>
      <c r="G410" s="24">
        <v>0.66584374999999985</v>
      </c>
      <c r="H410" s="24">
        <v>-2.9670708333333327</v>
      </c>
      <c r="I410" s="24">
        <v>-2.6236250000000041</v>
      </c>
      <c r="J410" s="25">
        <v>291.35416666666669</v>
      </c>
      <c r="K410" s="18">
        <v>2.54</v>
      </c>
      <c r="L410" s="24" t="s">
        <v>348</v>
      </c>
    </row>
    <row r="411" spans="1:12" ht="16" x14ac:dyDescent="0.2">
      <c r="A411" s="15">
        <v>41308</v>
      </c>
      <c r="B411" s="16" t="s">
        <v>267</v>
      </c>
      <c r="C411" s="24">
        <v>-10.72</v>
      </c>
      <c r="D411" s="24">
        <v>-17.39</v>
      </c>
      <c r="E411" s="18">
        <v>0</v>
      </c>
      <c r="F411" s="24">
        <v>59.43</v>
      </c>
      <c r="G411" s="24">
        <v>2.784437500000001</v>
      </c>
      <c r="H411" s="24">
        <v>-3.3788583333333269</v>
      </c>
      <c r="I411" s="24">
        <v>-2.9560666666666653</v>
      </c>
      <c r="J411" s="25">
        <v>269.63541666666669</v>
      </c>
      <c r="K411" s="18">
        <v>5.08</v>
      </c>
      <c r="L411" s="24" t="s">
        <v>348</v>
      </c>
    </row>
    <row r="412" spans="1:12" ht="16" x14ac:dyDescent="0.2">
      <c r="A412" s="15">
        <v>41309</v>
      </c>
      <c r="B412" s="16" t="s">
        <v>267</v>
      </c>
      <c r="C412" s="24">
        <v>-9</v>
      </c>
      <c r="D412" s="24">
        <v>-17.72</v>
      </c>
      <c r="E412" s="18">
        <v>0.50800000000000001</v>
      </c>
      <c r="F412" s="24">
        <v>50.05</v>
      </c>
      <c r="G412" s="24">
        <v>0.68446874999999963</v>
      </c>
      <c r="H412" s="24">
        <v>-3.8919999999999959</v>
      </c>
      <c r="I412" s="24">
        <v>-3.3962333333333272</v>
      </c>
      <c r="J412" s="25">
        <v>302.98958333333331</v>
      </c>
      <c r="K412" s="18">
        <v>20.32</v>
      </c>
      <c r="L412" s="24" t="s">
        <v>348</v>
      </c>
    </row>
    <row r="413" spans="1:12" ht="16" x14ac:dyDescent="0.2">
      <c r="A413" s="15">
        <v>41310</v>
      </c>
      <c r="B413" s="16" t="s">
        <v>267</v>
      </c>
      <c r="C413" s="24">
        <v>-5.39</v>
      </c>
      <c r="D413" s="24">
        <v>-17.72</v>
      </c>
      <c r="E413" s="18">
        <v>0.50800000000000001</v>
      </c>
      <c r="F413" s="24">
        <v>71.56</v>
      </c>
      <c r="G413" s="24">
        <v>2.3281250000000004</v>
      </c>
      <c r="H413" s="24">
        <v>-3.7251999999999992</v>
      </c>
      <c r="I413" s="24">
        <v>-3.4083958333333371</v>
      </c>
      <c r="J413" s="25">
        <v>255.82291666666666</v>
      </c>
      <c r="K413" s="18">
        <v>15.239999999999998</v>
      </c>
      <c r="L413" s="24" t="s">
        <v>348</v>
      </c>
    </row>
    <row r="414" spans="1:12" ht="16" x14ac:dyDescent="0.2">
      <c r="A414" s="15">
        <v>41311</v>
      </c>
      <c r="B414" s="16" t="s">
        <v>267</v>
      </c>
      <c r="C414" s="24">
        <v>-6</v>
      </c>
      <c r="D414" s="24">
        <v>-17.5</v>
      </c>
      <c r="E414" s="18">
        <v>0</v>
      </c>
      <c r="F414" s="24">
        <v>76.459999999999994</v>
      </c>
      <c r="G414" s="24">
        <v>1.5598437499999998</v>
      </c>
      <c r="H414" s="24">
        <v>-3.8896833333333287</v>
      </c>
      <c r="I414" s="24">
        <v>-3.5410250000000016</v>
      </c>
      <c r="J414" s="25">
        <v>166.96875</v>
      </c>
      <c r="K414" s="18">
        <v>0</v>
      </c>
      <c r="L414" s="24" t="s">
        <v>348</v>
      </c>
    </row>
    <row r="415" spans="1:12" ht="16" x14ac:dyDescent="0.2">
      <c r="A415" s="15">
        <v>41312</v>
      </c>
      <c r="B415" s="16" t="s">
        <v>267</v>
      </c>
      <c r="C415" s="24">
        <v>-3.89</v>
      </c>
      <c r="D415" s="24">
        <v>-6</v>
      </c>
      <c r="E415" s="18">
        <v>1.778</v>
      </c>
      <c r="F415" s="24">
        <v>87.66</v>
      </c>
      <c r="G415" s="24">
        <v>2.4538437499999981</v>
      </c>
      <c r="H415" s="24">
        <v>-2.7458291666666708</v>
      </c>
      <c r="I415" s="24">
        <v>-2.6716958333333349</v>
      </c>
      <c r="J415" s="25">
        <v>74.6875</v>
      </c>
      <c r="K415" s="18">
        <v>38.099999999999994</v>
      </c>
      <c r="L415" s="24" t="s">
        <v>348</v>
      </c>
    </row>
    <row r="416" spans="1:12" ht="16" x14ac:dyDescent="0.2">
      <c r="A416" s="15">
        <v>41313</v>
      </c>
      <c r="B416" s="16" t="s">
        <v>267</v>
      </c>
      <c r="C416" s="24">
        <v>-3.28</v>
      </c>
      <c r="D416" s="24">
        <v>-17.39</v>
      </c>
      <c r="E416" s="18">
        <v>2.2859999999999996</v>
      </c>
      <c r="F416" s="24">
        <v>60.77</v>
      </c>
      <c r="G416" s="24">
        <v>1.2711562500000011</v>
      </c>
      <c r="H416" s="24">
        <v>-2.4533500000000052</v>
      </c>
      <c r="I416" s="24">
        <v>-2.3062416666666645</v>
      </c>
      <c r="J416" s="25">
        <v>192.90625</v>
      </c>
      <c r="K416" s="18">
        <v>53.339999999999996</v>
      </c>
      <c r="L416" s="24" t="s">
        <v>348</v>
      </c>
    </row>
    <row r="417" spans="1:12" ht="16" x14ac:dyDescent="0.2">
      <c r="A417" s="15">
        <v>41314</v>
      </c>
      <c r="B417" s="16" t="s">
        <v>267</v>
      </c>
      <c r="C417" s="24">
        <v>-4.72</v>
      </c>
      <c r="D417" s="24">
        <v>-16.5</v>
      </c>
      <c r="E417" s="18">
        <v>0</v>
      </c>
      <c r="F417" s="24">
        <v>80.599999999999994</v>
      </c>
      <c r="G417" s="24">
        <v>2.6959687499999965</v>
      </c>
      <c r="H417" s="24">
        <v>-2.8199625000000021</v>
      </c>
      <c r="I417" s="24">
        <v>-2.6305750000000043</v>
      </c>
      <c r="J417" s="25">
        <v>138.375</v>
      </c>
      <c r="K417" s="18">
        <v>0</v>
      </c>
      <c r="L417" s="24" t="s">
        <v>348</v>
      </c>
    </row>
    <row r="418" spans="1:12" ht="16" x14ac:dyDescent="0.2">
      <c r="A418" s="15">
        <v>41315</v>
      </c>
      <c r="B418" s="16" t="s">
        <v>267</v>
      </c>
      <c r="C418" s="24">
        <v>2.11</v>
      </c>
      <c r="D418" s="24">
        <v>-4.78</v>
      </c>
      <c r="E418" s="29">
        <v>3.302</v>
      </c>
      <c r="F418" s="24">
        <v>92.78</v>
      </c>
      <c r="G418" s="24">
        <v>4.0602500000000035</v>
      </c>
      <c r="H418" s="24">
        <v>-1.7264958333333353</v>
      </c>
      <c r="I418" s="24">
        <v>-1.8834500000000005</v>
      </c>
      <c r="J418" s="25">
        <v>109.41666666666667</v>
      </c>
      <c r="K418" s="18">
        <v>0</v>
      </c>
      <c r="L418" s="24" t="s">
        <v>348</v>
      </c>
    </row>
    <row r="419" spans="1:12" ht="16" x14ac:dyDescent="0.2">
      <c r="A419" s="15">
        <v>41316</v>
      </c>
      <c r="B419" s="16" t="s">
        <v>267</v>
      </c>
      <c r="C419" s="24">
        <v>1.28</v>
      </c>
      <c r="D419" s="24">
        <v>-5.39</v>
      </c>
      <c r="E419" s="18">
        <v>15.7</v>
      </c>
      <c r="F419" s="24">
        <v>87.12</v>
      </c>
      <c r="G419" s="24">
        <v>4.982187499999994</v>
      </c>
      <c r="H419" s="24">
        <v>-0.4853416666666675</v>
      </c>
      <c r="I419" s="24">
        <v>-0.78650833333333381</v>
      </c>
      <c r="J419" s="25">
        <v>248.44791666666666</v>
      </c>
      <c r="K419" s="18">
        <v>25.4</v>
      </c>
      <c r="L419" s="24" t="s">
        <v>348</v>
      </c>
    </row>
    <row r="420" spans="1:12" ht="16" x14ac:dyDescent="0.2">
      <c r="A420" s="15">
        <v>41317</v>
      </c>
      <c r="B420" s="16" t="s">
        <v>267</v>
      </c>
      <c r="C420" s="24">
        <v>-2.78</v>
      </c>
      <c r="D420" s="24">
        <v>-8.61</v>
      </c>
      <c r="E420" s="18">
        <v>0.3</v>
      </c>
      <c r="F420" s="24">
        <v>69.87</v>
      </c>
      <c r="G420" s="24">
        <v>2.4678125000000022</v>
      </c>
      <c r="H420" s="24">
        <v>-0.51198333333333312</v>
      </c>
      <c r="I420" s="24">
        <v>-0.63824166666666715</v>
      </c>
      <c r="J420" s="25">
        <v>220.60416666666666</v>
      </c>
      <c r="K420" s="18">
        <v>5.08</v>
      </c>
      <c r="L420" s="24" t="s">
        <v>348</v>
      </c>
    </row>
    <row r="421" spans="1:12" ht="16" x14ac:dyDescent="0.2">
      <c r="A421" s="15">
        <v>41318</v>
      </c>
      <c r="B421" s="16" t="s">
        <v>267</v>
      </c>
      <c r="C421" s="24">
        <v>1.72</v>
      </c>
      <c r="D421" s="24">
        <v>-8.11</v>
      </c>
      <c r="E421" s="18">
        <v>0</v>
      </c>
      <c r="F421" s="24">
        <v>75.39</v>
      </c>
      <c r="G421" s="24">
        <v>1.0523125000000007</v>
      </c>
      <c r="H421" s="24">
        <v>-1.0297583333333333</v>
      </c>
      <c r="I421" s="24">
        <v>-0.99848333333333328</v>
      </c>
      <c r="J421" s="25">
        <v>220.09375</v>
      </c>
      <c r="K421" s="18">
        <v>0</v>
      </c>
      <c r="L421" s="24" t="s">
        <v>348</v>
      </c>
    </row>
    <row r="422" spans="1:12" ht="16" x14ac:dyDescent="0.2">
      <c r="A422" s="15">
        <v>41319</v>
      </c>
      <c r="B422" s="16" t="s">
        <v>267</v>
      </c>
      <c r="C422" s="24">
        <v>-0.89</v>
      </c>
      <c r="D422" s="24">
        <v>-11.72</v>
      </c>
      <c r="E422" s="18">
        <v>5.3</v>
      </c>
      <c r="F422" s="24">
        <v>77.400000000000006</v>
      </c>
      <c r="G422" s="24">
        <v>3.8833124999999993</v>
      </c>
      <c r="H422" s="24">
        <v>-0.85137500000000177</v>
      </c>
      <c r="I422" s="24">
        <v>-0.90465833333333467</v>
      </c>
      <c r="J422" s="25">
        <v>258.91666666666669</v>
      </c>
      <c r="K422" s="18">
        <v>73.66</v>
      </c>
      <c r="L422" s="24" t="s">
        <v>348</v>
      </c>
    </row>
    <row r="423" spans="1:12" ht="16" x14ac:dyDescent="0.2">
      <c r="A423" s="15">
        <v>41320</v>
      </c>
      <c r="B423" s="16" t="s">
        <v>267</v>
      </c>
      <c r="C423" s="24">
        <v>-9.2200000000000006</v>
      </c>
      <c r="D423" s="24">
        <v>-17.72</v>
      </c>
      <c r="E423" s="18">
        <v>0</v>
      </c>
      <c r="F423" s="24">
        <v>56.09</v>
      </c>
      <c r="G423" s="24">
        <v>2.5888749999999998</v>
      </c>
      <c r="H423" s="24">
        <v>-1.1571750000000021</v>
      </c>
      <c r="I423" s="24">
        <v>-1.102154166666669</v>
      </c>
      <c r="J423" s="25">
        <v>278.22916666666669</v>
      </c>
      <c r="K423" s="18">
        <v>0.01</v>
      </c>
      <c r="L423" s="24" t="s">
        <v>348</v>
      </c>
    </row>
    <row r="424" spans="1:12" ht="16" x14ac:dyDescent="0.2">
      <c r="A424" s="15">
        <v>41321</v>
      </c>
      <c r="B424" s="16" t="s">
        <v>267</v>
      </c>
      <c r="C424" s="24">
        <v>-10</v>
      </c>
      <c r="D424" s="24">
        <v>-17.72</v>
      </c>
      <c r="E424" s="18">
        <v>0</v>
      </c>
      <c r="F424" s="24">
        <v>53.33</v>
      </c>
      <c r="G424" s="24">
        <v>0.94987500000000036</v>
      </c>
      <c r="H424" s="24">
        <v>-1.6923250000000012</v>
      </c>
      <c r="I424" s="24">
        <v>-1.551008333333334</v>
      </c>
      <c r="J424" s="25">
        <v>272.34375</v>
      </c>
      <c r="K424" s="18">
        <v>0</v>
      </c>
      <c r="L424" s="24" t="s">
        <v>348</v>
      </c>
    </row>
    <row r="425" spans="1:12" ht="16" x14ac:dyDescent="0.2">
      <c r="A425" s="15">
        <v>41322</v>
      </c>
      <c r="B425" s="16" t="s">
        <v>267</v>
      </c>
      <c r="C425" s="24">
        <v>-17.61</v>
      </c>
      <c r="D425" s="24">
        <v>-6.22</v>
      </c>
      <c r="E425" s="18">
        <v>0</v>
      </c>
      <c r="F425" s="24">
        <v>51.79</v>
      </c>
      <c r="G425" s="24">
        <v>2.4305625000000002</v>
      </c>
      <c r="H425" s="24">
        <v>-2.3155083333333333</v>
      </c>
      <c r="I425" s="24">
        <v>-2.0606749999999985</v>
      </c>
      <c r="J425" s="25">
        <v>168.5625</v>
      </c>
      <c r="K425" s="18">
        <v>0</v>
      </c>
      <c r="L425" s="24" t="s">
        <v>348</v>
      </c>
    </row>
    <row r="426" spans="1:12" ht="16" x14ac:dyDescent="0.2">
      <c r="A426" s="15">
        <v>41323</v>
      </c>
      <c r="B426" s="16" t="s">
        <v>267</v>
      </c>
      <c r="C426" s="24">
        <v>2.89</v>
      </c>
      <c r="D426" s="24">
        <v>-6.78</v>
      </c>
      <c r="E426" s="18">
        <v>0</v>
      </c>
      <c r="F426" s="24">
        <v>70.56</v>
      </c>
      <c r="G426" s="24">
        <v>3.5294374999999989</v>
      </c>
      <c r="H426" s="24">
        <v>-1.9958083333333365</v>
      </c>
      <c r="I426" s="24">
        <v>-1.9176208333333344</v>
      </c>
      <c r="J426" s="25">
        <v>179.875</v>
      </c>
      <c r="K426" s="18">
        <v>0</v>
      </c>
      <c r="L426" s="24" t="s">
        <v>348</v>
      </c>
    </row>
    <row r="427" spans="1:12" ht="16" x14ac:dyDescent="0.2">
      <c r="A427" s="15">
        <v>41324</v>
      </c>
      <c r="B427" s="16" t="s">
        <v>267</v>
      </c>
      <c r="C427" s="24">
        <v>-6.22</v>
      </c>
      <c r="D427" s="24">
        <v>-17.39</v>
      </c>
      <c r="E427" s="18">
        <v>1.27</v>
      </c>
      <c r="F427" s="24">
        <v>62.14</v>
      </c>
      <c r="G427" s="24">
        <v>7.0309375000000074</v>
      </c>
      <c r="H427" s="24">
        <v>-1.7456083333333341</v>
      </c>
      <c r="I427" s="24">
        <v>-1.6749500000000015</v>
      </c>
      <c r="J427" s="25">
        <v>288.21875</v>
      </c>
      <c r="K427" s="18">
        <v>38.099999999999994</v>
      </c>
      <c r="L427" s="24" t="s">
        <v>348</v>
      </c>
    </row>
    <row r="428" spans="1:12" ht="16" x14ac:dyDescent="0.2">
      <c r="A428" s="15">
        <v>41325</v>
      </c>
      <c r="B428" s="16" t="s">
        <v>267</v>
      </c>
      <c r="C428" s="24">
        <v>-4.8899999999999997</v>
      </c>
      <c r="D428" s="24">
        <v>-17.72</v>
      </c>
      <c r="E428" s="18">
        <v>0.254</v>
      </c>
      <c r="F428" s="24">
        <v>53.48</v>
      </c>
      <c r="G428" s="24">
        <v>3.3012812500000037</v>
      </c>
      <c r="H428" s="24">
        <v>-2.3745833333333315</v>
      </c>
      <c r="I428" s="24">
        <v>-2.1527624999999975</v>
      </c>
      <c r="J428" s="25">
        <v>270.29166666666669</v>
      </c>
      <c r="K428" s="18">
        <v>10.16</v>
      </c>
      <c r="L428" s="24" t="s">
        <v>348</v>
      </c>
    </row>
    <row r="429" spans="1:12" ht="16" x14ac:dyDescent="0.2">
      <c r="A429" s="15">
        <v>41326</v>
      </c>
      <c r="B429" s="16" t="s">
        <v>267</v>
      </c>
      <c r="C429" s="24">
        <v>-6</v>
      </c>
      <c r="D429" s="24">
        <v>-17.61</v>
      </c>
      <c r="E429" s="18">
        <v>0</v>
      </c>
      <c r="F429" s="24">
        <v>60.36</v>
      </c>
      <c r="G429" s="24">
        <v>1.5086250000000003</v>
      </c>
      <c r="H429" s="24">
        <v>-2.6896500000000017</v>
      </c>
      <c r="I429" s="24">
        <v>-2.4209166666666717</v>
      </c>
      <c r="J429" s="25">
        <v>57.3125</v>
      </c>
      <c r="K429" s="18">
        <v>0</v>
      </c>
      <c r="L429" s="24" t="s">
        <v>348</v>
      </c>
    </row>
    <row r="430" spans="1:12" ht="16" x14ac:dyDescent="0.2">
      <c r="A430" s="15">
        <v>41327</v>
      </c>
      <c r="B430" s="16" t="s">
        <v>267</v>
      </c>
      <c r="C430" s="24">
        <v>-1.22</v>
      </c>
      <c r="D430" s="24">
        <v>-6.72</v>
      </c>
      <c r="E430" s="18">
        <v>2.794</v>
      </c>
      <c r="F430" s="24">
        <v>85.78</v>
      </c>
      <c r="G430" s="24">
        <v>1.825250000000002</v>
      </c>
      <c r="H430" s="24">
        <v>-2.2581708333333306</v>
      </c>
      <c r="I430" s="24">
        <v>-2.1562375</v>
      </c>
      <c r="J430" s="25">
        <v>74.989583333333329</v>
      </c>
      <c r="K430" s="18">
        <v>55.88</v>
      </c>
      <c r="L430" s="24" t="s">
        <v>348</v>
      </c>
    </row>
    <row r="431" spans="1:12" ht="16" x14ac:dyDescent="0.2">
      <c r="A431" s="15">
        <v>41328</v>
      </c>
      <c r="B431" s="16" t="s">
        <v>267</v>
      </c>
      <c r="C431" s="24">
        <v>-3</v>
      </c>
      <c r="D431" s="24">
        <v>-6.89</v>
      </c>
      <c r="E431" s="18">
        <v>2.54</v>
      </c>
      <c r="F431" s="24">
        <v>77.95</v>
      </c>
      <c r="G431" s="24">
        <v>2.0906562499999999</v>
      </c>
      <c r="H431" s="24">
        <v>-1.7270750000000037</v>
      </c>
      <c r="I431" s="24">
        <v>-1.7201250000000037</v>
      </c>
      <c r="J431" s="25">
        <v>261.66666666666669</v>
      </c>
      <c r="K431" s="18">
        <v>5.08</v>
      </c>
      <c r="L431" s="24" t="s">
        <v>348</v>
      </c>
    </row>
    <row r="432" spans="1:12" ht="16" x14ac:dyDescent="0.2">
      <c r="A432" s="15">
        <v>41329</v>
      </c>
      <c r="B432" s="16" t="s">
        <v>267</v>
      </c>
      <c r="C432" s="24">
        <v>2.2200000000000002</v>
      </c>
      <c r="D432" s="24">
        <v>-11.89</v>
      </c>
      <c r="E432" s="18">
        <v>0.254</v>
      </c>
      <c r="F432" s="24">
        <v>70.13</v>
      </c>
      <c r="G432" s="24">
        <v>1.0290312500000016</v>
      </c>
      <c r="H432" s="24">
        <v>-1.3691500000000012</v>
      </c>
      <c r="I432" s="24">
        <v>-1.3842083333333342</v>
      </c>
      <c r="J432" s="25">
        <v>269.61458333333331</v>
      </c>
      <c r="K432" s="18">
        <v>0</v>
      </c>
      <c r="L432" s="24" t="s">
        <v>348</v>
      </c>
    </row>
    <row r="433" spans="1:12" ht="16" x14ac:dyDescent="0.2">
      <c r="A433" s="15">
        <v>41330</v>
      </c>
      <c r="B433" s="16" t="s">
        <v>267</v>
      </c>
      <c r="C433" s="24">
        <v>0.89</v>
      </c>
      <c r="D433" s="24">
        <v>-12.72</v>
      </c>
      <c r="E433" s="18">
        <v>0</v>
      </c>
      <c r="F433" s="24">
        <v>75</v>
      </c>
      <c r="G433" s="24">
        <v>0.43303124999999976</v>
      </c>
      <c r="H433" s="24">
        <v>-1.3216583333333352</v>
      </c>
      <c r="I433" s="24">
        <v>-1.2915416666666693</v>
      </c>
      <c r="J433" s="25">
        <v>208.44791666666666</v>
      </c>
      <c r="K433" s="18">
        <v>0.01</v>
      </c>
      <c r="L433" s="24" t="s">
        <v>348</v>
      </c>
    </row>
    <row r="434" spans="1:12" ht="16" x14ac:dyDescent="0.2">
      <c r="A434" s="15">
        <v>41331</v>
      </c>
      <c r="B434" s="16" t="s">
        <v>267</v>
      </c>
      <c r="C434" s="24">
        <v>1.28</v>
      </c>
      <c r="D434" s="24">
        <v>-6.22</v>
      </c>
      <c r="E434" s="18">
        <v>0</v>
      </c>
      <c r="F434" s="24">
        <v>65.83</v>
      </c>
      <c r="G434" s="24">
        <v>3.1988437500000022</v>
      </c>
      <c r="H434" s="24">
        <v>-1.1982958333333324</v>
      </c>
      <c r="I434" s="24">
        <v>-1.211616666666667</v>
      </c>
      <c r="J434" s="25">
        <v>44.8125</v>
      </c>
      <c r="K434" s="18">
        <v>0.01</v>
      </c>
      <c r="L434" s="24" t="s">
        <v>348</v>
      </c>
    </row>
    <row r="435" spans="1:12" ht="16" x14ac:dyDescent="0.2">
      <c r="A435" s="15">
        <v>41332</v>
      </c>
      <c r="B435" s="16" t="s">
        <v>267</v>
      </c>
      <c r="C435" s="24">
        <v>0.22</v>
      </c>
      <c r="D435" s="24">
        <v>-2.39</v>
      </c>
      <c r="E435" s="18">
        <v>0</v>
      </c>
      <c r="F435" s="24">
        <v>74.260000000000005</v>
      </c>
      <c r="G435" s="24">
        <v>4.386187500000001</v>
      </c>
      <c r="H435" s="24">
        <v>-1.0065916666666677</v>
      </c>
      <c r="I435" s="24">
        <v>-1.0494500000000007</v>
      </c>
      <c r="J435" s="25">
        <v>216.22916666666666</v>
      </c>
      <c r="K435" s="18">
        <v>0.01</v>
      </c>
      <c r="L435" s="24" t="s">
        <v>348</v>
      </c>
    </row>
    <row r="436" spans="1:12" ht="16" x14ac:dyDescent="0.2">
      <c r="A436" s="15">
        <v>41333</v>
      </c>
      <c r="B436" s="16" t="s">
        <v>267</v>
      </c>
      <c r="C436" s="24">
        <v>-0.78</v>
      </c>
      <c r="D436" s="24">
        <v>-6.39</v>
      </c>
      <c r="E436" s="18">
        <v>2.032</v>
      </c>
      <c r="F436" s="24">
        <v>61.66</v>
      </c>
      <c r="G436" s="24">
        <v>3.8274375000000043</v>
      </c>
      <c r="H436" s="24">
        <v>-0.83400000000000107</v>
      </c>
      <c r="I436" s="24">
        <v>-0.8826500000000016</v>
      </c>
      <c r="J436" s="25">
        <v>179.875</v>
      </c>
      <c r="K436" s="18">
        <v>22.86</v>
      </c>
      <c r="L436" s="24" t="s">
        <v>348</v>
      </c>
    </row>
    <row r="437" spans="1:12" ht="16" x14ac:dyDescent="0.2">
      <c r="A437" s="15">
        <v>41334</v>
      </c>
      <c r="B437" s="16" t="s">
        <v>267</v>
      </c>
      <c r="C437" s="24">
        <v>-2.2799999999999998</v>
      </c>
      <c r="D437" s="24">
        <v>-9.39</v>
      </c>
      <c r="E437" s="18">
        <v>0</v>
      </c>
      <c r="F437" s="24">
        <v>50.9</v>
      </c>
      <c r="G437" s="24">
        <v>2.3560624999999997</v>
      </c>
      <c r="H437" s="24">
        <v>-0.8733833333333344</v>
      </c>
      <c r="I437" s="24">
        <v>-0.88728333333333465</v>
      </c>
      <c r="J437" s="25">
        <v>165.6875</v>
      </c>
      <c r="K437" s="18">
        <v>0</v>
      </c>
      <c r="L437" s="24" t="s">
        <v>348</v>
      </c>
    </row>
    <row r="438" spans="1:12" ht="16" x14ac:dyDescent="0.2">
      <c r="A438" s="15">
        <v>41335</v>
      </c>
      <c r="B438" s="16" t="s">
        <v>267</v>
      </c>
      <c r="C438" s="24">
        <v>-2.78</v>
      </c>
      <c r="D438" s="24">
        <v>-17.72</v>
      </c>
      <c r="E438" s="18">
        <v>0</v>
      </c>
      <c r="F438" s="24">
        <v>52.95</v>
      </c>
      <c r="G438" s="24">
        <v>1.1919999999999999</v>
      </c>
      <c r="H438" s="24">
        <v>-1.2174083333333352</v>
      </c>
      <c r="I438" s="24">
        <v>-1.1421166666666687</v>
      </c>
      <c r="J438" s="25">
        <v>262.01041666666669</v>
      </c>
      <c r="K438" s="18">
        <v>0</v>
      </c>
      <c r="L438" s="24" t="s">
        <v>348</v>
      </c>
    </row>
    <row r="439" spans="1:12" ht="16" x14ac:dyDescent="0.2">
      <c r="A439" s="15">
        <v>41336</v>
      </c>
      <c r="B439" s="16" t="s">
        <v>267</v>
      </c>
      <c r="C439" s="24">
        <v>0.22</v>
      </c>
      <c r="D439" s="24">
        <v>-17.61</v>
      </c>
      <c r="E439" s="18">
        <v>0</v>
      </c>
      <c r="F439" s="24">
        <v>41.13</v>
      </c>
      <c r="G439" s="24">
        <v>0.47959374999999999</v>
      </c>
      <c r="H439" s="24">
        <v>-1.633250000000003</v>
      </c>
      <c r="I439" s="24">
        <v>-1.4733999999999987</v>
      </c>
      <c r="J439" s="25">
        <v>283.63541666666669</v>
      </c>
      <c r="K439" s="18">
        <v>0</v>
      </c>
      <c r="L439" s="24" t="s">
        <v>348</v>
      </c>
    </row>
    <row r="440" spans="1:12" ht="16" x14ac:dyDescent="0.2">
      <c r="A440" s="15">
        <v>41337</v>
      </c>
      <c r="B440" s="16" t="s">
        <v>267</v>
      </c>
      <c r="C440" s="24">
        <v>1.8</v>
      </c>
      <c r="D440" s="24">
        <v>-16.78</v>
      </c>
      <c r="E440" s="18">
        <v>0</v>
      </c>
      <c r="F440" s="24">
        <v>48.61</v>
      </c>
      <c r="G440" s="24">
        <v>2.7658124999999987</v>
      </c>
      <c r="H440" s="24">
        <v>-1.7983125000000015</v>
      </c>
      <c r="I440" s="24">
        <v>-1.6871125000000029</v>
      </c>
      <c r="J440" s="25">
        <v>134.07291666666666</v>
      </c>
      <c r="K440" s="18">
        <v>0</v>
      </c>
      <c r="L440" s="24" t="s">
        <v>348</v>
      </c>
    </row>
    <row r="441" spans="1:12" ht="16" x14ac:dyDescent="0.2">
      <c r="A441" s="15">
        <v>41338</v>
      </c>
      <c r="B441" s="16" t="s">
        <v>267</v>
      </c>
      <c r="C441" s="24">
        <v>-2.72</v>
      </c>
      <c r="D441" s="24">
        <v>-5.39</v>
      </c>
      <c r="E441" s="18">
        <v>0</v>
      </c>
      <c r="F441" s="24">
        <v>65.16</v>
      </c>
      <c r="G441" s="24">
        <v>2.7471874999999977</v>
      </c>
      <c r="H441" s="24">
        <v>-1.4849833333333322</v>
      </c>
      <c r="I441" s="24">
        <v>-1.4247499999999995</v>
      </c>
      <c r="J441" s="25">
        <v>139.13541666666666</v>
      </c>
      <c r="K441" s="18">
        <v>0.01</v>
      </c>
      <c r="L441" s="24" t="s">
        <v>348</v>
      </c>
    </row>
    <row r="442" spans="1:12" ht="16" x14ac:dyDescent="0.2">
      <c r="A442" s="15">
        <v>41339</v>
      </c>
      <c r="B442" s="16" t="s">
        <v>267</v>
      </c>
      <c r="C442" s="24">
        <v>-1.28</v>
      </c>
      <c r="D442" s="24">
        <v>-12.39</v>
      </c>
      <c r="E442" s="18">
        <v>3.302</v>
      </c>
      <c r="F442" s="24">
        <v>63.95</v>
      </c>
      <c r="G442" s="24">
        <v>2.9008437499999999</v>
      </c>
      <c r="H442" s="24">
        <v>-1.2203041666666672</v>
      </c>
      <c r="I442" s="24">
        <v>-1.231308333333335</v>
      </c>
      <c r="J442" s="25">
        <v>287.91666666666669</v>
      </c>
      <c r="K442" s="18">
        <v>50.8</v>
      </c>
      <c r="L442" s="24" t="s">
        <v>348</v>
      </c>
    </row>
    <row r="443" spans="1:12" ht="16" x14ac:dyDescent="0.2">
      <c r="A443" s="15">
        <v>41340</v>
      </c>
      <c r="B443" s="16" t="s">
        <v>267</v>
      </c>
      <c r="C443" s="24">
        <v>3.28</v>
      </c>
      <c r="D443" s="24">
        <v>-16.78</v>
      </c>
      <c r="E443" s="18">
        <v>0</v>
      </c>
      <c r="F443" s="24">
        <v>56.93</v>
      </c>
      <c r="G443" s="24">
        <v>0.40974999999999961</v>
      </c>
      <c r="H443" s="24">
        <v>-1.3604624999999995</v>
      </c>
      <c r="I443" s="24">
        <v>-1.2799583333333346</v>
      </c>
      <c r="J443" s="25">
        <v>192.10416666666666</v>
      </c>
      <c r="K443" s="18">
        <v>0</v>
      </c>
      <c r="L443" s="24" t="s">
        <v>348</v>
      </c>
    </row>
    <row r="444" spans="1:12" ht="16" x14ac:dyDescent="0.2">
      <c r="A444" s="15">
        <v>41341</v>
      </c>
      <c r="B444" s="16" t="s">
        <v>267</v>
      </c>
      <c r="C444" s="24">
        <v>4.3899999999999997</v>
      </c>
      <c r="D444" s="24">
        <v>-13.11</v>
      </c>
      <c r="E444" s="18">
        <v>0</v>
      </c>
      <c r="F444" s="24">
        <v>63.64</v>
      </c>
      <c r="G444" s="24">
        <v>2.1372187500000019</v>
      </c>
      <c r="H444" s="24">
        <v>-1.532474999999998</v>
      </c>
      <c r="I444" s="24">
        <v>-1.4201166666666651</v>
      </c>
      <c r="J444" s="25">
        <v>121.54166666666667</v>
      </c>
      <c r="K444" s="18">
        <v>0</v>
      </c>
      <c r="L444" s="24" t="s">
        <v>348</v>
      </c>
    </row>
    <row r="445" spans="1:12" ht="16" x14ac:dyDescent="0.2">
      <c r="A445" s="15">
        <v>41342</v>
      </c>
      <c r="B445" s="16" t="s">
        <v>267</v>
      </c>
      <c r="C445" s="24">
        <v>1.28</v>
      </c>
      <c r="D445" s="24">
        <v>-4.22</v>
      </c>
      <c r="E445" s="18">
        <v>0.50800000000000001</v>
      </c>
      <c r="F445" s="24">
        <v>80.62</v>
      </c>
      <c r="G445" s="24">
        <v>3.6225625000000026</v>
      </c>
      <c r="H445" s="24">
        <v>-1.174550000000002</v>
      </c>
      <c r="I445" s="24">
        <v>-1.2081416666666684</v>
      </c>
      <c r="J445" s="25">
        <v>118.625</v>
      </c>
      <c r="K445" s="18">
        <v>0</v>
      </c>
      <c r="L445" s="24" t="s">
        <v>348</v>
      </c>
    </row>
    <row r="446" spans="1:12" ht="16" x14ac:dyDescent="0.2">
      <c r="A446" s="15">
        <v>41343</v>
      </c>
      <c r="B446" s="16" t="s">
        <v>267</v>
      </c>
      <c r="C446" s="24">
        <v>2.11</v>
      </c>
      <c r="D446" s="24">
        <v>-2.5</v>
      </c>
      <c r="E446" s="18">
        <v>0.254</v>
      </c>
      <c r="F446" s="24">
        <v>91.14</v>
      </c>
      <c r="G446" s="24">
        <v>2.6633749999999989</v>
      </c>
      <c r="H446" s="24">
        <v>-0.41815833333333258</v>
      </c>
      <c r="I446" s="24">
        <v>-0.66430416666666769</v>
      </c>
      <c r="J446" s="25">
        <v>108.22916666666667</v>
      </c>
      <c r="K446" s="18">
        <v>0</v>
      </c>
      <c r="L446" s="24" t="s">
        <v>348</v>
      </c>
    </row>
    <row r="447" spans="1:12" ht="16" x14ac:dyDescent="0.2">
      <c r="A447" s="15">
        <v>41344</v>
      </c>
      <c r="B447" s="16" t="s">
        <v>267</v>
      </c>
      <c r="C447" s="24">
        <v>-0.28000000000000003</v>
      </c>
      <c r="D447" s="24">
        <v>-5.5</v>
      </c>
      <c r="E447" s="18">
        <v>15.2</v>
      </c>
      <c r="F447" s="24">
        <v>82.85</v>
      </c>
      <c r="G447" s="24">
        <v>4.0835312500000027</v>
      </c>
      <c r="H447" s="24">
        <v>-0.27568333333333311</v>
      </c>
      <c r="I447" s="24">
        <v>-0.42858333333333315</v>
      </c>
      <c r="J447" s="25">
        <v>287.84375</v>
      </c>
      <c r="K447" s="18">
        <v>114.3</v>
      </c>
      <c r="L447" s="24" t="s">
        <v>348</v>
      </c>
    </row>
    <row r="448" spans="1:12" ht="16" x14ac:dyDescent="0.2">
      <c r="A448" s="15">
        <v>41345</v>
      </c>
      <c r="B448" s="16" t="s">
        <v>267</v>
      </c>
      <c r="C448" s="24">
        <v>-2.61</v>
      </c>
      <c r="D448" s="24">
        <v>-9.2799999999999994</v>
      </c>
      <c r="E448" s="18">
        <v>0</v>
      </c>
      <c r="F448" s="24">
        <v>67.819999999999993</v>
      </c>
      <c r="G448" s="24">
        <v>3.8041562500000032</v>
      </c>
      <c r="H448" s="24">
        <v>-0.2252958333333327</v>
      </c>
      <c r="I448" s="24">
        <v>-0.38804166666666617</v>
      </c>
      <c r="J448" s="25">
        <v>278.46875</v>
      </c>
      <c r="K448" s="18">
        <v>12.7</v>
      </c>
      <c r="L448" s="24" t="s">
        <v>348</v>
      </c>
    </row>
    <row r="449" spans="1:12" ht="16" x14ac:dyDescent="0.2">
      <c r="A449" s="15">
        <v>41346</v>
      </c>
      <c r="B449" s="16" t="s">
        <v>267</v>
      </c>
      <c r="C449" s="24">
        <v>-12.28</v>
      </c>
      <c r="D449" s="24">
        <v>-2.2200000000000002</v>
      </c>
      <c r="E449" s="18">
        <v>0</v>
      </c>
      <c r="F449" s="24">
        <v>48.55</v>
      </c>
      <c r="G449" s="24">
        <v>3.4270000000000049</v>
      </c>
      <c r="H449" s="24">
        <v>-0.22239999999999929</v>
      </c>
      <c r="I449" s="24">
        <v>-0.29189999999999955</v>
      </c>
      <c r="J449" s="25">
        <v>277.55208333333331</v>
      </c>
      <c r="K449" s="18">
        <v>0.01</v>
      </c>
      <c r="L449" s="24" t="s">
        <v>348</v>
      </c>
    </row>
    <row r="450" spans="1:12" ht="16" x14ac:dyDescent="0.2">
      <c r="A450" s="15">
        <v>41347</v>
      </c>
      <c r="B450" s="16" t="s">
        <v>267</v>
      </c>
      <c r="C450" s="24">
        <v>2.78</v>
      </c>
      <c r="D450" s="24">
        <v>-16.78</v>
      </c>
      <c r="E450" s="18">
        <v>0</v>
      </c>
      <c r="F450" s="24">
        <v>63.32</v>
      </c>
      <c r="G450" s="24">
        <v>0.8427812500000007</v>
      </c>
      <c r="H450" s="24">
        <v>-0.32375416666666607</v>
      </c>
      <c r="I450" s="24">
        <v>-0.34749999999999953</v>
      </c>
      <c r="J450" s="25">
        <v>207.77083333333334</v>
      </c>
      <c r="K450" s="18">
        <v>0</v>
      </c>
      <c r="L450" s="24" t="s">
        <v>348</v>
      </c>
    </row>
    <row r="451" spans="1:12" ht="16" x14ac:dyDescent="0.2">
      <c r="A451" s="15">
        <v>41348</v>
      </c>
      <c r="B451" s="16" t="s">
        <v>267</v>
      </c>
      <c r="C451" s="24">
        <v>1.39</v>
      </c>
      <c r="D451" s="24">
        <v>-6.28</v>
      </c>
      <c r="E451" s="18">
        <v>0.254</v>
      </c>
      <c r="F451" s="24">
        <v>80.39</v>
      </c>
      <c r="G451" s="24">
        <v>1.8485312499999997</v>
      </c>
      <c r="H451" s="24">
        <v>-0.47259999999999991</v>
      </c>
      <c r="I451" s="24">
        <v>-0.50039999999999929</v>
      </c>
      <c r="J451" s="25">
        <v>146.64583333333334</v>
      </c>
      <c r="K451" s="18">
        <v>0.01</v>
      </c>
      <c r="L451" s="24" t="s">
        <v>348</v>
      </c>
    </row>
    <row r="452" spans="1:12" ht="16" x14ac:dyDescent="0.2">
      <c r="A452" s="15">
        <v>41349</v>
      </c>
      <c r="B452" s="16" t="s">
        <v>267</v>
      </c>
      <c r="C452" s="24">
        <v>-3.28</v>
      </c>
      <c r="D452" s="24">
        <v>-12.22</v>
      </c>
      <c r="E452" s="18">
        <v>6.35</v>
      </c>
      <c r="F452" s="24">
        <v>66.63</v>
      </c>
      <c r="G452" s="24">
        <v>2.3607187499999989</v>
      </c>
      <c r="H452" s="24">
        <v>-0.38919999999999955</v>
      </c>
      <c r="I452" s="24">
        <v>-0.49924166666666586</v>
      </c>
      <c r="J452" s="25">
        <v>202.53125</v>
      </c>
      <c r="K452" s="18">
        <v>76.199999999999989</v>
      </c>
      <c r="L452" s="24" t="s">
        <v>348</v>
      </c>
    </row>
    <row r="453" spans="1:12" ht="16" x14ac:dyDescent="0.2">
      <c r="A453" s="15">
        <v>41350</v>
      </c>
      <c r="B453" s="16" t="s">
        <v>267</v>
      </c>
      <c r="C453" s="24">
        <v>-4.3899999999999997</v>
      </c>
      <c r="D453" s="24">
        <v>-16.39</v>
      </c>
      <c r="E453" s="18">
        <v>0</v>
      </c>
      <c r="F453" s="24">
        <v>51.41</v>
      </c>
      <c r="G453" s="24">
        <v>2.7937499999999993</v>
      </c>
      <c r="H453" s="24">
        <v>-0.60812499999999947</v>
      </c>
      <c r="I453" s="24">
        <v>-0.57221666666666726</v>
      </c>
      <c r="J453" s="25">
        <v>142.69791666666666</v>
      </c>
      <c r="K453" s="18">
        <v>0</v>
      </c>
      <c r="L453" s="24" t="s">
        <v>348</v>
      </c>
    </row>
    <row r="454" spans="1:12" ht="16" x14ac:dyDescent="0.2">
      <c r="A454" s="15">
        <v>41351</v>
      </c>
      <c r="B454" s="16" t="s">
        <v>267</v>
      </c>
      <c r="C454" s="24">
        <v>-0.39</v>
      </c>
      <c r="D454" s="24">
        <v>-10.39</v>
      </c>
      <c r="E454" s="18">
        <v>0.76200000000000001</v>
      </c>
      <c r="F454" s="24">
        <v>80.150000000000006</v>
      </c>
      <c r="G454" s="24">
        <v>3.9578124999999962</v>
      </c>
      <c r="H454" s="24">
        <v>-0.73554166666666676</v>
      </c>
      <c r="I454" s="24">
        <v>-0.71816666666666695</v>
      </c>
      <c r="J454" s="25">
        <v>152.04166666666666</v>
      </c>
      <c r="K454" s="18">
        <v>0</v>
      </c>
      <c r="L454" s="24" t="s">
        <v>348</v>
      </c>
    </row>
    <row r="455" spans="1:12" ht="16" x14ac:dyDescent="0.2">
      <c r="A455" s="15">
        <v>41352</v>
      </c>
      <c r="B455" s="16" t="s">
        <v>267</v>
      </c>
      <c r="C455" s="24">
        <v>-6.22</v>
      </c>
      <c r="D455" s="24">
        <v>-12.89</v>
      </c>
      <c r="E455" s="18">
        <v>4.3180000000000005</v>
      </c>
      <c r="F455" s="24">
        <v>57.39</v>
      </c>
      <c r="G455" s="24">
        <v>7.0775000000000077</v>
      </c>
      <c r="H455" s="24">
        <v>-0.80967500000000003</v>
      </c>
      <c r="I455" s="24">
        <v>-0.75465416666666629</v>
      </c>
      <c r="J455" s="25">
        <v>262.16666666666669</v>
      </c>
      <c r="K455" s="18">
        <v>88.899999999999991</v>
      </c>
      <c r="L455" s="24" t="s">
        <v>348</v>
      </c>
    </row>
    <row r="456" spans="1:12" ht="16" x14ac:dyDescent="0.2">
      <c r="A456" s="15">
        <v>41353</v>
      </c>
      <c r="B456" s="16" t="s">
        <v>267</v>
      </c>
      <c r="C456" s="24">
        <v>-9.5</v>
      </c>
      <c r="D456" s="24">
        <v>-17.72</v>
      </c>
      <c r="E456" s="18">
        <v>0</v>
      </c>
      <c r="F456" s="24">
        <v>50.74</v>
      </c>
      <c r="G456" s="24">
        <v>3.9717812499999994</v>
      </c>
      <c r="H456" s="24">
        <v>-1.2573708333333344</v>
      </c>
      <c r="I456" s="24">
        <v>-1.073195833333336</v>
      </c>
      <c r="J456" s="25">
        <v>271.0625</v>
      </c>
      <c r="K456" s="18">
        <v>0</v>
      </c>
      <c r="L456" s="24" t="s">
        <v>348</v>
      </c>
    </row>
    <row r="457" spans="1:12" ht="16" x14ac:dyDescent="0.2">
      <c r="A457" s="15">
        <v>41354</v>
      </c>
      <c r="B457" s="16" t="s">
        <v>267</v>
      </c>
      <c r="C457" s="24">
        <v>-4.5</v>
      </c>
      <c r="D457" s="24">
        <v>-17.72</v>
      </c>
      <c r="E457" s="18">
        <v>0</v>
      </c>
      <c r="F457" s="24">
        <v>53.82</v>
      </c>
      <c r="G457" s="24">
        <v>1.517937500000001</v>
      </c>
      <c r="H457" s="24">
        <v>-1.7612458333333343</v>
      </c>
      <c r="I457" s="24">
        <v>-1.5295791666666669</v>
      </c>
      <c r="J457" s="25">
        <v>276.4375</v>
      </c>
      <c r="K457" s="18">
        <v>0</v>
      </c>
      <c r="L457" s="24" t="s">
        <v>348</v>
      </c>
    </row>
    <row r="458" spans="1:12" ht="16" x14ac:dyDescent="0.2">
      <c r="A458" s="15">
        <v>41355</v>
      </c>
      <c r="B458" s="16" t="s">
        <v>267</v>
      </c>
      <c r="C458" s="24">
        <v>3.61</v>
      </c>
      <c r="D458" s="24">
        <v>-15.89</v>
      </c>
      <c r="E458" s="18">
        <v>0</v>
      </c>
      <c r="F458" s="24">
        <v>51.1</v>
      </c>
      <c r="G458" s="24">
        <v>0.54943749999999991</v>
      </c>
      <c r="H458" s="24">
        <v>-1.9187791666666694</v>
      </c>
      <c r="I458" s="24">
        <v>-1.7154916666666689</v>
      </c>
      <c r="J458" s="25">
        <v>261.26041666666669</v>
      </c>
      <c r="K458" s="18">
        <v>0</v>
      </c>
      <c r="L458" s="24" t="s">
        <v>348</v>
      </c>
    </row>
    <row r="459" spans="1:12" ht="16" x14ac:dyDescent="0.2">
      <c r="A459" s="15">
        <v>41356</v>
      </c>
      <c r="B459" s="16" t="s">
        <v>267</v>
      </c>
      <c r="C459" s="24">
        <v>5.22</v>
      </c>
      <c r="D459" s="24">
        <v>-12</v>
      </c>
      <c r="E459" s="18">
        <v>0</v>
      </c>
      <c r="F459" s="24">
        <v>55.35</v>
      </c>
      <c r="G459" s="24">
        <v>0.49821874999999993</v>
      </c>
      <c r="H459" s="24">
        <v>-1.7959958333333352</v>
      </c>
      <c r="I459" s="24">
        <v>-1.6784250000000025</v>
      </c>
      <c r="J459" s="25">
        <v>148.02083333333334</v>
      </c>
      <c r="K459" s="18">
        <v>0</v>
      </c>
      <c r="L459" s="24" t="s">
        <v>348</v>
      </c>
    </row>
    <row r="460" spans="1:12" ht="16" x14ac:dyDescent="0.2">
      <c r="A460" s="15">
        <v>41357</v>
      </c>
      <c r="B460" s="16" t="s">
        <v>267</v>
      </c>
      <c r="C460" s="24">
        <v>0.72</v>
      </c>
      <c r="D460" s="24">
        <v>-5.28</v>
      </c>
      <c r="E460" s="18">
        <v>0</v>
      </c>
      <c r="F460" s="24">
        <v>58.29</v>
      </c>
      <c r="G460" s="24">
        <v>2.2117187500000002</v>
      </c>
      <c r="H460" s="24">
        <v>-1.3546708333333353</v>
      </c>
      <c r="I460" s="24">
        <v>-1.3245541666666691</v>
      </c>
      <c r="J460" s="25">
        <v>79.9375</v>
      </c>
      <c r="K460" s="18">
        <v>0</v>
      </c>
      <c r="L460" s="24" t="s">
        <v>348</v>
      </c>
    </row>
    <row r="461" spans="1:12" ht="16" x14ac:dyDescent="0.2">
      <c r="A461" s="15">
        <v>41358</v>
      </c>
      <c r="B461" s="16" t="s">
        <v>267</v>
      </c>
      <c r="C461" s="24">
        <v>2.39</v>
      </c>
      <c r="D461" s="24">
        <v>-7.22</v>
      </c>
      <c r="E461" s="18">
        <v>0</v>
      </c>
      <c r="F461" s="24">
        <v>57.82</v>
      </c>
      <c r="G461" s="24">
        <v>3.5620312500000009</v>
      </c>
      <c r="H461" s="24">
        <v>-1.2116166666666672</v>
      </c>
      <c r="I461" s="24">
        <v>-1.2023499999999998</v>
      </c>
      <c r="J461" s="25">
        <v>288.36458333333331</v>
      </c>
      <c r="K461" s="18">
        <v>0</v>
      </c>
      <c r="L461" s="24" t="s">
        <v>348</v>
      </c>
    </row>
    <row r="462" spans="1:12" ht="16" x14ac:dyDescent="0.2">
      <c r="A462" s="15">
        <v>41359</v>
      </c>
      <c r="B462" s="16" t="s">
        <v>267</v>
      </c>
      <c r="C462" s="24">
        <v>3.61</v>
      </c>
      <c r="D462" s="24">
        <v>-4.8899999999999997</v>
      </c>
      <c r="E462" s="18">
        <v>0</v>
      </c>
      <c r="F462" s="24">
        <v>56.09</v>
      </c>
      <c r="G462" s="24">
        <v>2.18378125</v>
      </c>
      <c r="H462" s="24">
        <v>-0.96836666666666871</v>
      </c>
      <c r="I462" s="24">
        <v>-1.0065916666666681</v>
      </c>
      <c r="J462" s="25">
        <v>301.78125</v>
      </c>
      <c r="K462" s="18">
        <v>0.01</v>
      </c>
      <c r="L462" s="24" t="s">
        <v>348</v>
      </c>
    </row>
    <row r="463" spans="1:12" ht="16" x14ac:dyDescent="0.2">
      <c r="A463" s="15">
        <v>41360</v>
      </c>
      <c r="B463" s="16" t="s">
        <v>267</v>
      </c>
      <c r="C463" s="24">
        <v>4.28</v>
      </c>
      <c r="D463" s="24">
        <v>-5.22</v>
      </c>
      <c r="E463" s="18">
        <v>0</v>
      </c>
      <c r="F463" s="24">
        <v>49.77</v>
      </c>
      <c r="G463" s="24">
        <v>1.2292500000000002</v>
      </c>
      <c r="H463" s="24">
        <v>-0.66546250000000107</v>
      </c>
      <c r="I463" s="24">
        <v>-0.74596666666666633</v>
      </c>
      <c r="J463" s="25">
        <v>283.54166666666669</v>
      </c>
      <c r="K463" s="18">
        <v>0</v>
      </c>
      <c r="L463" s="24" t="s">
        <v>348</v>
      </c>
    </row>
    <row r="464" spans="1:12" ht="16" x14ac:dyDescent="0.2">
      <c r="A464" s="15">
        <v>41361</v>
      </c>
      <c r="B464" s="16" t="s">
        <v>267</v>
      </c>
      <c r="C464" s="24">
        <v>6.28</v>
      </c>
      <c r="D464" s="24">
        <v>-7.28</v>
      </c>
      <c r="E464" s="18">
        <v>0</v>
      </c>
      <c r="F464" s="24">
        <v>44.98</v>
      </c>
      <c r="G464" s="24">
        <v>0.61928124999999967</v>
      </c>
      <c r="H464" s="24">
        <v>-0.58206250000000026</v>
      </c>
      <c r="I464" s="24">
        <v>-0.66025000000000078</v>
      </c>
      <c r="J464" s="25">
        <v>290.97916666666669</v>
      </c>
      <c r="K464" s="18">
        <v>0</v>
      </c>
      <c r="L464" s="24" t="s">
        <v>348</v>
      </c>
    </row>
    <row r="465" spans="1:12" ht="16" x14ac:dyDescent="0.2">
      <c r="A465" s="15">
        <v>41362</v>
      </c>
      <c r="B465" s="16" t="s">
        <v>267</v>
      </c>
      <c r="C465" s="24">
        <v>11.39</v>
      </c>
      <c r="D465" s="24">
        <v>-8.2200000000000006</v>
      </c>
      <c r="E465" s="18">
        <v>0</v>
      </c>
      <c r="F465" s="24">
        <v>44.86</v>
      </c>
      <c r="G465" s="24">
        <v>0.27937499999999976</v>
      </c>
      <c r="H465" s="24">
        <v>-0.29537499999999955</v>
      </c>
      <c r="I465" s="24">
        <v>-0.45522500000000038</v>
      </c>
      <c r="J465" s="25">
        <v>222.5</v>
      </c>
      <c r="K465" s="18">
        <v>0</v>
      </c>
      <c r="L465" s="24" t="s">
        <v>348</v>
      </c>
    </row>
    <row r="466" spans="1:12" ht="16" x14ac:dyDescent="0.2">
      <c r="A466" s="15">
        <v>41363</v>
      </c>
      <c r="B466" s="16" t="s">
        <v>267</v>
      </c>
      <c r="C466" s="24">
        <v>3.61</v>
      </c>
      <c r="D466" s="24">
        <v>0.61</v>
      </c>
      <c r="E466" s="18">
        <v>3.81</v>
      </c>
      <c r="F466" s="24">
        <v>76.040000000000006</v>
      </c>
      <c r="G466" s="24">
        <v>1.643656250000002</v>
      </c>
      <c r="H466" s="24">
        <v>-0.22355833333333266</v>
      </c>
      <c r="I466" s="24">
        <v>-0.34286666666666571</v>
      </c>
      <c r="J466" s="25">
        <v>191.04166666666666</v>
      </c>
      <c r="K466" s="18">
        <v>0</v>
      </c>
      <c r="L466" s="24" t="s">
        <v>348</v>
      </c>
    </row>
    <row r="467" spans="1:12" ht="16" x14ac:dyDescent="0.2">
      <c r="A467" s="15">
        <v>41364</v>
      </c>
      <c r="B467" s="16" t="s">
        <v>267</v>
      </c>
      <c r="C467" s="24">
        <v>2.78</v>
      </c>
      <c r="D467" s="24">
        <v>-4.5</v>
      </c>
      <c r="E467" s="18">
        <v>0</v>
      </c>
      <c r="F467" s="24">
        <v>69.61</v>
      </c>
      <c r="G467" s="24">
        <v>4.2465000000000002</v>
      </c>
      <c r="H467" s="24">
        <v>-0.22239999999999929</v>
      </c>
      <c r="I467" s="24">
        <v>-0.27799999999999969</v>
      </c>
      <c r="J467" s="25">
        <v>277.45833333333331</v>
      </c>
      <c r="K467" s="18">
        <v>0</v>
      </c>
      <c r="L467" s="24" t="s">
        <v>348</v>
      </c>
    </row>
    <row r="468" spans="1:12" ht="16" x14ac:dyDescent="0.2">
      <c r="A468" s="15">
        <v>41365</v>
      </c>
      <c r="B468" s="16" t="s">
        <v>267</v>
      </c>
      <c r="C468" s="24">
        <v>-1.89</v>
      </c>
      <c r="D468" s="24">
        <v>-8.7200000000000006</v>
      </c>
      <c r="E468" s="18">
        <v>0</v>
      </c>
      <c r="F468" s="24">
        <v>48.05</v>
      </c>
      <c r="G468" s="24">
        <v>3.8926250000000047</v>
      </c>
      <c r="H468" s="24">
        <v>-0.22008333333333263</v>
      </c>
      <c r="I468" s="24">
        <v>-0.27799999999999969</v>
      </c>
      <c r="J468" s="25">
        <v>276.125</v>
      </c>
      <c r="K468" s="18">
        <v>0.01</v>
      </c>
      <c r="L468" s="24" t="s">
        <v>348</v>
      </c>
    </row>
    <row r="469" spans="1:12" ht="16" x14ac:dyDescent="0.2">
      <c r="A469" s="15">
        <v>41366</v>
      </c>
      <c r="B469" s="16" t="s">
        <v>267</v>
      </c>
      <c r="C469" s="24">
        <v>0</v>
      </c>
      <c r="D469" s="24">
        <v>-9.5</v>
      </c>
      <c r="E469" s="18">
        <v>0</v>
      </c>
      <c r="F469" s="24">
        <v>50.82</v>
      </c>
      <c r="G469" s="24">
        <v>2.5469687499999996</v>
      </c>
      <c r="H469" s="24">
        <v>-0.12394166666666638</v>
      </c>
      <c r="I469" s="24">
        <v>-0.27799999999999969</v>
      </c>
      <c r="J469" s="25">
        <v>267.25</v>
      </c>
      <c r="K469" s="18">
        <v>0</v>
      </c>
      <c r="L469" s="24" t="s">
        <v>348</v>
      </c>
    </row>
    <row r="470" spans="1:12" ht="16" x14ac:dyDescent="0.2">
      <c r="A470" s="15">
        <v>41367</v>
      </c>
      <c r="B470" s="16" t="s">
        <v>267</v>
      </c>
      <c r="C470" s="24">
        <v>4.8899999999999997</v>
      </c>
      <c r="D470" s="24">
        <v>-11.61</v>
      </c>
      <c r="E470" s="18">
        <v>0</v>
      </c>
      <c r="F470" s="24">
        <v>44.54</v>
      </c>
      <c r="G470" s="24">
        <v>0.97781250000000008</v>
      </c>
      <c r="H470" s="24">
        <v>-0.16332499999999928</v>
      </c>
      <c r="I470" s="24">
        <v>-0.27278749999999963</v>
      </c>
      <c r="J470" s="25">
        <v>187.65625</v>
      </c>
      <c r="K470" s="18">
        <v>0</v>
      </c>
      <c r="L470" s="24" t="s">
        <v>348</v>
      </c>
    </row>
    <row r="471" spans="1:12" ht="16" x14ac:dyDescent="0.2">
      <c r="A471" s="15">
        <v>41368</v>
      </c>
      <c r="B471" s="16" t="s">
        <v>267</v>
      </c>
      <c r="C471" s="24">
        <v>6.89</v>
      </c>
      <c r="D471" s="24">
        <v>-1.78</v>
      </c>
      <c r="E471" s="18">
        <v>0</v>
      </c>
      <c r="F471" s="24">
        <v>51.71</v>
      </c>
      <c r="G471" s="24">
        <v>2.6540625000000002</v>
      </c>
      <c r="H471" s="24">
        <v>-0.11235833333333299</v>
      </c>
      <c r="I471" s="24">
        <v>-0.24209166666666646</v>
      </c>
      <c r="J471" s="25">
        <v>238.9375</v>
      </c>
      <c r="K471" s="18">
        <v>0</v>
      </c>
      <c r="L471" s="24" t="s">
        <v>348</v>
      </c>
    </row>
    <row r="472" spans="1:12" ht="16" x14ac:dyDescent="0.2">
      <c r="A472" s="15">
        <v>41369</v>
      </c>
      <c r="B472" s="16" t="s">
        <v>267</v>
      </c>
      <c r="C472" s="24">
        <v>6.89</v>
      </c>
      <c r="D472" s="24">
        <v>-4.8899999999999997</v>
      </c>
      <c r="E472" s="18">
        <v>0</v>
      </c>
      <c r="F472" s="24">
        <v>50.34</v>
      </c>
      <c r="G472" s="24">
        <v>1.1500937499999999</v>
      </c>
      <c r="H472" s="24">
        <v>-0.11119999999999965</v>
      </c>
      <c r="I472" s="24">
        <v>-0.22239999999999929</v>
      </c>
      <c r="J472" s="25">
        <v>190.35416666666666</v>
      </c>
      <c r="K472" s="18">
        <v>0</v>
      </c>
      <c r="L472" s="24" t="s">
        <v>348</v>
      </c>
    </row>
    <row r="473" spans="1:12" ht="16" x14ac:dyDescent="0.2">
      <c r="A473" s="15">
        <v>41370</v>
      </c>
      <c r="B473" s="16" t="s">
        <v>267</v>
      </c>
      <c r="C473" s="24">
        <v>6.39</v>
      </c>
      <c r="D473" s="24">
        <v>-1.61</v>
      </c>
      <c r="E473" s="18">
        <v>2.032</v>
      </c>
      <c r="F473" s="24">
        <v>77.41</v>
      </c>
      <c r="G473" s="24">
        <v>4.181312500000006</v>
      </c>
      <c r="H473" s="24">
        <v>-0.11119999999999965</v>
      </c>
      <c r="I473" s="24">
        <v>-0.22239999999999929</v>
      </c>
      <c r="J473" s="25">
        <v>137.88541666666666</v>
      </c>
      <c r="K473" s="18">
        <v>25.4</v>
      </c>
      <c r="L473" s="24" t="s">
        <v>348</v>
      </c>
    </row>
    <row r="474" spans="1:12" ht="16" x14ac:dyDescent="0.2">
      <c r="A474" s="15">
        <v>41371</v>
      </c>
      <c r="B474" s="16" t="s">
        <v>267</v>
      </c>
      <c r="C474" s="24">
        <v>5.78</v>
      </c>
      <c r="D474" s="24">
        <v>0.39</v>
      </c>
      <c r="E474" s="18">
        <v>0</v>
      </c>
      <c r="F474" s="24">
        <v>74.849999999999994</v>
      </c>
      <c r="G474" s="24">
        <v>2.2769062500000019</v>
      </c>
      <c r="H474" s="24">
        <v>-0.11119999999999965</v>
      </c>
      <c r="I474" s="24">
        <v>-0.22239999999999929</v>
      </c>
      <c r="J474" s="25">
        <v>236.32291666666666</v>
      </c>
      <c r="K474" s="18">
        <v>0</v>
      </c>
      <c r="L474" s="24" t="s">
        <v>348</v>
      </c>
    </row>
    <row r="475" spans="1:12" ht="16" x14ac:dyDescent="0.2">
      <c r="A475" s="15">
        <v>41372</v>
      </c>
      <c r="B475" s="16" t="s">
        <v>267</v>
      </c>
      <c r="C475" s="24">
        <v>3.72</v>
      </c>
      <c r="D475" s="24">
        <v>1.22</v>
      </c>
      <c r="E475" s="18">
        <v>0</v>
      </c>
      <c r="F475" s="24">
        <v>80.150000000000006</v>
      </c>
      <c r="G475" s="24">
        <v>1.3223750000000012</v>
      </c>
      <c r="H475" s="24">
        <v>-0.11119999999999965</v>
      </c>
      <c r="I475" s="24">
        <v>-0.22239999999999929</v>
      </c>
      <c r="J475" s="25">
        <v>61.28125</v>
      </c>
      <c r="K475" s="18">
        <v>0</v>
      </c>
      <c r="L475" s="24" t="s">
        <v>348</v>
      </c>
    </row>
    <row r="476" spans="1:12" ht="16" x14ac:dyDescent="0.2">
      <c r="A476" s="15">
        <v>41373</v>
      </c>
      <c r="B476" s="16" t="s">
        <v>267</v>
      </c>
      <c r="C476" s="24">
        <v>3.5</v>
      </c>
      <c r="D476" s="24">
        <v>-0.28000000000000003</v>
      </c>
      <c r="E476" s="18">
        <v>5.5880000000000001</v>
      </c>
      <c r="F476" s="24">
        <v>83.06</v>
      </c>
      <c r="G476" s="24">
        <v>2.6587187499999989</v>
      </c>
      <c r="H476" s="24">
        <v>-0.11119999999999965</v>
      </c>
      <c r="I476" s="24">
        <v>-0.20734166666666601</v>
      </c>
      <c r="J476" s="25">
        <v>53.3125</v>
      </c>
      <c r="K476" s="18">
        <v>0.01</v>
      </c>
      <c r="L476" s="24" t="s">
        <v>348</v>
      </c>
    </row>
    <row r="477" spans="1:12" ht="16" x14ac:dyDescent="0.2">
      <c r="A477" s="15">
        <v>41374</v>
      </c>
      <c r="B477" s="16" t="s">
        <v>267</v>
      </c>
      <c r="C477" s="24">
        <v>3.89</v>
      </c>
      <c r="D477" s="24">
        <v>-2.78</v>
      </c>
      <c r="E477" s="18">
        <v>37.799999999999997</v>
      </c>
      <c r="F477" s="24">
        <v>60.78</v>
      </c>
      <c r="G477" s="24">
        <v>1.992875</v>
      </c>
      <c r="H477" s="24">
        <v>-0.11119999999999965</v>
      </c>
      <c r="I477" s="24">
        <v>-0.14594999999999969</v>
      </c>
      <c r="J477" s="25">
        <v>63.666666666666664</v>
      </c>
      <c r="K477" s="18">
        <v>25.4</v>
      </c>
      <c r="L477" s="24" t="s">
        <v>348</v>
      </c>
    </row>
    <row r="478" spans="1:12" ht="16" x14ac:dyDescent="0.2">
      <c r="A478" s="15">
        <v>41375</v>
      </c>
      <c r="B478" s="16" t="s">
        <v>267</v>
      </c>
      <c r="C478" s="24">
        <v>1.22</v>
      </c>
      <c r="D478" s="24">
        <v>-2.39</v>
      </c>
      <c r="E478" s="18">
        <v>0.76200000000000001</v>
      </c>
      <c r="F478" s="24">
        <v>74.63</v>
      </c>
      <c r="G478" s="24">
        <v>3.8926250000000011</v>
      </c>
      <c r="H478" s="24">
        <v>-0.11119999999999965</v>
      </c>
      <c r="I478" s="24">
        <v>-0.11351666666666632</v>
      </c>
      <c r="J478" s="25">
        <v>72.677083333333329</v>
      </c>
      <c r="K478" s="18">
        <v>0</v>
      </c>
      <c r="L478" s="24" t="s">
        <v>348</v>
      </c>
    </row>
    <row r="479" spans="1:12" ht="16" x14ac:dyDescent="0.2">
      <c r="A479" s="15">
        <v>41376</v>
      </c>
      <c r="B479" s="16" t="s">
        <v>267</v>
      </c>
      <c r="C479" s="24">
        <v>1.5</v>
      </c>
      <c r="D479" s="24">
        <v>-2.72</v>
      </c>
      <c r="E479" s="18">
        <v>7.9</v>
      </c>
      <c r="F479" s="24">
        <v>84.35</v>
      </c>
      <c r="G479" s="24">
        <v>1.741437500000002</v>
      </c>
      <c r="H479" s="24">
        <v>-0.11119999999999965</v>
      </c>
      <c r="I479" s="24">
        <v>-0.11119999999999965</v>
      </c>
      <c r="J479" s="25">
        <v>176.4375</v>
      </c>
      <c r="K479" s="18">
        <v>50.8</v>
      </c>
      <c r="L479" s="24" t="s">
        <v>348</v>
      </c>
    </row>
    <row r="480" spans="1:12" ht="16" x14ac:dyDescent="0.2">
      <c r="A480" s="15">
        <v>41377</v>
      </c>
      <c r="B480" s="16" t="s">
        <v>267</v>
      </c>
      <c r="C480" s="24">
        <v>1.61</v>
      </c>
      <c r="D480" s="24">
        <v>-6</v>
      </c>
      <c r="E480" s="18">
        <v>1.27</v>
      </c>
      <c r="F480" s="24">
        <v>71.75</v>
      </c>
      <c r="G480" s="24">
        <v>2.4817812499999996</v>
      </c>
      <c r="H480" s="24">
        <v>-0.11119999999999965</v>
      </c>
      <c r="I480" s="24">
        <v>-0.11119999999999965</v>
      </c>
      <c r="J480" s="25">
        <v>271.52083333333331</v>
      </c>
      <c r="K480" s="18">
        <v>17.779999999999998</v>
      </c>
      <c r="L480" s="24" t="s">
        <v>348</v>
      </c>
    </row>
    <row r="481" spans="1:12" ht="16" x14ac:dyDescent="0.2">
      <c r="A481" s="15">
        <v>41378</v>
      </c>
      <c r="B481" s="16" t="s">
        <v>267</v>
      </c>
      <c r="C481" s="24">
        <v>0.61</v>
      </c>
      <c r="D481" s="24">
        <v>-7.22</v>
      </c>
      <c r="E481" s="18">
        <v>4.8259999999999996</v>
      </c>
      <c r="F481" s="24">
        <v>85.86</v>
      </c>
      <c r="G481" s="24">
        <v>1.5551875000000004</v>
      </c>
      <c r="H481" s="24">
        <v>-0.10772499999999964</v>
      </c>
      <c r="I481" s="24">
        <v>-0.11119999999999965</v>
      </c>
      <c r="J481" s="25">
        <v>111.42708333333333</v>
      </c>
      <c r="K481" s="18">
        <v>2.54</v>
      </c>
      <c r="L481" s="24" t="s">
        <v>348</v>
      </c>
    </row>
    <row r="482" spans="1:12" ht="16" x14ac:dyDescent="0.2">
      <c r="A482" s="15">
        <v>41379</v>
      </c>
      <c r="B482" s="16" t="s">
        <v>267</v>
      </c>
      <c r="C482" s="24">
        <v>5.89</v>
      </c>
      <c r="D482" s="24">
        <v>0.11</v>
      </c>
      <c r="E482" s="18">
        <v>20.25</v>
      </c>
      <c r="F482" s="24">
        <v>71.59</v>
      </c>
      <c r="G482" s="24">
        <v>3.1290000000000018</v>
      </c>
      <c r="H482" s="24">
        <v>-9.4983333333332962E-2</v>
      </c>
      <c r="I482" s="24">
        <v>-0.11119999999999965</v>
      </c>
      <c r="J482" s="25">
        <v>202.57291666666666</v>
      </c>
      <c r="K482" s="18">
        <v>114.3</v>
      </c>
      <c r="L482" s="24" t="s">
        <v>348</v>
      </c>
    </row>
    <row r="483" spans="1:12" ht="16" x14ac:dyDescent="0.2">
      <c r="A483" s="15">
        <v>41380</v>
      </c>
      <c r="B483" s="16" t="s">
        <v>267</v>
      </c>
      <c r="C483" s="24">
        <v>5.61</v>
      </c>
      <c r="D483" s="24">
        <v>-0.22</v>
      </c>
      <c r="E483" s="18">
        <v>0</v>
      </c>
      <c r="F483" s="24">
        <v>65.040000000000006</v>
      </c>
      <c r="G483" s="24">
        <v>2.0673749999999997</v>
      </c>
      <c r="H483" s="24">
        <v>-7.7608333333332974E-2</v>
      </c>
      <c r="I483" s="24">
        <v>-0.11119999999999965</v>
      </c>
      <c r="J483" s="25">
        <v>252.66666666666666</v>
      </c>
      <c r="K483" s="18">
        <v>0</v>
      </c>
      <c r="L483" s="24" t="s">
        <v>348</v>
      </c>
    </row>
    <row r="484" spans="1:12" ht="16" x14ac:dyDescent="0.2">
      <c r="A484" s="15">
        <v>41381</v>
      </c>
      <c r="B484" s="16" t="s">
        <v>267</v>
      </c>
      <c r="C484" s="24">
        <v>3.61</v>
      </c>
      <c r="D484" s="24">
        <v>-0.89</v>
      </c>
      <c r="E484" s="18">
        <v>1.27</v>
      </c>
      <c r="F484" s="24">
        <v>67.83</v>
      </c>
      <c r="G484" s="24">
        <v>2.6494062499999989</v>
      </c>
      <c r="H484" s="24">
        <v>-6.6024999999999709E-2</v>
      </c>
      <c r="I484" s="24">
        <v>-0.11119999999999965</v>
      </c>
      <c r="J484" s="25">
        <v>65.552083333333329</v>
      </c>
      <c r="K484" s="18">
        <v>0</v>
      </c>
      <c r="L484" s="24" t="s">
        <v>348</v>
      </c>
    </row>
    <row r="485" spans="1:12" ht="16" x14ac:dyDescent="0.2">
      <c r="A485" s="15">
        <v>41382</v>
      </c>
      <c r="B485" s="16" t="s">
        <v>267</v>
      </c>
      <c r="C485" s="24">
        <v>2.89</v>
      </c>
      <c r="D485" s="24">
        <v>0.72</v>
      </c>
      <c r="E485" s="18">
        <v>1.27</v>
      </c>
      <c r="F485" s="24">
        <v>93.53</v>
      </c>
      <c r="G485" s="24">
        <v>2.1185937500000001</v>
      </c>
      <c r="H485" s="24">
        <v>-4.2858333333333193E-2</v>
      </c>
      <c r="I485" s="24">
        <v>-0.11119999999999965</v>
      </c>
      <c r="J485" s="25">
        <v>116.61458333333333</v>
      </c>
      <c r="K485" s="18">
        <v>0</v>
      </c>
      <c r="L485" s="24" t="s">
        <v>348</v>
      </c>
    </row>
    <row r="486" spans="1:12" ht="16" x14ac:dyDescent="0.2">
      <c r="A486" s="15">
        <v>41383</v>
      </c>
      <c r="B486" s="16" t="s">
        <v>267</v>
      </c>
      <c r="C486" s="24">
        <v>0.5</v>
      </c>
      <c r="D486" s="24">
        <v>-4.28</v>
      </c>
      <c r="E486" s="18">
        <v>7.1</v>
      </c>
      <c r="F486" s="24">
        <v>75.97</v>
      </c>
      <c r="G486" s="24">
        <v>5.4384999999999968</v>
      </c>
      <c r="H486" s="24">
        <v>-2.5483333333333243E-2</v>
      </c>
      <c r="I486" s="24">
        <v>-0.11119999999999965</v>
      </c>
      <c r="J486" s="25">
        <v>285.02083333333331</v>
      </c>
      <c r="K486" s="18">
        <v>20.32</v>
      </c>
      <c r="L486" s="24" t="s">
        <v>348</v>
      </c>
    </row>
    <row r="487" spans="1:12" ht="16" x14ac:dyDescent="0.2">
      <c r="A487" s="15">
        <v>41384</v>
      </c>
      <c r="B487" s="16" t="s">
        <v>267</v>
      </c>
      <c r="C487" s="24">
        <v>3.22</v>
      </c>
      <c r="D487" s="24">
        <v>-5.72</v>
      </c>
      <c r="E487" s="18">
        <v>0</v>
      </c>
      <c r="F487" s="24">
        <v>50.42</v>
      </c>
      <c r="G487" s="24">
        <v>1.9090625000000001</v>
      </c>
      <c r="H487" s="24">
        <v>5.5600000000000128E-2</v>
      </c>
      <c r="I487" s="24">
        <v>-0.11119999999999965</v>
      </c>
      <c r="J487" s="25">
        <v>288.17708333333331</v>
      </c>
      <c r="K487" s="18">
        <v>0.01</v>
      </c>
      <c r="L487" s="24" t="s">
        <v>348</v>
      </c>
    </row>
    <row r="488" spans="1:12" ht="16" x14ac:dyDescent="0.2">
      <c r="A488" s="15">
        <v>41385</v>
      </c>
      <c r="B488" s="16" t="s">
        <v>267</v>
      </c>
      <c r="C488" s="24">
        <v>3.39</v>
      </c>
      <c r="D488" s="24">
        <v>-2.78</v>
      </c>
      <c r="E488" s="18">
        <v>0.50800000000000001</v>
      </c>
      <c r="F488" s="24">
        <v>75.349999999999994</v>
      </c>
      <c r="G488" s="24">
        <v>3.2314375000000042</v>
      </c>
      <c r="H488" s="24">
        <v>0</v>
      </c>
      <c r="I488" s="24">
        <v>-0.11119999999999965</v>
      </c>
      <c r="J488" s="25">
        <v>131.28125</v>
      </c>
      <c r="K488" s="18">
        <v>25.4</v>
      </c>
      <c r="L488" s="24" t="s">
        <v>348</v>
      </c>
    </row>
    <row r="489" spans="1:12" ht="16" x14ac:dyDescent="0.2">
      <c r="A489" s="15">
        <v>41386</v>
      </c>
      <c r="B489" s="16" t="s">
        <v>267</v>
      </c>
      <c r="C489" s="24">
        <v>6.61</v>
      </c>
      <c r="D489" s="24">
        <v>3.11</v>
      </c>
      <c r="E489" s="18">
        <v>1.016</v>
      </c>
      <c r="F489" s="24">
        <v>92.85</v>
      </c>
      <c r="G489" s="24">
        <v>1.0942187500000007</v>
      </c>
      <c r="H489" s="24">
        <v>0.96547083333333372</v>
      </c>
      <c r="I489" s="24">
        <v>-0.11119999999999965</v>
      </c>
      <c r="J489" s="25">
        <v>109.375</v>
      </c>
      <c r="K489" s="18">
        <v>20.32</v>
      </c>
      <c r="L489" s="24" t="s">
        <v>348</v>
      </c>
    </row>
    <row r="490" spans="1:12" ht="16" x14ac:dyDescent="0.2">
      <c r="A490" s="15">
        <v>41387</v>
      </c>
      <c r="B490" s="16" t="s">
        <v>267</v>
      </c>
      <c r="C490" s="24">
        <v>5.78</v>
      </c>
      <c r="D490" s="24">
        <v>-2.89</v>
      </c>
      <c r="E490" s="18">
        <v>0</v>
      </c>
      <c r="F490" s="24">
        <v>77.069999999999993</v>
      </c>
      <c r="G490" s="24">
        <v>3.1010625000000025</v>
      </c>
      <c r="H490" s="24">
        <v>1.172233333333333</v>
      </c>
      <c r="I490" s="24">
        <v>9.2666666666669593E-3</v>
      </c>
      <c r="J490" s="25">
        <v>229.69791666666666</v>
      </c>
      <c r="K490" s="18">
        <v>0</v>
      </c>
      <c r="L490" s="24" t="s">
        <v>348</v>
      </c>
    </row>
    <row r="491" spans="1:12" ht="16" x14ac:dyDescent="0.2">
      <c r="A491" s="15">
        <v>41388</v>
      </c>
      <c r="B491" s="16" t="s">
        <v>267</v>
      </c>
      <c r="C491" s="24">
        <v>8.7799999999999994</v>
      </c>
      <c r="D491" s="24">
        <v>-2.89</v>
      </c>
      <c r="E491" s="18">
        <v>0.50800000000000001</v>
      </c>
      <c r="F491" s="24">
        <v>60.46</v>
      </c>
      <c r="G491" s="24">
        <v>2.1837812500000005</v>
      </c>
      <c r="H491" s="24">
        <v>2.2176291666666672</v>
      </c>
      <c r="I491" s="24">
        <v>0.59654166666666697</v>
      </c>
      <c r="J491" s="25">
        <v>234.4375</v>
      </c>
      <c r="K491" s="18">
        <v>0</v>
      </c>
      <c r="L491" s="24" t="s">
        <v>348</v>
      </c>
    </row>
    <row r="492" spans="1:12" ht="16" x14ac:dyDescent="0.2">
      <c r="A492" s="15">
        <v>41389</v>
      </c>
      <c r="B492" s="16" t="s">
        <v>267</v>
      </c>
      <c r="C492" s="24">
        <v>7.39</v>
      </c>
      <c r="D492" s="24">
        <v>-1.22</v>
      </c>
      <c r="E492" s="18">
        <v>3.3</v>
      </c>
      <c r="F492" s="24">
        <v>72.7</v>
      </c>
      <c r="G492" s="24">
        <v>1.7181562500000005</v>
      </c>
      <c r="H492" s="24">
        <v>2.120329166666667</v>
      </c>
      <c r="I492" s="24">
        <v>1.0147000000000002</v>
      </c>
      <c r="J492" s="25">
        <v>251.14583333333334</v>
      </c>
      <c r="K492" s="18">
        <v>10.16</v>
      </c>
      <c r="L492" s="24" t="s">
        <v>348</v>
      </c>
    </row>
    <row r="493" spans="1:12" ht="16" x14ac:dyDescent="0.2">
      <c r="A493" s="15">
        <v>41390</v>
      </c>
      <c r="B493" s="16" t="s">
        <v>267</v>
      </c>
      <c r="C493" s="24">
        <v>19.89</v>
      </c>
      <c r="D493" s="24">
        <v>0</v>
      </c>
      <c r="E493" s="18">
        <v>0.50800000000000001</v>
      </c>
      <c r="F493" s="24">
        <v>52.29</v>
      </c>
      <c r="G493" s="24">
        <v>2.6633750000000016</v>
      </c>
      <c r="H493" s="24">
        <v>5.8762249999999989</v>
      </c>
      <c r="I493" s="24">
        <v>3.5827250000000004</v>
      </c>
      <c r="J493" s="25">
        <v>197.42708333333334</v>
      </c>
      <c r="K493" s="18">
        <v>0</v>
      </c>
      <c r="L493" s="24" t="s">
        <v>348</v>
      </c>
    </row>
    <row r="494" spans="1:12" ht="16" x14ac:dyDescent="0.2">
      <c r="A494" s="15">
        <v>41391</v>
      </c>
      <c r="B494" s="16" t="s">
        <v>267</v>
      </c>
      <c r="C494" s="24">
        <v>20.78</v>
      </c>
      <c r="D494" s="24">
        <v>5.78</v>
      </c>
      <c r="E494" s="18">
        <v>0</v>
      </c>
      <c r="F494" s="24">
        <v>61.72</v>
      </c>
      <c r="G494" s="24">
        <v>1.6250312500000019</v>
      </c>
      <c r="H494" s="24">
        <v>9.1572041666666664</v>
      </c>
      <c r="I494" s="24">
        <v>6.5967083333333347</v>
      </c>
      <c r="J494" s="25">
        <v>172.79166666666666</v>
      </c>
      <c r="K494" s="18">
        <v>0</v>
      </c>
      <c r="L494" s="24" t="s">
        <v>348</v>
      </c>
    </row>
    <row r="495" spans="1:12" ht="16" x14ac:dyDescent="0.2">
      <c r="A495" s="15">
        <v>41392</v>
      </c>
      <c r="B495" s="16" t="s">
        <v>267</v>
      </c>
      <c r="C495" s="24">
        <v>21.72</v>
      </c>
      <c r="D495" s="24">
        <v>2.78</v>
      </c>
      <c r="E495" s="18">
        <v>0</v>
      </c>
      <c r="F495" s="24">
        <v>54.72</v>
      </c>
      <c r="G495" s="24">
        <v>1.4900000000000011</v>
      </c>
      <c r="H495" s="24">
        <v>10.022479166666669</v>
      </c>
      <c r="I495" s="24">
        <v>7.891725000000001</v>
      </c>
      <c r="J495" s="25">
        <v>165.19791666666666</v>
      </c>
      <c r="K495" s="18">
        <v>0</v>
      </c>
      <c r="L495" s="24" t="s">
        <v>348</v>
      </c>
    </row>
    <row r="496" spans="1:12" ht="16" x14ac:dyDescent="0.2">
      <c r="A496" s="15">
        <v>41393</v>
      </c>
      <c r="B496" s="16" t="s">
        <v>267</v>
      </c>
      <c r="C496" s="24">
        <v>22.5</v>
      </c>
      <c r="D496" s="24">
        <v>9.7200000000000006</v>
      </c>
      <c r="E496" s="18">
        <v>1.778</v>
      </c>
      <c r="F496" s="24">
        <v>67.489999999999995</v>
      </c>
      <c r="G496" s="24">
        <v>0.70361111111111108</v>
      </c>
      <c r="H496" s="24">
        <v>11.312540740740742</v>
      </c>
      <c r="I496" s="24">
        <v>9.2944666666666667</v>
      </c>
      <c r="J496" s="25">
        <v>201.40740740740742</v>
      </c>
      <c r="K496" s="18">
        <v>0</v>
      </c>
      <c r="L496" s="24" t="s">
        <v>348</v>
      </c>
    </row>
    <row r="497" spans="1:12" ht="16" x14ac:dyDescent="0.2">
      <c r="A497" s="15">
        <v>41394</v>
      </c>
      <c r="B497" s="16" t="s">
        <v>267</v>
      </c>
      <c r="C497" s="24">
        <v>26.61</v>
      </c>
      <c r="D497" s="24">
        <v>10.39</v>
      </c>
      <c r="E497" s="18">
        <v>2.54</v>
      </c>
      <c r="F497" s="24">
        <v>60.28</v>
      </c>
      <c r="G497" s="24">
        <v>3.6737812500000033</v>
      </c>
      <c r="H497" s="24">
        <v>14.56951666666667</v>
      </c>
      <c r="I497" s="24">
        <v>12.823329166666667</v>
      </c>
      <c r="J497" s="25">
        <v>192.9375</v>
      </c>
      <c r="K497" s="18">
        <v>0</v>
      </c>
      <c r="L497" s="24" t="s">
        <v>348</v>
      </c>
    </row>
    <row r="498" spans="1:12" ht="16" x14ac:dyDescent="0.2">
      <c r="A498" s="15">
        <v>41395</v>
      </c>
      <c r="B498" s="16" t="s">
        <v>267</v>
      </c>
      <c r="C498" s="24">
        <v>13.72</v>
      </c>
      <c r="D498" s="24">
        <v>2.72</v>
      </c>
      <c r="E498" s="18">
        <v>3.81</v>
      </c>
      <c r="F498" s="24">
        <v>75.47</v>
      </c>
      <c r="G498" s="24">
        <v>3.4456249999999979</v>
      </c>
      <c r="H498" s="24">
        <v>11.721754166666669</v>
      </c>
      <c r="I498" s="24">
        <v>11.378887499999999</v>
      </c>
      <c r="J498" s="25">
        <v>252.625</v>
      </c>
      <c r="K498" s="18">
        <v>0</v>
      </c>
      <c r="L498" s="24" t="s">
        <v>348</v>
      </c>
    </row>
    <row r="499" spans="1:12" ht="16" x14ac:dyDescent="0.2">
      <c r="A499" s="15">
        <v>41396</v>
      </c>
      <c r="B499" s="16" t="s">
        <v>267</v>
      </c>
      <c r="C499" s="24">
        <v>2.72</v>
      </c>
      <c r="D499" s="24">
        <v>-0.78</v>
      </c>
      <c r="E499" s="18">
        <v>1.778</v>
      </c>
      <c r="F499" s="24">
        <v>84.48</v>
      </c>
      <c r="G499" s="24">
        <v>4.7866249999999981</v>
      </c>
      <c r="H499" s="24">
        <v>3.9638166666666659</v>
      </c>
      <c r="I499" s="24">
        <v>5.0978250000000065</v>
      </c>
      <c r="J499" s="25">
        <v>229.875</v>
      </c>
      <c r="K499" s="18">
        <v>0</v>
      </c>
      <c r="L499" s="24" t="s">
        <v>348</v>
      </c>
    </row>
    <row r="500" spans="1:12" ht="16" x14ac:dyDescent="0.2">
      <c r="A500" s="15">
        <v>41397</v>
      </c>
      <c r="B500" s="16" t="s">
        <v>267</v>
      </c>
      <c r="C500" s="24">
        <v>2.72</v>
      </c>
      <c r="D500" s="24">
        <v>-1.22</v>
      </c>
      <c r="E500" s="18">
        <v>1.778</v>
      </c>
      <c r="F500" s="24">
        <v>93.99</v>
      </c>
      <c r="G500" s="24">
        <v>2.2210312499999998</v>
      </c>
      <c r="H500" s="24">
        <v>2.5651291666666678</v>
      </c>
      <c r="I500" s="24">
        <v>2.9259499999999989</v>
      </c>
      <c r="J500" s="25">
        <v>126.64583333333333</v>
      </c>
      <c r="K500" s="18">
        <v>0.01</v>
      </c>
      <c r="L500" s="24" t="s">
        <v>348</v>
      </c>
    </row>
    <row r="501" spans="1:12" ht="16" x14ac:dyDescent="0.2">
      <c r="A501" s="15">
        <v>41398</v>
      </c>
      <c r="B501" s="16" t="s">
        <v>267</v>
      </c>
      <c r="C501" s="24">
        <v>22.11</v>
      </c>
      <c r="D501" s="24">
        <v>2.78</v>
      </c>
      <c r="E501" s="18">
        <v>1.27</v>
      </c>
      <c r="F501" s="24">
        <v>73.02</v>
      </c>
      <c r="G501" s="24">
        <v>1.587781250000001</v>
      </c>
      <c r="H501" s="24">
        <v>9.5417708333333362</v>
      </c>
      <c r="I501" s="24">
        <v>7.9444291666666684</v>
      </c>
      <c r="J501" s="25">
        <v>54.104166666666664</v>
      </c>
      <c r="K501" s="18">
        <v>0</v>
      </c>
      <c r="L501" s="24" t="s">
        <v>348</v>
      </c>
    </row>
    <row r="502" spans="1:12" ht="16" x14ac:dyDescent="0.2">
      <c r="A502" s="15">
        <v>41399</v>
      </c>
      <c r="B502" s="16" t="s">
        <v>267</v>
      </c>
      <c r="C502" s="24">
        <v>22.78</v>
      </c>
      <c r="D502" s="24">
        <v>7.11</v>
      </c>
      <c r="E502" s="18">
        <v>0</v>
      </c>
      <c r="F502" s="24">
        <v>59.59</v>
      </c>
      <c r="G502" s="24">
        <v>0.89400000000000068</v>
      </c>
      <c r="H502" s="24">
        <v>13.338208333333336</v>
      </c>
      <c r="I502" s="24">
        <v>11.857858333333334</v>
      </c>
      <c r="J502" s="25">
        <v>98.40625</v>
      </c>
      <c r="K502" s="18">
        <v>0</v>
      </c>
      <c r="L502" s="24" t="s">
        <v>348</v>
      </c>
    </row>
    <row r="503" spans="1:12" ht="16" x14ac:dyDescent="0.2">
      <c r="A503" s="15">
        <v>41400</v>
      </c>
      <c r="B503" s="16" t="s">
        <v>267</v>
      </c>
      <c r="C503" s="24">
        <v>23.78</v>
      </c>
      <c r="D503" s="24">
        <v>5.28</v>
      </c>
      <c r="E503" s="18">
        <v>0</v>
      </c>
      <c r="F503" s="24">
        <v>53.18</v>
      </c>
      <c r="G503" s="24">
        <v>0.34456249999999966</v>
      </c>
      <c r="H503" s="24">
        <v>15.0033125</v>
      </c>
      <c r="I503" s="24">
        <v>13.590145833333338</v>
      </c>
      <c r="J503" s="25">
        <v>175.78125</v>
      </c>
      <c r="K503" s="18">
        <v>0</v>
      </c>
      <c r="L503" s="24" t="s">
        <v>348</v>
      </c>
    </row>
    <row r="504" spans="1:12" ht="16" x14ac:dyDescent="0.2">
      <c r="A504" s="15">
        <v>41401</v>
      </c>
      <c r="B504" s="16" t="s">
        <v>267</v>
      </c>
      <c r="C504" s="24">
        <v>25.89</v>
      </c>
      <c r="D504" s="24">
        <v>6.78</v>
      </c>
      <c r="E504" s="18">
        <v>0</v>
      </c>
      <c r="F504" s="24">
        <v>42.98</v>
      </c>
      <c r="G504" s="24">
        <v>0.49821874999999993</v>
      </c>
      <c r="H504" s="24">
        <v>16.18655</v>
      </c>
      <c r="I504" s="24">
        <v>14.922808333333341</v>
      </c>
      <c r="J504" s="25">
        <v>119.25</v>
      </c>
      <c r="K504" s="18">
        <v>0</v>
      </c>
      <c r="L504" s="24" t="s">
        <v>348</v>
      </c>
    </row>
    <row r="505" spans="1:12" ht="16" x14ac:dyDescent="0.2">
      <c r="A505" s="15">
        <v>41402</v>
      </c>
      <c r="B505" s="16" t="s">
        <v>267</v>
      </c>
      <c r="C505" s="24">
        <v>26</v>
      </c>
      <c r="D505" s="24">
        <v>7.22</v>
      </c>
      <c r="E505" s="18">
        <v>0</v>
      </c>
      <c r="F505" s="24">
        <v>46.48</v>
      </c>
      <c r="G505" s="24">
        <v>0.18159374999999991</v>
      </c>
      <c r="H505" s="24">
        <v>16.57864583333334</v>
      </c>
      <c r="I505" s="24">
        <v>15.334016666666669</v>
      </c>
      <c r="J505" s="25">
        <v>148.61458333333334</v>
      </c>
      <c r="K505" s="18">
        <v>0</v>
      </c>
      <c r="L505" s="24" t="s">
        <v>348</v>
      </c>
    </row>
    <row r="506" spans="1:12" ht="16" x14ac:dyDescent="0.2">
      <c r="A506" s="15">
        <v>41403</v>
      </c>
      <c r="B506" s="16" t="s">
        <v>267</v>
      </c>
      <c r="C506" s="24">
        <v>17.22</v>
      </c>
      <c r="D506" s="24">
        <v>4.72</v>
      </c>
      <c r="E506" s="18">
        <v>9.9060000000000006</v>
      </c>
      <c r="F506" s="24">
        <v>83.44</v>
      </c>
      <c r="G506" s="24">
        <v>2.0114999999999998</v>
      </c>
      <c r="H506" s="24">
        <v>12.336829166666673</v>
      </c>
      <c r="I506" s="24">
        <v>12.657687500000009</v>
      </c>
      <c r="J506" s="25">
        <v>131.13541666666666</v>
      </c>
      <c r="K506" s="18">
        <v>0</v>
      </c>
      <c r="L506" s="24" t="s">
        <v>348</v>
      </c>
    </row>
    <row r="507" spans="1:12" ht="16" x14ac:dyDescent="0.2">
      <c r="A507" s="15">
        <v>41404</v>
      </c>
      <c r="B507" s="16" t="s">
        <v>267</v>
      </c>
      <c r="C507" s="24">
        <v>17.78</v>
      </c>
      <c r="D507" s="24">
        <v>3.28</v>
      </c>
      <c r="E507" s="18">
        <v>0</v>
      </c>
      <c r="F507" s="24">
        <v>67.75</v>
      </c>
      <c r="G507" s="24">
        <v>1.8112812500000022</v>
      </c>
      <c r="H507" s="24">
        <v>12.338566666666665</v>
      </c>
      <c r="I507" s="24">
        <v>11.670208333333335</v>
      </c>
      <c r="J507" s="25">
        <v>164.84375</v>
      </c>
      <c r="K507" s="18" t="s">
        <v>348</v>
      </c>
      <c r="L507" s="24" t="s">
        <v>348</v>
      </c>
    </row>
    <row r="508" spans="1:12" ht="16" x14ac:dyDescent="0.2">
      <c r="A508" s="15">
        <v>41405</v>
      </c>
      <c r="B508" s="16" t="s">
        <v>267</v>
      </c>
      <c r="C508" s="24">
        <v>10.220000000000001</v>
      </c>
      <c r="D508" s="24">
        <v>1.72</v>
      </c>
      <c r="E508" s="18">
        <v>0.50800000000000001</v>
      </c>
      <c r="F508" s="24">
        <v>65.47</v>
      </c>
      <c r="G508" s="24">
        <v>4.6841875000000002</v>
      </c>
      <c r="H508" s="24">
        <v>9.06511666666667</v>
      </c>
      <c r="I508" s="24">
        <v>9.7566416666666704</v>
      </c>
      <c r="J508" s="25">
        <v>280.78125</v>
      </c>
      <c r="K508" s="18" t="s">
        <v>348</v>
      </c>
      <c r="L508" s="24" t="s">
        <v>348</v>
      </c>
    </row>
    <row r="509" spans="1:12" ht="16" x14ac:dyDescent="0.2">
      <c r="A509" s="15">
        <v>41406</v>
      </c>
      <c r="B509" s="16" t="s">
        <v>267</v>
      </c>
      <c r="C509" s="24">
        <v>10.39</v>
      </c>
      <c r="D509" s="24">
        <v>-0.22</v>
      </c>
      <c r="E509" s="18">
        <v>0</v>
      </c>
      <c r="F509" s="24">
        <v>47.73</v>
      </c>
      <c r="G509" s="24">
        <v>3.2826562500000018</v>
      </c>
      <c r="H509" s="24">
        <v>6.9337833333333343</v>
      </c>
      <c r="I509" s="24">
        <v>7.2424791666666684</v>
      </c>
      <c r="J509" s="25">
        <v>278.14583333333331</v>
      </c>
      <c r="K509" s="18" t="s">
        <v>348</v>
      </c>
      <c r="L509" s="24" t="s">
        <v>348</v>
      </c>
    </row>
    <row r="510" spans="1:12" ht="16" x14ac:dyDescent="0.2">
      <c r="A510" s="15">
        <v>41407</v>
      </c>
      <c r="B510" s="16" t="s">
        <v>267</v>
      </c>
      <c r="C510" s="24">
        <v>15.39</v>
      </c>
      <c r="D510" s="24">
        <v>-2.78</v>
      </c>
      <c r="E510" s="18">
        <v>0</v>
      </c>
      <c r="F510" s="24">
        <v>48.15</v>
      </c>
      <c r="G510" s="24">
        <v>1.1594062499999995</v>
      </c>
      <c r="H510" s="24">
        <v>8.8207083333333376</v>
      </c>
      <c r="I510" s="24">
        <v>8.4477250000000037</v>
      </c>
      <c r="J510" s="25">
        <v>123.14583333333333</v>
      </c>
      <c r="K510" s="18" t="s">
        <v>348</v>
      </c>
      <c r="L510" s="24" t="s">
        <v>348</v>
      </c>
    </row>
    <row r="511" spans="1:12" ht="16" x14ac:dyDescent="0.2">
      <c r="A511" s="15">
        <v>41408</v>
      </c>
      <c r="B511" s="16" t="s">
        <v>267</v>
      </c>
      <c r="C511" s="24">
        <v>27.72</v>
      </c>
      <c r="D511" s="24">
        <v>4.6100000000000003</v>
      </c>
      <c r="E511" s="18">
        <v>0.254</v>
      </c>
      <c r="F511" s="24">
        <v>52.24</v>
      </c>
      <c r="G511" s="24">
        <v>1.6855625000000005</v>
      </c>
      <c r="H511" s="24">
        <v>13.423345833333334</v>
      </c>
      <c r="I511" s="24">
        <v>12.109795833333331</v>
      </c>
      <c r="J511" s="25">
        <v>142.77083333333334</v>
      </c>
      <c r="K511" s="18" t="s">
        <v>348</v>
      </c>
      <c r="L511" s="24" t="s">
        <v>348</v>
      </c>
    </row>
    <row r="512" spans="1:12" ht="16" x14ac:dyDescent="0.2">
      <c r="A512" s="15">
        <v>41409</v>
      </c>
      <c r="B512" s="16" t="s">
        <v>267</v>
      </c>
      <c r="C512" s="24">
        <v>23.22</v>
      </c>
      <c r="D512" s="24">
        <v>12.89</v>
      </c>
      <c r="E512" s="18">
        <v>0</v>
      </c>
      <c r="F512" s="24">
        <v>44.52</v>
      </c>
      <c r="G512" s="24">
        <v>2.5749062499999984</v>
      </c>
      <c r="H512" s="24">
        <v>15.063545833333331</v>
      </c>
      <c r="I512" s="24">
        <v>14.087649999999996</v>
      </c>
      <c r="J512" s="25">
        <v>272.1875</v>
      </c>
      <c r="K512" s="18" t="s">
        <v>348</v>
      </c>
      <c r="L512" s="24" t="s">
        <v>348</v>
      </c>
    </row>
    <row r="513" spans="1:12" ht="16" x14ac:dyDescent="0.2">
      <c r="A513" s="15">
        <v>41410</v>
      </c>
      <c r="B513" s="16" t="s">
        <v>267</v>
      </c>
      <c r="C513" s="24">
        <v>26</v>
      </c>
      <c r="D513" s="24">
        <v>8.11</v>
      </c>
      <c r="E513" s="18">
        <v>0</v>
      </c>
      <c r="F513" s="24">
        <v>47.4</v>
      </c>
      <c r="G513" s="24">
        <v>0.78690624999999959</v>
      </c>
      <c r="H513" s="24">
        <v>17.255112500000006</v>
      </c>
      <c r="I513" s="24">
        <v>15.807774999999999</v>
      </c>
      <c r="J513" s="25">
        <v>220.46875</v>
      </c>
      <c r="K513" s="18" t="s">
        <v>348</v>
      </c>
      <c r="L513" s="24" t="s">
        <v>348</v>
      </c>
    </row>
    <row r="514" spans="1:12" ht="16" x14ac:dyDescent="0.2">
      <c r="A514" s="15">
        <v>41411</v>
      </c>
      <c r="B514" s="16" t="s">
        <v>267</v>
      </c>
      <c r="C514" s="24">
        <v>14.11</v>
      </c>
      <c r="D514" s="24">
        <v>9.11</v>
      </c>
      <c r="E514" s="18">
        <v>0.76200000000000001</v>
      </c>
      <c r="F514" s="24">
        <v>81.27</v>
      </c>
      <c r="G514" s="24">
        <v>2.9800000000000009</v>
      </c>
      <c r="H514" s="24">
        <v>12.268487500000006</v>
      </c>
      <c r="I514" s="24">
        <v>12.608458333333337</v>
      </c>
      <c r="J514" s="25">
        <v>92.5625</v>
      </c>
      <c r="K514" s="18" t="s">
        <v>348</v>
      </c>
      <c r="L514" s="24" t="s">
        <v>348</v>
      </c>
    </row>
    <row r="515" spans="1:12" ht="16" x14ac:dyDescent="0.2">
      <c r="A515" s="15">
        <v>41412</v>
      </c>
      <c r="B515" s="16" t="s">
        <v>267</v>
      </c>
      <c r="C515" s="24">
        <v>23.78</v>
      </c>
      <c r="D515" s="24">
        <v>10</v>
      </c>
      <c r="E515" s="18">
        <v>0</v>
      </c>
      <c r="F515" s="24">
        <v>82.31</v>
      </c>
      <c r="G515" s="24">
        <v>2.2117187499999993</v>
      </c>
      <c r="H515" s="24">
        <v>15.501975000000002</v>
      </c>
      <c r="I515" s="24">
        <v>14.256766666666669</v>
      </c>
      <c r="J515" s="25">
        <v>115.4375</v>
      </c>
      <c r="K515" s="18" t="s">
        <v>348</v>
      </c>
      <c r="L515" s="24" t="s">
        <v>348</v>
      </c>
    </row>
    <row r="516" spans="1:12" ht="16" x14ac:dyDescent="0.2">
      <c r="A516" s="15">
        <v>41413</v>
      </c>
      <c r="B516" s="16" t="s">
        <v>267</v>
      </c>
      <c r="C516" s="24">
        <v>27.28</v>
      </c>
      <c r="D516" s="24">
        <v>14.11</v>
      </c>
      <c r="E516" s="18">
        <v>0</v>
      </c>
      <c r="F516" s="24">
        <v>74.430000000000007</v>
      </c>
      <c r="G516" s="24">
        <v>2.6400937499999988</v>
      </c>
      <c r="H516" s="24">
        <v>18.154558333333338</v>
      </c>
      <c r="I516" s="24">
        <v>16.858962499999997</v>
      </c>
      <c r="J516" s="25">
        <v>118.98958333333333</v>
      </c>
      <c r="K516" s="18" t="s">
        <v>348</v>
      </c>
      <c r="L516" s="24" t="s">
        <v>348</v>
      </c>
    </row>
    <row r="517" spans="1:12" ht="16" x14ac:dyDescent="0.2">
      <c r="A517" s="15">
        <v>41414</v>
      </c>
      <c r="B517" s="16" t="s">
        <v>267</v>
      </c>
      <c r="C517" s="24">
        <v>25.72</v>
      </c>
      <c r="D517" s="24">
        <v>15</v>
      </c>
      <c r="E517" s="18">
        <v>2.54</v>
      </c>
      <c r="F517" s="24">
        <v>72.92</v>
      </c>
      <c r="G517" s="24">
        <v>2.7704687500000005</v>
      </c>
      <c r="H517" s="24">
        <v>18.96712916666667</v>
      </c>
      <c r="I517" s="24">
        <v>17.924050000000005</v>
      </c>
      <c r="J517" s="25">
        <v>166.46875</v>
      </c>
      <c r="K517" s="18" t="s">
        <v>348</v>
      </c>
      <c r="L517" s="24" t="s">
        <v>348</v>
      </c>
    </row>
    <row r="518" spans="1:12" ht="16" x14ac:dyDescent="0.2">
      <c r="A518" s="15">
        <v>41415</v>
      </c>
      <c r="B518" s="16" t="s">
        <v>267</v>
      </c>
      <c r="C518" s="24">
        <v>21.5</v>
      </c>
      <c r="D518" s="24">
        <v>13.61</v>
      </c>
      <c r="E518" s="18">
        <v>10.922000000000001</v>
      </c>
      <c r="F518" s="24">
        <v>83.86</v>
      </c>
      <c r="G518" s="24">
        <v>1.5272500000000004</v>
      </c>
      <c r="H518" s="24">
        <v>17.936791666666675</v>
      </c>
      <c r="I518" s="24">
        <v>17.246425000000002</v>
      </c>
      <c r="J518" s="25">
        <v>183.17708333333334</v>
      </c>
      <c r="K518" s="18" t="s">
        <v>348</v>
      </c>
      <c r="L518" s="24" t="s">
        <v>348</v>
      </c>
    </row>
    <row r="519" spans="1:12" ht="16" x14ac:dyDescent="0.2">
      <c r="A519" s="15">
        <v>41416</v>
      </c>
      <c r="B519" s="16" t="s">
        <v>267</v>
      </c>
      <c r="C519" s="24">
        <v>15.72</v>
      </c>
      <c r="D519" s="24">
        <v>9.7200000000000006</v>
      </c>
      <c r="E519" s="18">
        <v>15.494</v>
      </c>
      <c r="F519" s="24">
        <v>98.42</v>
      </c>
      <c r="G519" s="24">
        <v>1.6855624999999994</v>
      </c>
      <c r="H519" s="24">
        <v>14.113133333333332</v>
      </c>
      <c r="I519" s="24">
        <v>14.380129166666672</v>
      </c>
      <c r="J519" s="25">
        <v>159.39583333333334</v>
      </c>
      <c r="K519" s="18" t="s">
        <v>348</v>
      </c>
      <c r="L519" s="24" t="s">
        <v>348</v>
      </c>
    </row>
    <row r="520" spans="1:12" ht="16" x14ac:dyDescent="0.2">
      <c r="A520" s="15">
        <v>41417</v>
      </c>
      <c r="B520" s="16" t="s">
        <v>267</v>
      </c>
      <c r="C520" s="24">
        <v>14.61</v>
      </c>
      <c r="D520" s="24">
        <v>4.72</v>
      </c>
      <c r="E520" s="18">
        <v>0.50800000000000001</v>
      </c>
      <c r="F520" s="24">
        <v>65.69</v>
      </c>
      <c r="G520" s="24">
        <v>3.4502812500000033</v>
      </c>
      <c r="H520" s="24">
        <v>12.855762500000003</v>
      </c>
      <c r="I520" s="24">
        <v>12.806533333333334</v>
      </c>
      <c r="J520" s="25">
        <v>197.375</v>
      </c>
      <c r="K520" s="18" t="s">
        <v>348</v>
      </c>
      <c r="L520" s="24" t="s">
        <v>348</v>
      </c>
    </row>
    <row r="521" spans="1:12" ht="16" x14ac:dyDescent="0.2">
      <c r="A521" s="15">
        <v>41418</v>
      </c>
      <c r="B521" s="16" t="s">
        <v>267</v>
      </c>
      <c r="C521" s="24">
        <v>16.89</v>
      </c>
      <c r="D521" s="24">
        <v>0.61</v>
      </c>
      <c r="E521" s="18">
        <v>0</v>
      </c>
      <c r="F521" s="24">
        <v>61.93</v>
      </c>
      <c r="G521" s="24">
        <v>0.47493749999999962</v>
      </c>
      <c r="H521" s="24">
        <v>13.186466666666663</v>
      </c>
      <c r="I521" s="24">
        <v>12.77525833333334</v>
      </c>
      <c r="J521" s="25">
        <v>80.916666666666671</v>
      </c>
      <c r="K521" s="18" t="s">
        <v>348</v>
      </c>
      <c r="L521" s="24" t="s">
        <v>348</v>
      </c>
    </row>
    <row r="522" spans="1:12" ht="16" x14ac:dyDescent="0.2">
      <c r="A522" s="15">
        <v>41419</v>
      </c>
      <c r="B522" s="16" t="s">
        <v>267</v>
      </c>
      <c r="C522" s="24">
        <v>18.28</v>
      </c>
      <c r="D522" s="24">
        <v>7.72</v>
      </c>
      <c r="E522" s="18">
        <v>0</v>
      </c>
      <c r="F522" s="24">
        <v>62.32</v>
      </c>
      <c r="G522" s="24">
        <v>1.8392187500000008</v>
      </c>
      <c r="H522" s="24">
        <v>13.887837499999995</v>
      </c>
      <c r="I522" s="24">
        <v>13.603466666666669</v>
      </c>
      <c r="J522" s="25">
        <v>115.20833333333333</v>
      </c>
      <c r="K522" s="18" t="s">
        <v>348</v>
      </c>
      <c r="L522" s="24" t="s">
        <v>348</v>
      </c>
    </row>
    <row r="523" spans="1:12" ht="16" x14ac:dyDescent="0.2">
      <c r="A523" s="15">
        <v>41420</v>
      </c>
      <c r="B523" s="16" t="s">
        <v>267</v>
      </c>
      <c r="C523" s="24">
        <v>17.78</v>
      </c>
      <c r="D523" s="24">
        <v>6.22</v>
      </c>
      <c r="E523" s="18">
        <v>0</v>
      </c>
      <c r="F523" s="24">
        <v>56.57</v>
      </c>
      <c r="G523" s="24">
        <v>2.1139375</v>
      </c>
      <c r="H523" s="24">
        <v>12.688962499999997</v>
      </c>
      <c r="I523" s="24">
        <v>12.631624999999998</v>
      </c>
      <c r="J523" s="25">
        <v>103.32291666666667</v>
      </c>
      <c r="K523" s="18" t="s">
        <v>348</v>
      </c>
      <c r="L523" s="24" t="s">
        <v>348</v>
      </c>
    </row>
    <row r="524" spans="1:12" ht="16" x14ac:dyDescent="0.2">
      <c r="A524" s="15">
        <v>41421</v>
      </c>
      <c r="B524" s="16" t="s">
        <v>267</v>
      </c>
      <c r="C524" s="24">
        <v>15.11</v>
      </c>
      <c r="D524" s="24">
        <v>10.28</v>
      </c>
      <c r="E524" s="18">
        <v>0.76200000000000001</v>
      </c>
      <c r="F524" s="24">
        <v>72.209999999999994</v>
      </c>
      <c r="G524" s="24">
        <v>3.5061562500000059</v>
      </c>
      <c r="H524" s="24">
        <v>11.730441666666666</v>
      </c>
      <c r="I524" s="24">
        <v>11.802837500000004</v>
      </c>
      <c r="J524" s="25">
        <v>94.583333333333329</v>
      </c>
      <c r="K524" s="18" t="s">
        <v>348</v>
      </c>
      <c r="L524" s="24" t="s">
        <v>348</v>
      </c>
    </row>
    <row r="525" spans="1:12" ht="16" x14ac:dyDescent="0.2">
      <c r="A525" s="15">
        <v>41422</v>
      </c>
      <c r="B525" s="16" t="s">
        <v>267</v>
      </c>
      <c r="C525" s="24">
        <v>13.39</v>
      </c>
      <c r="D525" s="24">
        <v>9.89</v>
      </c>
      <c r="E525" s="18">
        <v>0.254</v>
      </c>
      <c r="F525" s="24">
        <v>99.52</v>
      </c>
      <c r="G525" s="24">
        <v>1.4201562500000009</v>
      </c>
      <c r="H525" s="24">
        <v>12.296287499999991</v>
      </c>
      <c r="I525" s="24">
        <v>11.964425000000013</v>
      </c>
      <c r="J525" s="25">
        <v>93.520833333333329</v>
      </c>
      <c r="K525" s="18" t="s">
        <v>348</v>
      </c>
      <c r="L525" s="24" t="s">
        <v>348</v>
      </c>
    </row>
    <row r="526" spans="1:12" ht="16" x14ac:dyDescent="0.2">
      <c r="A526" s="15">
        <v>41423</v>
      </c>
      <c r="B526" s="16" t="s">
        <v>267</v>
      </c>
      <c r="C526" s="24">
        <v>26.89</v>
      </c>
      <c r="D526" s="24">
        <v>13</v>
      </c>
      <c r="E526" s="18">
        <v>10.922000000000001</v>
      </c>
      <c r="F526" s="24">
        <v>91.95</v>
      </c>
      <c r="G526" s="24">
        <v>0.88934375000000021</v>
      </c>
      <c r="H526" s="24">
        <v>16.978850000000008</v>
      </c>
      <c r="I526" s="24">
        <v>15.628233333333332</v>
      </c>
      <c r="J526" s="25">
        <v>151.64583333333334</v>
      </c>
      <c r="K526" s="18" t="s">
        <v>348</v>
      </c>
      <c r="L526" s="24" t="s">
        <v>348</v>
      </c>
    </row>
    <row r="527" spans="1:12" ht="16" x14ac:dyDescent="0.2">
      <c r="A527" s="15">
        <v>41424</v>
      </c>
      <c r="B527" s="16" t="s">
        <v>267</v>
      </c>
      <c r="C527" s="24">
        <v>25.39</v>
      </c>
      <c r="D527" s="24">
        <v>15.89</v>
      </c>
      <c r="E527" s="18">
        <v>3.048</v>
      </c>
      <c r="F527" s="24">
        <v>87.26</v>
      </c>
      <c r="G527" s="24">
        <v>3.2407499999999989</v>
      </c>
      <c r="H527" s="24">
        <v>19.156516666666676</v>
      </c>
      <c r="I527" s="24">
        <v>18.088533333333341</v>
      </c>
      <c r="J527" s="25">
        <v>141.11458333333334</v>
      </c>
      <c r="K527" s="18" t="s">
        <v>348</v>
      </c>
      <c r="L527" s="24" t="s">
        <v>348</v>
      </c>
    </row>
    <row r="528" spans="1:12" ht="16" x14ac:dyDescent="0.2">
      <c r="A528" s="15">
        <v>41425</v>
      </c>
      <c r="B528" s="16" t="s">
        <v>267</v>
      </c>
      <c r="C528" s="24">
        <v>25.11</v>
      </c>
      <c r="D528" s="24">
        <v>15.78</v>
      </c>
      <c r="E528" s="18">
        <v>0</v>
      </c>
      <c r="F528" s="24">
        <v>74.239999999999995</v>
      </c>
      <c r="G528" s="24">
        <v>3.8227812500000025</v>
      </c>
      <c r="H528" s="24">
        <v>19.508650000000006</v>
      </c>
      <c r="I528" s="24">
        <v>18.670016666666658</v>
      </c>
      <c r="J528" s="25">
        <v>168.80208333333334</v>
      </c>
      <c r="K528" s="18" t="s">
        <v>348</v>
      </c>
      <c r="L528" s="24" t="s">
        <v>348</v>
      </c>
    </row>
    <row r="529" spans="1:12" ht="16" x14ac:dyDescent="0.2">
      <c r="A529" s="15">
        <v>41426</v>
      </c>
      <c r="B529" s="16" t="s">
        <v>267</v>
      </c>
      <c r="C529" s="24">
        <v>22.11</v>
      </c>
      <c r="D529" s="24">
        <v>9.2799999999999994</v>
      </c>
      <c r="E529" s="18">
        <v>1.524</v>
      </c>
      <c r="F529" s="24">
        <v>82.28</v>
      </c>
      <c r="G529" s="24">
        <v>1.89975</v>
      </c>
      <c r="H529" s="24">
        <v>17.23136666666667</v>
      </c>
      <c r="I529" s="24">
        <v>16.982904166666668</v>
      </c>
      <c r="J529" s="25">
        <v>197.46875</v>
      </c>
      <c r="K529" s="18" t="s">
        <v>348</v>
      </c>
      <c r="L529" s="24" t="s">
        <v>348</v>
      </c>
    </row>
    <row r="530" spans="1:12" ht="16" x14ac:dyDescent="0.2">
      <c r="A530" s="15">
        <v>41427</v>
      </c>
      <c r="B530" s="16" t="s">
        <v>267</v>
      </c>
      <c r="C530" s="24">
        <v>15.11</v>
      </c>
      <c r="D530" s="24">
        <v>5.78</v>
      </c>
      <c r="E530" s="18">
        <v>0</v>
      </c>
      <c r="F530" s="24">
        <v>75.7</v>
      </c>
      <c r="G530" s="24">
        <v>2.6494062500000002</v>
      </c>
      <c r="H530" s="24">
        <v>13.623158333333331</v>
      </c>
      <c r="I530" s="24">
        <v>13.919112499999999</v>
      </c>
      <c r="J530" s="25">
        <v>297.36458333333331</v>
      </c>
      <c r="K530" s="18" t="s">
        <v>348</v>
      </c>
      <c r="L530" s="24" t="s">
        <v>348</v>
      </c>
    </row>
    <row r="531" spans="1:12" ht="16" x14ac:dyDescent="0.2">
      <c r="A531" s="15">
        <v>41428</v>
      </c>
      <c r="B531" s="16" t="s">
        <v>267</v>
      </c>
      <c r="C531" s="24">
        <v>20.28</v>
      </c>
      <c r="D531" s="24">
        <v>3.89</v>
      </c>
      <c r="E531" s="18">
        <v>4.3179999999999996</v>
      </c>
      <c r="F531" s="24">
        <v>64.12</v>
      </c>
      <c r="G531" s="24">
        <v>0.92659375000000066</v>
      </c>
      <c r="H531" s="24">
        <v>3.7425749999999929</v>
      </c>
      <c r="I531" s="24">
        <v>3.324416666666655</v>
      </c>
      <c r="J531" s="25">
        <v>240.57291666666666</v>
      </c>
      <c r="K531" s="18" t="s">
        <v>348</v>
      </c>
      <c r="L531" s="24" t="s">
        <v>348</v>
      </c>
    </row>
    <row r="532" spans="1:12" ht="16" x14ac:dyDescent="0.2">
      <c r="A532" s="15">
        <v>41429</v>
      </c>
      <c r="B532" s="16" t="s">
        <v>267</v>
      </c>
      <c r="C532" s="24">
        <v>13.89</v>
      </c>
      <c r="D532" s="24">
        <v>10.5</v>
      </c>
      <c r="E532" s="18">
        <v>1.016</v>
      </c>
      <c r="F532" s="24">
        <v>84.94</v>
      </c>
      <c r="G532" s="24">
        <v>1.070937500000001</v>
      </c>
      <c r="H532" s="24" t="s">
        <v>348</v>
      </c>
      <c r="I532" s="24" t="s">
        <v>348</v>
      </c>
      <c r="J532" s="25">
        <v>320.83333333333331</v>
      </c>
      <c r="K532" s="18" t="s">
        <v>348</v>
      </c>
      <c r="L532" s="24" t="s">
        <v>348</v>
      </c>
    </row>
    <row r="533" spans="1:12" ht="16" x14ac:dyDescent="0.2">
      <c r="A533" s="15">
        <v>41430</v>
      </c>
      <c r="B533" s="16" t="s">
        <v>267</v>
      </c>
      <c r="C533" s="24">
        <v>13</v>
      </c>
      <c r="D533" s="24">
        <v>9.7200000000000006</v>
      </c>
      <c r="E533" s="18">
        <v>20.065999999999999</v>
      </c>
      <c r="F533" s="24">
        <v>96.62</v>
      </c>
      <c r="G533" s="24">
        <v>2.7425312500000012</v>
      </c>
      <c r="H533" s="24" t="s">
        <v>348</v>
      </c>
      <c r="I533" s="24" t="s">
        <v>348</v>
      </c>
      <c r="J533" s="25">
        <v>314.69791666666669</v>
      </c>
      <c r="K533" s="18" t="s">
        <v>348</v>
      </c>
      <c r="L533" s="24" t="s">
        <v>288</v>
      </c>
    </row>
    <row r="534" spans="1:12" ht="16" x14ac:dyDescent="0.2">
      <c r="A534" s="15">
        <v>41431</v>
      </c>
      <c r="B534" s="16" t="s">
        <v>267</v>
      </c>
      <c r="C534" s="24">
        <v>12.11</v>
      </c>
      <c r="D534" s="24">
        <v>9.39</v>
      </c>
      <c r="E534" s="18">
        <v>0.50800000000000001</v>
      </c>
      <c r="F534" s="24">
        <v>97.54</v>
      </c>
      <c r="G534" s="24">
        <v>1.0104062500000011</v>
      </c>
      <c r="H534" s="24" t="s">
        <v>348</v>
      </c>
      <c r="I534" s="24" t="s">
        <v>348</v>
      </c>
      <c r="J534" s="25">
        <v>309.75</v>
      </c>
      <c r="K534" s="18" t="s">
        <v>348</v>
      </c>
      <c r="L534" s="24" t="s">
        <v>288</v>
      </c>
    </row>
    <row r="535" spans="1:12" ht="16" x14ac:dyDescent="0.2">
      <c r="A535" s="15">
        <v>41432</v>
      </c>
      <c r="B535" s="16" t="s">
        <v>267</v>
      </c>
      <c r="C535" s="24">
        <v>19.5</v>
      </c>
      <c r="D535" s="24">
        <v>9.5</v>
      </c>
      <c r="E535" s="18">
        <v>0</v>
      </c>
      <c r="F535" s="24">
        <v>77.459999999999994</v>
      </c>
      <c r="G535" s="24">
        <v>0.50287499999999974</v>
      </c>
      <c r="H535" s="24" t="s">
        <v>348</v>
      </c>
      <c r="I535" s="24" t="s">
        <v>348</v>
      </c>
      <c r="J535" s="25">
        <v>276.0625</v>
      </c>
      <c r="K535" s="18" t="s">
        <v>348</v>
      </c>
      <c r="L535" s="24" t="s">
        <v>288</v>
      </c>
    </row>
    <row r="536" spans="1:12" ht="16" x14ac:dyDescent="0.2">
      <c r="A536" s="15">
        <v>41433</v>
      </c>
      <c r="B536" s="16" t="s">
        <v>267</v>
      </c>
      <c r="C536" s="24">
        <v>19.72</v>
      </c>
      <c r="D536" s="24">
        <v>11.72</v>
      </c>
      <c r="E536" s="18">
        <v>3.302</v>
      </c>
      <c r="F536" s="24">
        <v>81.53</v>
      </c>
      <c r="G536" s="24">
        <v>1.3875625000000005</v>
      </c>
      <c r="H536" s="24" t="s">
        <v>348</v>
      </c>
      <c r="I536" s="24" t="s">
        <v>348</v>
      </c>
      <c r="J536" s="25">
        <v>257.73958333333331</v>
      </c>
      <c r="K536" s="18" t="s">
        <v>348</v>
      </c>
      <c r="L536" s="24" t="s">
        <v>288</v>
      </c>
    </row>
    <row r="537" spans="1:12" ht="16" x14ac:dyDescent="0.2">
      <c r="A537" s="15">
        <v>41434</v>
      </c>
      <c r="B537" s="16" t="s">
        <v>267</v>
      </c>
      <c r="C537" s="24">
        <v>21.89</v>
      </c>
      <c r="D537" s="24">
        <v>11.89</v>
      </c>
      <c r="E537" s="18">
        <v>4.8259999999999996</v>
      </c>
      <c r="F537" s="24">
        <v>82.18</v>
      </c>
      <c r="G537" s="24">
        <v>2.2862187500000011</v>
      </c>
      <c r="H537" s="24" t="s">
        <v>348</v>
      </c>
      <c r="I537" s="24" t="s">
        <v>348</v>
      </c>
      <c r="J537" s="25">
        <v>297.98958333333331</v>
      </c>
      <c r="K537" s="18" t="s">
        <v>348</v>
      </c>
      <c r="L537" s="24" t="s">
        <v>288</v>
      </c>
    </row>
    <row r="538" spans="1:12" ht="16" x14ac:dyDescent="0.2">
      <c r="A538" s="15">
        <v>41435</v>
      </c>
      <c r="B538" s="16" t="s">
        <v>267</v>
      </c>
      <c r="C538" s="24">
        <v>24.78</v>
      </c>
      <c r="D538" s="24">
        <v>13.89</v>
      </c>
      <c r="E538" s="18">
        <v>0</v>
      </c>
      <c r="F538" s="24">
        <v>79.84</v>
      </c>
      <c r="G538" s="24">
        <v>0.68912499999999965</v>
      </c>
      <c r="H538" s="24" t="s">
        <v>348</v>
      </c>
      <c r="I538" s="24" t="s">
        <v>348</v>
      </c>
      <c r="J538" s="25">
        <v>218.41666666666666</v>
      </c>
      <c r="K538" s="18" t="s">
        <v>348</v>
      </c>
      <c r="L538" s="24" t="s">
        <v>288</v>
      </c>
    </row>
    <row r="539" spans="1:12" ht="16" x14ac:dyDescent="0.2">
      <c r="A539" s="15">
        <v>41436</v>
      </c>
      <c r="B539" s="16" t="s">
        <v>267</v>
      </c>
      <c r="C539" s="24">
        <v>25.11</v>
      </c>
      <c r="D539" s="24">
        <v>13.78</v>
      </c>
      <c r="E539" s="18">
        <v>0</v>
      </c>
      <c r="F539" s="24">
        <v>80.400000000000006</v>
      </c>
      <c r="G539" s="24">
        <v>0.44234374999999981</v>
      </c>
      <c r="H539" s="24" t="s">
        <v>348</v>
      </c>
      <c r="I539" s="24" t="s">
        <v>348</v>
      </c>
      <c r="J539" s="25">
        <v>121.20833333333333</v>
      </c>
      <c r="K539" s="18" t="s">
        <v>348</v>
      </c>
      <c r="L539" s="24" t="s">
        <v>288</v>
      </c>
    </row>
    <row r="540" spans="1:12" ht="16" x14ac:dyDescent="0.2">
      <c r="A540" s="15">
        <v>41437</v>
      </c>
      <c r="B540" s="16" t="s">
        <v>267</v>
      </c>
      <c r="C540" s="24">
        <v>21.72</v>
      </c>
      <c r="D540" s="24">
        <v>15.61</v>
      </c>
      <c r="E540" s="18">
        <v>4.3179999999999996</v>
      </c>
      <c r="F540" s="24">
        <v>84.12</v>
      </c>
      <c r="G540" s="24">
        <v>0.89400000000000046</v>
      </c>
      <c r="H540" s="24" t="s">
        <v>348</v>
      </c>
      <c r="I540" s="24" t="s">
        <v>348</v>
      </c>
      <c r="J540" s="25">
        <v>220.23958333333334</v>
      </c>
      <c r="K540" s="18" t="s">
        <v>348</v>
      </c>
      <c r="L540" s="24" t="s">
        <v>288</v>
      </c>
    </row>
    <row r="541" spans="1:12" ht="16" x14ac:dyDescent="0.2">
      <c r="A541" s="15">
        <v>41438</v>
      </c>
      <c r="B541" s="16" t="s">
        <v>267</v>
      </c>
      <c r="C541" s="24">
        <v>23.39</v>
      </c>
      <c r="D541" s="24">
        <v>12.72</v>
      </c>
      <c r="E541" s="18">
        <v>0</v>
      </c>
      <c r="F541" s="24">
        <v>68.28</v>
      </c>
      <c r="G541" s="24">
        <v>1.8112812500000006</v>
      </c>
      <c r="H541" s="24" t="s">
        <v>348</v>
      </c>
      <c r="I541" s="24" t="s">
        <v>348</v>
      </c>
      <c r="J541" s="25">
        <v>218.55208333333334</v>
      </c>
      <c r="K541" s="18" t="s">
        <v>348</v>
      </c>
      <c r="L541" s="24" t="s">
        <v>288</v>
      </c>
    </row>
    <row r="542" spans="1:12" ht="16" x14ac:dyDescent="0.2">
      <c r="A542" s="15">
        <v>41439</v>
      </c>
      <c r="B542" s="16" t="s">
        <v>267</v>
      </c>
      <c r="C542" s="24">
        <v>24.28</v>
      </c>
      <c r="D542" s="24">
        <v>10.39</v>
      </c>
      <c r="E542" s="18">
        <v>0</v>
      </c>
      <c r="F542" s="24">
        <v>64.34</v>
      </c>
      <c r="G542" s="24">
        <v>1.1407812500000005</v>
      </c>
      <c r="H542" s="24" t="s">
        <v>348</v>
      </c>
      <c r="I542" s="24" t="s">
        <v>348</v>
      </c>
      <c r="J542" s="25">
        <v>171.17708333333334</v>
      </c>
      <c r="K542" s="18" t="s">
        <v>348</v>
      </c>
      <c r="L542" s="24" t="s">
        <v>288</v>
      </c>
    </row>
    <row r="543" spans="1:12" ht="16" x14ac:dyDescent="0.2">
      <c r="A543" s="15">
        <v>41440</v>
      </c>
      <c r="B543" s="16" t="s">
        <v>267</v>
      </c>
      <c r="C543" s="24">
        <v>22.78</v>
      </c>
      <c r="D543" s="24">
        <v>15.28</v>
      </c>
      <c r="E543" s="18">
        <v>7.1120000000000001</v>
      </c>
      <c r="F543" s="24">
        <v>89.29</v>
      </c>
      <c r="G543" s="24">
        <v>1.140781250000001</v>
      </c>
      <c r="H543" s="24" t="s">
        <v>348</v>
      </c>
      <c r="I543" s="24" t="s">
        <v>348</v>
      </c>
      <c r="J543" s="25">
        <v>89.375</v>
      </c>
      <c r="K543" s="18" t="s">
        <v>348</v>
      </c>
      <c r="L543" s="24" t="s">
        <v>288</v>
      </c>
    </row>
    <row r="544" spans="1:12" ht="16" x14ac:dyDescent="0.2">
      <c r="A544" s="15">
        <v>41441</v>
      </c>
      <c r="B544" s="16" t="s">
        <v>267</v>
      </c>
      <c r="C544" s="24">
        <v>25.89</v>
      </c>
      <c r="D544" s="24">
        <v>12.28</v>
      </c>
      <c r="E544" s="18">
        <v>0</v>
      </c>
      <c r="F544" s="24">
        <v>68.41</v>
      </c>
      <c r="G544" s="24">
        <v>1.6715937500000002</v>
      </c>
      <c r="H544" s="24" t="s">
        <v>348</v>
      </c>
      <c r="I544" s="24" t="s">
        <v>348</v>
      </c>
      <c r="J544" s="25">
        <v>157.66666666666666</v>
      </c>
      <c r="K544" s="18" t="s">
        <v>348</v>
      </c>
      <c r="L544" s="24" t="s">
        <v>288</v>
      </c>
    </row>
    <row r="545" spans="1:12" ht="16" x14ac:dyDescent="0.2">
      <c r="A545" s="15">
        <v>41442</v>
      </c>
      <c r="B545" s="16" t="s">
        <v>267</v>
      </c>
      <c r="C545" s="24">
        <v>24.11</v>
      </c>
      <c r="D545" s="24">
        <v>12</v>
      </c>
      <c r="E545" s="18">
        <v>0.254</v>
      </c>
      <c r="F545" s="24">
        <v>71.150000000000006</v>
      </c>
      <c r="G545" s="24">
        <v>1.3037500000000004</v>
      </c>
      <c r="H545" s="24" t="s">
        <v>348</v>
      </c>
      <c r="I545" s="24" t="s">
        <v>348</v>
      </c>
      <c r="J545" s="25">
        <v>226.22916666666666</v>
      </c>
      <c r="K545" s="18" t="s">
        <v>348</v>
      </c>
      <c r="L545" s="24" t="s">
        <v>288</v>
      </c>
    </row>
    <row r="546" spans="1:12" ht="16" x14ac:dyDescent="0.2">
      <c r="A546" s="15">
        <v>41443</v>
      </c>
      <c r="B546" s="16" t="s">
        <v>267</v>
      </c>
      <c r="C546" s="24">
        <v>22</v>
      </c>
      <c r="D546" s="24">
        <v>11.28</v>
      </c>
      <c r="E546" s="18">
        <v>0</v>
      </c>
      <c r="F546" s="24">
        <v>64.34</v>
      </c>
      <c r="G546" s="24">
        <v>0.97781250000000064</v>
      </c>
      <c r="H546" s="24">
        <v>3.4078166666666583</v>
      </c>
      <c r="I546" s="24">
        <v>2.7006541666666588</v>
      </c>
      <c r="J546" s="25">
        <v>208.05208333333334</v>
      </c>
      <c r="K546" s="18" t="s">
        <v>348</v>
      </c>
      <c r="L546" s="24" t="s">
        <v>288</v>
      </c>
    </row>
    <row r="547" spans="1:12" ht="16" x14ac:dyDescent="0.2">
      <c r="A547" s="15">
        <v>41444</v>
      </c>
      <c r="B547" s="16" t="s">
        <v>267</v>
      </c>
      <c r="C547" s="24">
        <v>24.72</v>
      </c>
      <c r="D547" s="24">
        <v>8.7799999999999994</v>
      </c>
      <c r="E547" s="18">
        <v>0</v>
      </c>
      <c r="F547" s="24">
        <v>68.52</v>
      </c>
      <c r="G547" s="24">
        <v>0.64256249999999959</v>
      </c>
      <c r="H547" s="24">
        <v>18.692024999999997</v>
      </c>
      <c r="I547" s="24">
        <v>18.126758333333338</v>
      </c>
      <c r="J547" s="25">
        <v>172.05208333333334</v>
      </c>
      <c r="K547" s="18" t="s">
        <v>348</v>
      </c>
      <c r="L547" s="24" t="s">
        <v>348</v>
      </c>
    </row>
    <row r="548" spans="1:12" ht="16" x14ac:dyDescent="0.2">
      <c r="A548" s="15">
        <v>41445</v>
      </c>
      <c r="B548" s="16" t="s">
        <v>267</v>
      </c>
      <c r="C548" s="24">
        <v>27.61</v>
      </c>
      <c r="D548" s="24">
        <v>14.11</v>
      </c>
      <c r="E548" s="18">
        <v>0.254</v>
      </c>
      <c r="F548" s="24">
        <v>67.22</v>
      </c>
      <c r="G548" s="24">
        <v>1.70884375</v>
      </c>
      <c r="H548" s="24">
        <v>20.181062499999999</v>
      </c>
      <c r="I548" s="24">
        <v>19.2949375</v>
      </c>
      <c r="J548" s="25">
        <v>202.89583333333334</v>
      </c>
      <c r="K548" s="18" t="s">
        <v>348</v>
      </c>
      <c r="L548" s="24" t="s">
        <v>348</v>
      </c>
    </row>
    <row r="549" spans="1:12" ht="16" x14ac:dyDescent="0.2">
      <c r="A549" s="15">
        <v>41446</v>
      </c>
      <c r="B549" s="16" t="s">
        <v>267</v>
      </c>
      <c r="C549" s="24">
        <v>22.78</v>
      </c>
      <c r="D549" s="24">
        <v>16.89</v>
      </c>
      <c r="E549" s="18">
        <v>42.671999999999997</v>
      </c>
      <c r="F549" s="24">
        <v>87.15</v>
      </c>
      <c r="G549" s="24">
        <v>3.1243437500000018</v>
      </c>
      <c r="H549" s="24">
        <v>19.496487500000004</v>
      </c>
      <c r="I549" s="24">
        <v>19.160570833333335</v>
      </c>
      <c r="J549" s="25">
        <v>241.27083333333334</v>
      </c>
      <c r="K549" s="18" t="s">
        <v>348</v>
      </c>
      <c r="L549" s="24" t="s">
        <v>348</v>
      </c>
    </row>
    <row r="550" spans="1:12" ht="16" x14ac:dyDescent="0.2">
      <c r="A550" s="15">
        <v>41447</v>
      </c>
      <c r="B550" s="16" t="s">
        <v>267</v>
      </c>
      <c r="C550" s="24">
        <v>25.22</v>
      </c>
      <c r="D550" s="24">
        <v>16.5</v>
      </c>
      <c r="E550" s="18">
        <v>8.89</v>
      </c>
      <c r="F550" s="24">
        <v>90.2</v>
      </c>
      <c r="G550" s="24">
        <v>1.8112812500000004</v>
      </c>
      <c r="H550" s="24">
        <v>20.038587500000002</v>
      </c>
      <c r="I550" s="24">
        <v>19.427566666666674</v>
      </c>
      <c r="J550" s="25">
        <v>149.75</v>
      </c>
      <c r="K550" s="18" t="s">
        <v>348</v>
      </c>
      <c r="L550" s="24" t="s">
        <v>348</v>
      </c>
    </row>
    <row r="551" spans="1:12" ht="16" x14ac:dyDescent="0.2">
      <c r="A551" s="15">
        <v>41448</v>
      </c>
      <c r="B551" s="16" t="s">
        <v>267</v>
      </c>
      <c r="C551" s="24">
        <v>27.11</v>
      </c>
      <c r="D551" s="24">
        <v>17.89</v>
      </c>
      <c r="E551" s="18">
        <v>0.254</v>
      </c>
      <c r="F551" s="24">
        <v>78.06</v>
      </c>
      <c r="G551" s="24">
        <v>3.040531250000003</v>
      </c>
      <c r="H551" s="24">
        <v>21.592491666666671</v>
      </c>
      <c r="I551" s="24">
        <v>20.693045833333336</v>
      </c>
      <c r="J551" s="25">
        <v>198.07291666666666</v>
      </c>
      <c r="K551" s="18" t="s">
        <v>348</v>
      </c>
      <c r="L551" s="24" t="s">
        <v>348</v>
      </c>
    </row>
    <row r="552" spans="1:12" ht="16" x14ac:dyDescent="0.2">
      <c r="A552" s="15">
        <v>41449</v>
      </c>
      <c r="B552" s="16" t="s">
        <v>267</v>
      </c>
      <c r="C552" s="24">
        <v>25.78</v>
      </c>
      <c r="D552" s="24">
        <v>16.72</v>
      </c>
      <c r="E552" s="18">
        <v>0</v>
      </c>
      <c r="F552" s="24">
        <v>85.21</v>
      </c>
      <c r="G552" s="24">
        <v>0.92659375000000022</v>
      </c>
      <c r="H552" s="24">
        <v>21.799254166666667</v>
      </c>
      <c r="I552" s="24">
        <v>21.012745833333341</v>
      </c>
      <c r="J552" s="25">
        <v>230.375</v>
      </c>
      <c r="K552" s="18" t="s">
        <v>348</v>
      </c>
      <c r="L552" s="24" t="s">
        <v>348</v>
      </c>
    </row>
    <row r="553" spans="1:12" ht="16" x14ac:dyDescent="0.2">
      <c r="A553" s="15">
        <v>41450</v>
      </c>
      <c r="B553" s="16" t="s">
        <v>267</v>
      </c>
      <c r="C553" s="24">
        <v>27.72</v>
      </c>
      <c r="D553" s="24">
        <v>17.61</v>
      </c>
      <c r="E553" s="18">
        <v>0</v>
      </c>
      <c r="F553" s="24">
        <v>81.260000000000005</v>
      </c>
      <c r="G553" s="24">
        <v>0.67049999999999998</v>
      </c>
      <c r="H553" s="24">
        <v>23.653166666666664</v>
      </c>
      <c r="I553" s="24">
        <v>22.377262500000004</v>
      </c>
      <c r="J553" s="25">
        <v>196.11458333333334</v>
      </c>
      <c r="K553" s="18" t="s">
        <v>348</v>
      </c>
      <c r="L553" s="24" t="s">
        <v>348</v>
      </c>
    </row>
    <row r="554" spans="1:12" ht="16" x14ac:dyDescent="0.2">
      <c r="A554" s="15">
        <v>41451</v>
      </c>
      <c r="B554" s="16" t="s">
        <v>267</v>
      </c>
      <c r="C554" s="24">
        <v>29.11</v>
      </c>
      <c r="D554" s="24">
        <v>20</v>
      </c>
      <c r="E554" s="18">
        <v>1.27</v>
      </c>
      <c r="F554" s="24">
        <v>89.38</v>
      </c>
      <c r="G554" s="24">
        <v>0.99178125000000017</v>
      </c>
      <c r="H554" s="24">
        <v>24.042945833333338</v>
      </c>
      <c r="I554" s="24">
        <v>23.128441666666671</v>
      </c>
      <c r="J554" s="25">
        <v>175.40625</v>
      </c>
      <c r="K554" s="18" t="s">
        <v>348</v>
      </c>
      <c r="L554" s="24" t="s">
        <v>348</v>
      </c>
    </row>
    <row r="555" spans="1:12" ht="16" x14ac:dyDescent="0.2">
      <c r="A555" s="15">
        <v>41452</v>
      </c>
      <c r="B555" s="16" t="s">
        <v>267</v>
      </c>
      <c r="C555" s="24">
        <v>27.78</v>
      </c>
      <c r="D555" s="24">
        <v>17.11</v>
      </c>
      <c r="E555" s="18">
        <v>0</v>
      </c>
      <c r="F555" s="24">
        <v>75.680000000000007</v>
      </c>
      <c r="G555" s="24">
        <v>1.5970937500000006</v>
      </c>
      <c r="H555" s="24">
        <v>22.991758333333323</v>
      </c>
      <c r="I555" s="24">
        <v>22.493095833333339</v>
      </c>
      <c r="J555" s="25">
        <v>260.3125</v>
      </c>
      <c r="K555" s="18" t="s">
        <v>348</v>
      </c>
      <c r="L555" s="24" t="s">
        <v>348</v>
      </c>
    </row>
    <row r="556" spans="1:12" ht="16" x14ac:dyDescent="0.2">
      <c r="A556" s="15">
        <v>41453</v>
      </c>
      <c r="B556" s="16" t="s">
        <v>267</v>
      </c>
      <c r="C556" s="24">
        <v>21.39</v>
      </c>
      <c r="D556" s="24">
        <v>15.78</v>
      </c>
      <c r="E556" s="18">
        <v>6.35</v>
      </c>
      <c r="F556" s="24">
        <v>85.65</v>
      </c>
      <c r="G556" s="24">
        <v>2.0394375000000005</v>
      </c>
      <c r="H556" s="24">
        <v>19.976616666666668</v>
      </c>
      <c r="I556" s="24">
        <v>20.185695833333348</v>
      </c>
      <c r="J556" s="25">
        <v>325.14583333333331</v>
      </c>
      <c r="K556" s="18" t="s">
        <v>348</v>
      </c>
      <c r="L556" s="24" t="s">
        <v>348</v>
      </c>
    </row>
    <row r="557" spans="1:12" ht="16" x14ac:dyDescent="0.2">
      <c r="A557" s="15">
        <v>41454</v>
      </c>
      <c r="B557" s="16" t="s">
        <v>267</v>
      </c>
      <c r="C557" s="24">
        <v>21.78</v>
      </c>
      <c r="D557" s="24">
        <v>14.78</v>
      </c>
      <c r="E557" s="18">
        <v>3.048</v>
      </c>
      <c r="F557" s="24">
        <v>81.34</v>
      </c>
      <c r="G557" s="24">
        <v>2.2350000000000008</v>
      </c>
      <c r="H557" s="24">
        <v>18.29355833333334</v>
      </c>
      <c r="I557" s="24">
        <v>18.656116666666659</v>
      </c>
      <c r="J557" s="25">
        <v>96.833333333333329</v>
      </c>
      <c r="K557" s="18" t="s">
        <v>348</v>
      </c>
      <c r="L557" s="24" t="s">
        <v>348</v>
      </c>
    </row>
    <row r="558" spans="1:12" ht="16" x14ac:dyDescent="0.2">
      <c r="A558" s="15">
        <v>41455</v>
      </c>
      <c r="B558" s="16" t="s">
        <v>267</v>
      </c>
      <c r="C558" s="24">
        <v>25.22</v>
      </c>
      <c r="D558" s="24">
        <v>11.61</v>
      </c>
      <c r="E558" s="18">
        <v>0</v>
      </c>
      <c r="F558" s="24">
        <v>54.3</v>
      </c>
      <c r="G558" s="24">
        <v>1.4806875000000013</v>
      </c>
      <c r="H558" s="24">
        <v>18.62542083333334</v>
      </c>
      <c r="I558" s="24">
        <v>18.3497375</v>
      </c>
      <c r="J558" s="25">
        <v>51.385416666666664</v>
      </c>
      <c r="K558" s="18" t="s">
        <v>348</v>
      </c>
      <c r="L558" s="24" t="s">
        <v>348</v>
      </c>
    </row>
    <row r="559" spans="1:12" ht="16" x14ac:dyDescent="0.2">
      <c r="A559" s="15">
        <v>41456</v>
      </c>
      <c r="B559" s="16" t="s">
        <v>267</v>
      </c>
      <c r="C559" s="24">
        <v>27</v>
      </c>
      <c r="D559" s="24">
        <v>12.5</v>
      </c>
      <c r="E559" s="18">
        <v>0</v>
      </c>
      <c r="F559" s="24">
        <v>59.27</v>
      </c>
      <c r="G559" s="24">
        <v>0.34456249999999966</v>
      </c>
      <c r="H559" s="24">
        <v>20.957725</v>
      </c>
      <c r="I559" s="24">
        <v>20.066387500000001</v>
      </c>
      <c r="J559" s="25">
        <v>64.59375</v>
      </c>
      <c r="K559" s="18" t="s">
        <v>348</v>
      </c>
      <c r="L559" s="24" t="s">
        <v>348</v>
      </c>
    </row>
    <row r="560" spans="1:12" ht="16" x14ac:dyDescent="0.2">
      <c r="A560" s="15">
        <v>41457</v>
      </c>
      <c r="B560" s="16" t="s">
        <v>267</v>
      </c>
      <c r="C560" s="24">
        <v>24.72</v>
      </c>
      <c r="D560" s="24">
        <v>12.39</v>
      </c>
      <c r="E560" s="18">
        <v>0</v>
      </c>
      <c r="F560" s="24">
        <v>61.08</v>
      </c>
      <c r="G560" s="24">
        <v>0.38181249999999994</v>
      </c>
      <c r="H560" s="24">
        <v>21.250204166666673</v>
      </c>
      <c r="I560" s="24">
        <v>20.733008333333334</v>
      </c>
      <c r="J560" s="25">
        <v>110.92708333333333</v>
      </c>
      <c r="K560" s="18" t="s">
        <v>348</v>
      </c>
      <c r="L560" s="24" t="s">
        <v>348</v>
      </c>
    </row>
    <row r="561" spans="1:12" ht="16" x14ac:dyDescent="0.2">
      <c r="A561" s="15">
        <v>41458</v>
      </c>
      <c r="B561" s="16" t="s">
        <v>267</v>
      </c>
      <c r="C561" s="24">
        <v>24.22</v>
      </c>
      <c r="D561" s="24">
        <v>9.11</v>
      </c>
      <c r="E561" s="18">
        <v>0</v>
      </c>
      <c r="F561" s="24">
        <v>73.27</v>
      </c>
      <c r="G561" s="24">
        <v>0.3026562499999999</v>
      </c>
      <c r="H561" s="24">
        <v>20.224500000000003</v>
      </c>
      <c r="I561" s="24">
        <v>19.998045833333336</v>
      </c>
      <c r="J561" s="25">
        <v>157.46875</v>
      </c>
      <c r="K561" s="18" t="s">
        <v>348</v>
      </c>
      <c r="L561" s="24" t="s">
        <v>348</v>
      </c>
    </row>
    <row r="562" spans="1:12" ht="16" x14ac:dyDescent="0.2">
      <c r="A562" s="15">
        <v>41459</v>
      </c>
      <c r="B562" s="16" t="s">
        <v>267</v>
      </c>
      <c r="C562" s="24">
        <v>27.22</v>
      </c>
      <c r="D562" s="24">
        <v>13.39</v>
      </c>
      <c r="E562" s="18">
        <v>0</v>
      </c>
      <c r="F562" s="24">
        <v>72.47</v>
      </c>
      <c r="G562" s="24">
        <v>1.2152812500000001</v>
      </c>
      <c r="H562" s="24">
        <v>21.304066666666667</v>
      </c>
      <c r="I562" s="24">
        <v>20.664087499999997</v>
      </c>
      <c r="J562" s="25">
        <v>200.16666666666666</v>
      </c>
      <c r="K562" s="18" t="s">
        <v>348</v>
      </c>
      <c r="L562" s="24" t="s">
        <v>348</v>
      </c>
    </row>
    <row r="563" spans="1:12" ht="16" x14ac:dyDescent="0.2">
      <c r="A563" s="15">
        <v>41460</v>
      </c>
      <c r="B563" s="16" t="s">
        <v>267</v>
      </c>
      <c r="C563" s="24">
        <v>28.22</v>
      </c>
      <c r="D563" s="24">
        <v>15.22</v>
      </c>
      <c r="E563" s="18">
        <v>0</v>
      </c>
      <c r="F563" s="24">
        <v>64</v>
      </c>
      <c r="G563" s="24">
        <v>1.8345625000000003</v>
      </c>
      <c r="H563" s="24">
        <v>21.630716666666672</v>
      </c>
      <c r="I563" s="24">
        <v>21.071820833333344</v>
      </c>
      <c r="J563" s="25">
        <v>198.44791666666666</v>
      </c>
      <c r="K563" s="18" t="s">
        <v>348</v>
      </c>
      <c r="L563" s="24" t="s">
        <v>348</v>
      </c>
    </row>
    <row r="564" spans="1:12" ht="16" x14ac:dyDescent="0.2">
      <c r="A564" s="15">
        <v>41461</v>
      </c>
      <c r="B564" s="16" t="s">
        <v>267</v>
      </c>
      <c r="C564" s="24">
        <v>30.11</v>
      </c>
      <c r="D564" s="24">
        <v>17.39</v>
      </c>
      <c r="E564" s="18">
        <v>0</v>
      </c>
      <c r="F564" s="24">
        <v>65.569999999999993</v>
      </c>
      <c r="G564" s="24">
        <v>1.7600624999999994</v>
      </c>
      <c r="H564" s="24">
        <v>23.030562499999998</v>
      </c>
      <c r="I564" s="24">
        <v>22.099262499999998</v>
      </c>
      <c r="J564" s="25">
        <v>191.32291666666666</v>
      </c>
      <c r="K564" s="18" t="s">
        <v>348</v>
      </c>
      <c r="L564" s="24" t="s">
        <v>348</v>
      </c>
    </row>
    <row r="565" spans="1:12" ht="16" x14ac:dyDescent="0.2">
      <c r="A565" s="15">
        <v>41462</v>
      </c>
      <c r="B565" s="16" t="s">
        <v>267</v>
      </c>
      <c r="C565" s="24">
        <v>30.61</v>
      </c>
      <c r="D565" s="24">
        <v>20.22</v>
      </c>
      <c r="E565" s="18">
        <v>0.76200000000000001</v>
      </c>
      <c r="F565" s="24">
        <v>73.540000000000006</v>
      </c>
      <c r="G565" s="24">
        <v>1.1594062499999997</v>
      </c>
      <c r="H565" s="24">
        <v>23.560500000000005</v>
      </c>
      <c r="I565" s="24">
        <v>22.749087500000002</v>
      </c>
      <c r="J565" s="25">
        <v>196.96875</v>
      </c>
      <c r="K565" s="18" t="s">
        <v>348</v>
      </c>
      <c r="L565" s="24" t="s">
        <v>348</v>
      </c>
    </row>
    <row r="566" spans="1:12" ht="16" x14ac:dyDescent="0.2">
      <c r="A566" s="15">
        <v>41463</v>
      </c>
      <c r="B566" s="16" t="s">
        <v>267</v>
      </c>
      <c r="C566" s="24">
        <v>31</v>
      </c>
      <c r="D566" s="24">
        <v>19.78</v>
      </c>
      <c r="E566" s="18">
        <v>4.5720000000000001</v>
      </c>
      <c r="F566" s="24">
        <v>80.77</v>
      </c>
      <c r="G566" s="24">
        <v>0.41906249999999973</v>
      </c>
      <c r="H566" s="24">
        <v>25.564416666666659</v>
      </c>
      <c r="I566" s="24">
        <v>24.402029166666676</v>
      </c>
      <c r="J566" s="25">
        <v>202.80208333333334</v>
      </c>
      <c r="K566" s="18" t="s">
        <v>348</v>
      </c>
      <c r="L566" s="24" t="s">
        <v>348</v>
      </c>
    </row>
    <row r="567" spans="1:12" ht="16" x14ac:dyDescent="0.2">
      <c r="A567" s="15">
        <v>41464</v>
      </c>
      <c r="B567" s="16" t="s">
        <v>267</v>
      </c>
      <c r="C567" s="24">
        <v>28.72</v>
      </c>
      <c r="D567" s="24">
        <v>18.78</v>
      </c>
      <c r="E567" s="18">
        <v>1.524</v>
      </c>
      <c r="F567" s="24">
        <v>84.19</v>
      </c>
      <c r="G567" s="24">
        <v>1.8019687500000003</v>
      </c>
      <c r="H567" s="24">
        <v>23.773633333333336</v>
      </c>
      <c r="I567" s="24">
        <v>23.529804166666679</v>
      </c>
      <c r="J567" s="25">
        <v>246.40625</v>
      </c>
      <c r="K567" s="18" t="s">
        <v>348</v>
      </c>
      <c r="L567" s="24" t="s">
        <v>348</v>
      </c>
    </row>
    <row r="568" spans="1:12" ht="16" x14ac:dyDescent="0.2">
      <c r="A568" s="15">
        <v>41465</v>
      </c>
      <c r="B568" s="16" t="s">
        <v>267</v>
      </c>
      <c r="C568" s="24">
        <v>23.5</v>
      </c>
      <c r="D568" s="24">
        <v>13.39</v>
      </c>
      <c r="E568" s="18">
        <v>0.254</v>
      </c>
      <c r="F568" s="24">
        <v>70.05</v>
      </c>
      <c r="G568" s="24">
        <v>2.3467500000000001</v>
      </c>
      <c r="H568" s="24">
        <v>21.748866666666672</v>
      </c>
      <c r="I568" s="24">
        <v>21.883812500000005</v>
      </c>
      <c r="J568" s="25">
        <v>325.72916666666669</v>
      </c>
      <c r="K568" s="18" t="s">
        <v>348</v>
      </c>
      <c r="L568" s="24" t="s">
        <v>348</v>
      </c>
    </row>
    <row r="569" spans="1:12" ht="16" x14ac:dyDescent="0.2">
      <c r="A569" s="15">
        <v>41466</v>
      </c>
      <c r="B569" s="16" t="s">
        <v>267</v>
      </c>
      <c r="C569" s="24">
        <v>27.39</v>
      </c>
      <c r="D569" s="24">
        <v>13.11</v>
      </c>
      <c r="E569" s="18">
        <v>0</v>
      </c>
      <c r="F569" s="24">
        <v>66.739999999999995</v>
      </c>
      <c r="G569" s="24">
        <v>0.28403124999999979</v>
      </c>
      <c r="H569" s="24">
        <v>22.587500000000009</v>
      </c>
      <c r="I569" s="24">
        <v>21.989220833333334</v>
      </c>
      <c r="J569" s="25">
        <v>238.61458333333334</v>
      </c>
      <c r="K569" s="18" t="s">
        <v>348</v>
      </c>
      <c r="L569" s="24" t="s">
        <v>348</v>
      </c>
    </row>
    <row r="570" spans="1:12" ht="16" x14ac:dyDescent="0.2">
      <c r="A570" s="15">
        <v>41467</v>
      </c>
      <c r="B570" s="16" t="s">
        <v>267</v>
      </c>
      <c r="C570" s="24">
        <v>27.39</v>
      </c>
      <c r="D570" s="24">
        <v>13.72</v>
      </c>
      <c r="E570" s="18">
        <v>0</v>
      </c>
      <c r="F570" s="24">
        <v>66.56</v>
      </c>
      <c r="G570" s="24">
        <v>1.3503125000000009</v>
      </c>
      <c r="H570" s="24">
        <v>22.227837500000003</v>
      </c>
      <c r="I570" s="24">
        <v>22.038450000000012</v>
      </c>
      <c r="J570" s="25">
        <v>180.04166666666666</v>
      </c>
      <c r="K570" s="18" t="s">
        <v>348</v>
      </c>
      <c r="L570" s="24" t="s">
        <v>348</v>
      </c>
    </row>
    <row r="571" spans="1:12" ht="16" x14ac:dyDescent="0.2">
      <c r="A571" s="15">
        <v>41468</v>
      </c>
      <c r="B571" s="16" t="s">
        <v>267</v>
      </c>
      <c r="C571" s="24">
        <v>26.89</v>
      </c>
      <c r="D571" s="24">
        <v>15.72</v>
      </c>
      <c r="E571" s="18">
        <v>0</v>
      </c>
      <c r="F571" s="24">
        <v>70.38</v>
      </c>
      <c r="G571" s="24">
        <v>1.1128437499999999</v>
      </c>
      <c r="H571" s="24">
        <v>21.997908333333342</v>
      </c>
      <c r="I571" s="24">
        <v>21.770295833333336</v>
      </c>
      <c r="J571" s="25">
        <v>179.89583333333334</v>
      </c>
      <c r="K571" s="18" t="s">
        <v>348</v>
      </c>
      <c r="L571" s="24" t="s">
        <v>348</v>
      </c>
    </row>
    <row r="572" spans="1:12" ht="16" x14ac:dyDescent="0.2">
      <c r="A572" s="15">
        <v>41469</v>
      </c>
      <c r="B572" s="16" t="s">
        <v>267</v>
      </c>
      <c r="C572" s="24">
        <v>29.78</v>
      </c>
      <c r="D572" s="24">
        <v>14.72</v>
      </c>
      <c r="E572" s="18">
        <v>0</v>
      </c>
      <c r="F572" s="24">
        <v>67.459999999999994</v>
      </c>
      <c r="G572" s="24">
        <v>0.72637499999999966</v>
      </c>
      <c r="H572" s="24">
        <v>23.562816666666677</v>
      </c>
      <c r="I572" s="24">
        <v>22.89561666666668</v>
      </c>
      <c r="J572" s="25">
        <v>179.46875</v>
      </c>
      <c r="K572" s="18" t="s">
        <v>348</v>
      </c>
      <c r="L572" s="24" t="s">
        <v>348</v>
      </c>
    </row>
    <row r="573" spans="1:12" ht="16" x14ac:dyDescent="0.2">
      <c r="A573" s="15">
        <v>41470</v>
      </c>
      <c r="B573" s="16" t="s">
        <v>267</v>
      </c>
      <c r="C573" s="24">
        <v>29.78</v>
      </c>
      <c r="D573" s="24">
        <v>16.89</v>
      </c>
      <c r="E573" s="18">
        <v>1.016</v>
      </c>
      <c r="F573" s="24">
        <v>78.75</v>
      </c>
      <c r="G573" s="24">
        <v>0.16296874999999991</v>
      </c>
      <c r="H573" s="24">
        <v>24.272875000000003</v>
      </c>
      <c r="I573" s="24">
        <v>23.551812499999997</v>
      </c>
      <c r="J573" s="25">
        <v>163.41666666666666</v>
      </c>
      <c r="K573" s="18" t="s">
        <v>348</v>
      </c>
      <c r="L573" s="24" t="s">
        <v>348</v>
      </c>
    </row>
    <row r="574" spans="1:12" ht="16" x14ac:dyDescent="0.2">
      <c r="A574" s="15">
        <v>41471</v>
      </c>
      <c r="B574" s="16" t="s">
        <v>267</v>
      </c>
      <c r="C574" s="24">
        <v>32.28</v>
      </c>
      <c r="D574" s="24">
        <v>21.5</v>
      </c>
      <c r="E574" s="18">
        <v>0</v>
      </c>
      <c r="F574" s="24">
        <v>72.38</v>
      </c>
      <c r="G574" s="24">
        <v>0.88934374999999999</v>
      </c>
      <c r="H574" s="24">
        <v>26.508458333333341</v>
      </c>
      <c r="I574" s="24">
        <v>25.367500000000003</v>
      </c>
      <c r="J574" s="25">
        <v>220.0625</v>
      </c>
      <c r="K574" s="18" t="s">
        <v>348</v>
      </c>
      <c r="L574" s="24" t="s">
        <v>348</v>
      </c>
    </row>
    <row r="575" spans="1:12" ht="16" x14ac:dyDescent="0.2">
      <c r="A575" s="15">
        <v>41472</v>
      </c>
      <c r="B575" s="16" t="s">
        <v>267</v>
      </c>
      <c r="C575" s="24">
        <v>32.61</v>
      </c>
      <c r="D575" s="24">
        <v>22.22</v>
      </c>
      <c r="E575" s="18">
        <v>0</v>
      </c>
      <c r="F575" s="24">
        <v>68.010000000000005</v>
      </c>
      <c r="G575" s="24">
        <v>0.78690624999999992</v>
      </c>
      <c r="H575" s="24">
        <v>26.942254166666675</v>
      </c>
      <c r="I575" s="24">
        <v>25.907862500000004</v>
      </c>
      <c r="J575" s="25">
        <v>262.54166666666669</v>
      </c>
      <c r="K575" s="18" t="s">
        <v>348</v>
      </c>
      <c r="L575" s="24" t="s">
        <v>348</v>
      </c>
    </row>
    <row r="576" spans="1:12" ht="16" x14ac:dyDescent="0.2">
      <c r="A576" s="15">
        <v>41473</v>
      </c>
      <c r="B576" s="16" t="s">
        <v>267</v>
      </c>
      <c r="C576" s="24">
        <v>33</v>
      </c>
      <c r="D576" s="24">
        <v>21.11</v>
      </c>
      <c r="E576" s="18">
        <v>0</v>
      </c>
      <c r="F576" s="24">
        <v>64.66</v>
      </c>
      <c r="G576" s="24">
        <v>2.0580624999999997</v>
      </c>
      <c r="H576" s="24">
        <v>26.997275000000013</v>
      </c>
      <c r="I576" s="24">
        <v>26.049758333333333</v>
      </c>
      <c r="J576" s="25">
        <v>248.91666666666666</v>
      </c>
      <c r="K576" s="18" t="s">
        <v>348</v>
      </c>
      <c r="L576" s="24" t="s">
        <v>348</v>
      </c>
    </row>
    <row r="577" spans="1:12" ht="16" x14ac:dyDescent="0.2">
      <c r="A577" s="15">
        <v>41474</v>
      </c>
      <c r="B577" s="16" t="s">
        <v>267</v>
      </c>
      <c r="C577" s="24">
        <v>29.78</v>
      </c>
      <c r="D577" s="24">
        <v>17.5</v>
      </c>
      <c r="E577" s="18">
        <v>3.81</v>
      </c>
      <c r="F577" s="24">
        <v>62.58</v>
      </c>
      <c r="G577" s="24">
        <v>2.4910937499999992</v>
      </c>
      <c r="H577" s="24">
        <v>25.739904166666662</v>
      </c>
      <c r="I577" s="24">
        <v>25.334487500000009</v>
      </c>
      <c r="J577" s="25">
        <v>285.86458333333331</v>
      </c>
      <c r="K577" s="18" t="s">
        <v>348</v>
      </c>
      <c r="L577" s="24" t="s">
        <v>348</v>
      </c>
    </row>
    <row r="578" spans="1:12" ht="16" x14ac:dyDescent="0.2">
      <c r="A578" s="15">
        <v>41475</v>
      </c>
      <c r="B578" s="16" t="s">
        <v>267</v>
      </c>
      <c r="C578" s="24">
        <v>25.11</v>
      </c>
      <c r="D578" s="24">
        <v>15.61</v>
      </c>
      <c r="E578" s="18">
        <v>0</v>
      </c>
      <c r="F578" s="24">
        <v>67.709999999999994</v>
      </c>
      <c r="G578" s="24">
        <v>0.2421249999999999</v>
      </c>
      <c r="H578" s="24">
        <v>22.397533333333346</v>
      </c>
      <c r="I578" s="24">
        <v>22.544641666666664</v>
      </c>
      <c r="J578" s="25">
        <v>213.82291666666666</v>
      </c>
      <c r="K578" s="18" t="s">
        <v>348</v>
      </c>
      <c r="L578" s="24" t="s">
        <v>348</v>
      </c>
    </row>
    <row r="579" spans="1:12" ht="16" x14ac:dyDescent="0.2">
      <c r="A579" s="15">
        <v>41476</v>
      </c>
      <c r="B579" s="16" t="s">
        <v>267</v>
      </c>
      <c r="C579" s="24">
        <v>21.11</v>
      </c>
      <c r="D579" s="24">
        <v>13.78</v>
      </c>
      <c r="E579" s="18">
        <v>3.81</v>
      </c>
      <c r="F579" s="24">
        <v>86.07</v>
      </c>
      <c r="G579" s="24">
        <v>0.59599999999999975</v>
      </c>
      <c r="H579" s="24">
        <v>19.782016666666667</v>
      </c>
      <c r="I579" s="24">
        <v>20.377400000000009</v>
      </c>
      <c r="J579" s="25">
        <v>119.1875</v>
      </c>
      <c r="K579" s="18" t="s">
        <v>348</v>
      </c>
      <c r="L579" s="24" t="s">
        <v>348</v>
      </c>
    </row>
    <row r="580" spans="1:12" ht="16" x14ac:dyDescent="0.2">
      <c r="A580" s="15">
        <v>41477</v>
      </c>
      <c r="B580" s="16" t="s">
        <v>267</v>
      </c>
      <c r="C580" s="24">
        <v>28.78</v>
      </c>
      <c r="D580" s="24">
        <v>15.61</v>
      </c>
      <c r="E580" s="18">
        <v>0</v>
      </c>
      <c r="F580" s="24">
        <v>83.33</v>
      </c>
      <c r="G580" s="24">
        <v>0.28994594594594592</v>
      </c>
      <c r="H580" s="24">
        <v>18.451686486486491</v>
      </c>
      <c r="I580" s="24">
        <v>19.186508108108104</v>
      </c>
      <c r="J580" s="25">
        <v>167.1081081081081</v>
      </c>
      <c r="K580" s="18" t="s">
        <v>348</v>
      </c>
      <c r="L580" s="24" t="s">
        <v>348</v>
      </c>
    </row>
    <row r="581" spans="1:12" ht="16" x14ac:dyDescent="0.2">
      <c r="A581" s="15">
        <v>41478</v>
      </c>
      <c r="B581" s="16" t="s">
        <v>267</v>
      </c>
      <c r="C581" s="24">
        <v>21.72</v>
      </c>
      <c r="D581" s="24">
        <v>10.61</v>
      </c>
      <c r="E581" s="18">
        <v>0</v>
      </c>
      <c r="F581" s="24">
        <v>66.290000000000006</v>
      </c>
      <c r="G581" s="24">
        <v>1.1454375000000003</v>
      </c>
      <c r="H581" s="24">
        <v>20.284733333333335</v>
      </c>
      <c r="I581" s="24">
        <v>20.587058333333339</v>
      </c>
      <c r="J581" s="25">
        <v>163.53125</v>
      </c>
      <c r="K581" s="18" t="s">
        <v>348</v>
      </c>
      <c r="L581" s="24" t="s">
        <v>348</v>
      </c>
    </row>
    <row r="582" spans="1:12" ht="16" x14ac:dyDescent="0.2">
      <c r="A582" s="15">
        <v>41479</v>
      </c>
      <c r="B582" s="16" t="s">
        <v>267</v>
      </c>
      <c r="C582" s="24">
        <v>23.61</v>
      </c>
      <c r="D582" s="24">
        <v>7.5</v>
      </c>
      <c r="E582" s="18">
        <v>0</v>
      </c>
      <c r="F582" s="24">
        <v>69.44</v>
      </c>
      <c r="G582" s="24">
        <v>9.7781249999999972E-2</v>
      </c>
      <c r="H582" s="24">
        <v>19.655758333333335</v>
      </c>
      <c r="I582" s="24">
        <v>19.570620833333333</v>
      </c>
      <c r="J582" s="25">
        <v>154.85416666666666</v>
      </c>
      <c r="K582" s="18" t="s">
        <v>348</v>
      </c>
      <c r="L582" s="24" t="s">
        <v>348</v>
      </c>
    </row>
    <row r="583" spans="1:12" ht="16" x14ac:dyDescent="0.2">
      <c r="A583" s="15">
        <v>41480</v>
      </c>
      <c r="B583" s="16" t="s">
        <v>267</v>
      </c>
      <c r="C583" s="24">
        <v>26.72</v>
      </c>
      <c r="D583" s="24">
        <v>10.61</v>
      </c>
      <c r="E583" s="18">
        <v>3.556</v>
      </c>
      <c r="F583" s="24">
        <v>81.900000000000006</v>
      </c>
      <c r="G583" s="24">
        <v>0.85675000000000023</v>
      </c>
      <c r="H583" s="24">
        <v>19.956925000000002</v>
      </c>
      <c r="I583" s="24">
        <v>19.7397375</v>
      </c>
      <c r="J583" s="25">
        <v>229.40625</v>
      </c>
      <c r="K583" s="18" t="s">
        <v>348</v>
      </c>
      <c r="L583" s="24" t="s">
        <v>348</v>
      </c>
    </row>
    <row r="584" spans="1:12" ht="16" x14ac:dyDescent="0.2">
      <c r="A584" s="15">
        <v>41481</v>
      </c>
      <c r="B584" s="16" t="s">
        <v>267</v>
      </c>
      <c r="C584" s="24">
        <v>22.78</v>
      </c>
      <c r="D584" s="24">
        <v>9.61</v>
      </c>
      <c r="E584" s="18">
        <v>14.478</v>
      </c>
      <c r="F584" s="24">
        <v>80.959999999999994</v>
      </c>
      <c r="G584" s="24">
        <v>1.5505312500000006</v>
      </c>
      <c r="H584" s="24">
        <v>19.69861666666667</v>
      </c>
      <c r="I584" s="24">
        <v>19.704987500000009</v>
      </c>
      <c r="J584" s="25">
        <v>283.875</v>
      </c>
      <c r="K584" s="18" t="s">
        <v>348</v>
      </c>
      <c r="L584" s="24" t="s">
        <v>348</v>
      </c>
    </row>
    <row r="585" spans="1:12" ht="16" x14ac:dyDescent="0.2">
      <c r="A585" s="15">
        <v>41482</v>
      </c>
      <c r="B585" s="16" t="s">
        <v>267</v>
      </c>
      <c r="C585" s="24">
        <v>13.78</v>
      </c>
      <c r="D585" s="24">
        <v>6.89</v>
      </c>
      <c r="E585" s="18">
        <v>0.76200000000000001</v>
      </c>
      <c r="F585" s="24">
        <v>86.23</v>
      </c>
      <c r="G585" s="24">
        <v>1.0569687500000005</v>
      </c>
      <c r="H585" s="24">
        <v>15.379770833333334</v>
      </c>
      <c r="I585" s="24">
        <v>16.421691666666671</v>
      </c>
      <c r="J585" s="25">
        <v>320.44791666666669</v>
      </c>
      <c r="K585" s="18" t="s">
        <v>348</v>
      </c>
      <c r="L585" s="24" t="s">
        <v>348</v>
      </c>
    </row>
    <row r="586" spans="1:12" ht="16" x14ac:dyDescent="0.2">
      <c r="A586" s="15">
        <v>41483</v>
      </c>
      <c r="B586" s="16" t="s">
        <v>267</v>
      </c>
      <c r="C586" s="24">
        <v>18.28</v>
      </c>
      <c r="D586" s="24">
        <v>7.39</v>
      </c>
      <c r="E586" s="18">
        <v>0</v>
      </c>
      <c r="F586" s="24">
        <v>84.53</v>
      </c>
      <c r="G586" s="24">
        <v>1.4853437500000009</v>
      </c>
      <c r="H586" s="24">
        <v>15.776500000000006</v>
      </c>
      <c r="I586" s="24">
        <v>16.023804166666661</v>
      </c>
      <c r="J586" s="25">
        <v>323.96875</v>
      </c>
      <c r="K586" s="18" t="s">
        <v>348</v>
      </c>
      <c r="L586" s="24" t="s">
        <v>348</v>
      </c>
    </row>
    <row r="587" spans="1:12" ht="16" x14ac:dyDescent="0.2">
      <c r="A587" s="15">
        <v>41484</v>
      </c>
      <c r="B587" s="16" t="s">
        <v>267</v>
      </c>
      <c r="C587" s="24">
        <v>24.39</v>
      </c>
      <c r="D587" s="24">
        <v>8.39</v>
      </c>
      <c r="E587" s="18">
        <v>0</v>
      </c>
      <c r="F587" s="24">
        <v>72.8</v>
      </c>
      <c r="G587" s="24">
        <v>0.16762499999999989</v>
      </c>
      <c r="H587" s="24">
        <v>18.318462499999995</v>
      </c>
      <c r="I587" s="24">
        <v>17.786208333333335</v>
      </c>
      <c r="J587" s="25">
        <v>229.67708333333334</v>
      </c>
      <c r="K587" s="18" t="s">
        <v>348</v>
      </c>
      <c r="L587" s="24" t="s">
        <v>348</v>
      </c>
    </row>
    <row r="588" spans="1:12" ht="16" x14ac:dyDescent="0.2">
      <c r="A588" s="15">
        <v>41485</v>
      </c>
      <c r="B588" s="16" t="s">
        <v>267</v>
      </c>
      <c r="C588" s="24">
        <v>23.22</v>
      </c>
      <c r="D588" s="24">
        <v>12.78</v>
      </c>
      <c r="E588" s="18">
        <v>0</v>
      </c>
      <c r="F588" s="24">
        <v>83.98</v>
      </c>
      <c r="G588" s="24">
        <v>4.1906249999999999E-2</v>
      </c>
      <c r="H588" s="24">
        <v>18.140079166666673</v>
      </c>
      <c r="I588" s="24">
        <v>18.014979166666659</v>
      </c>
      <c r="J588" s="25">
        <v>178.38541666666666</v>
      </c>
      <c r="K588" s="18" t="s">
        <v>348</v>
      </c>
      <c r="L588" s="24" t="s">
        <v>348</v>
      </c>
    </row>
    <row r="589" spans="1:12" ht="16" x14ac:dyDescent="0.2">
      <c r="A589" s="15">
        <v>41486</v>
      </c>
      <c r="B589" s="16" t="s">
        <v>267</v>
      </c>
      <c r="C589" s="24">
        <v>24.39</v>
      </c>
      <c r="D589" s="24">
        <v>13.78</v>
      </c>
      <c r="E589" s="18">
        <v>0</v>
      </c>
      <c r="F589" s="24">
        <v>78.599999999999994</v>
      </c>
      <c r="G589" s="24">
        <v>0.70774999999999988</v>
      </c>
      <c r="H589" s="24">
        <v>20.07565416666667</v>
      </c>
      <c r="I589" s="24">
        <v>19.502279166666675</v>
      </c>
      <c r="J589" s="25">
        <v>267.63541666666669</v>
      </c>
      <c r="K589" s="18" t="s">
        <v>348</v>
      </c>
      <c r="L589" s="24" t="s">
        <v>348</v>
      </c>
    </row>
    <row r="590" spans="1:12" ht="16" x14ac:dyDescent="0.2">
      <c r="A590" s="15">
        <v>41487</v>
      </c>
      <c r="B590" s="16" t="s">
        <v>267</v>
      </c>
      <c r="C590" s="24">
        <v>24.61</v>
      </c>
      <c r="D590" s="24">
        <v>9.61</v>
      </c>
      <c r="E590" s="18">
        <v>0</v>
      </c>
      <c r="F590" s="24">
        <v>70.42</v>
      </c>
      <c r="G590" s="24">
        <v>0.82415625000000026</v>
      </c>
      <c r="H590" s="24">
        <v>18.982766666666667</v>
      </c>
      <c r="I590" s="24">
        <v>18.796275000000009</v>
      </c>
      <c r="J590" s="25">
        <v>306.83333333333331</v>
      </c>
      <c r="K590" s="18" t="s">
        <v>348</v>
      </c>
      <c r="L590" s="24" t="s">
        <v>348</v>
      </c>
    </row>
    <row r="591" spans="1:12" ht="16" x14ac:dyDescent="0.2">
      <c r="A591" s="15">
        <v>41488</v>
      </c>
      <c r="B591" s="16" t="s">
        <v>267</v>
      </c>
      <c r="C591" s="24">
        <v>24.39</v>
      </c>
      <c r="D591" s="24">
        <v>10.89</v>
      </c>
      <c r="E591" s="18">
        <v>0</v>
      </c>
      <c r="F591" s="24">
        <v>71.22</v>
      </c>
      <c r="G591" s="24">
        <v>0.52149999999999974</v>
      </c>
      <c r="H591" s="24">
        <v>18.948595833333332</v>
      </c>
      <c r="I591" s="24">
        <v>18.75920833333333</v>
      </c>
      <c r="J591" s="25">
        <v>269.44791666666669</v>
      </c>
      <c r="K591" s="18" t="s">
        <v>348</v>
      </c>
      <c r="L591" s="24" t="s">
        <v>348</v>
      </c>
    </row>
    <row r="592" spans="1:12" ht="16" x14ac:dyDescent="0.2">
      <c r="A592" s="15">
        <v>41489</v>
      </c>
      <c r="B592" s="16" t="s">
        <v>267</v>
      </c>
      <c r="C592" s="24">
        <v>22.72</v>
      </c>
      <c r="D592" s="24">
        <v>9.39</v>
      </c>
      <c r="E592" s="18">
        <v>0</v>
      </c>
      <c r="F592" s="24">
        <v>68.75</v>
      </c>
      <c r="G592" s="24">
        <v>0.43768749999999979</v>
      </c>
      <c r="H592" s="24">
        <v>18.02077083333333</v>
      </c>
      <c r="I592" s="24">
        <v>18.025983333333336</v>
      </c>
      <c r="J592" s="25">
        <v>325.125</v>
      </c>
      <c r="K592" s="18" t="s">
        <v>348</v>
      </c>
      <c r="L592" s="24" t="s">
        <v>348</v>
      </c>
    </row>
    <row r="593" spans="1:12" ht="16" x14ac:dyDescent="0.2">
      <c r="A593" s="15">
        <v>41490</v>
      </c>
      <c r="B593" s="16" t="s">
        <v>267</v>
      </c>
      <c r="C593" s="24">
        <v>23.39</v>
      </c>
      <c r="D593" s="24">
        <v>8.39</v>
      </c>
      <c r="E593" s="18">
        <v>0</v>
      </c>
      <c r="F593" s="24">
        <v>71.31</v>
      </c>
      <c r="G593" s="24">
        <v>1.396875E-2</v>
      </c>
      <c r="H593" s="24">
        <v>17.593925000000002</v>
      </c>
      <c r="I593" s="24">
        <v>17.59160833333333</v>
      </c>
      <c r="J593" s="25">
        <v>233.64583333333334</v>
      </c>
      <c r="K593" s="18" t="s">
        <v>348</v>
      </c>
      <c r="L593" s="24" t="s">
        <v>348</v>
      </c>
    </row>
    <row r="594" spans="1:12" ht="16" x14ac:dyDescent="0.2">
      <c r="A594" s="15">
        <v>41491</v>
      </c>
      <c r="B594" s="16" t="s">
        <v>267</v>
      </c>
      <c r="C594" s="24">
        <v>21.78</v>
      </c>
      <c r="D594" s="24">
        <v>9.7200000000000006</v>
      </c>
      <c r="E594" s="18">
        <v>0</v>
      </c>
      <c r="F594" s="24">
        <v>88.14</v>
      </c>
      <c r="G594" s="24">
        <v>0.391125</v>
      </c>
      <c r="H594" s="24">
        <v>17.149704166666663</v>
      </c>
      <c r="I594" s="24">
        <v>17.240054166666653</v>
      </c>
      <c r="J594" s="25">
        <v>197.67708333333334</v>
      </c>
      <c r="K594" s="18" t="s">
        <v>348</v>
      </c>
      <c r="L594" s="24" t="s">
        <v>348</v>
      </c>
    </row>
    <row r="595" spans="1:12" ht="16" x14ac:dyDescent="0.2">
      <c r="A595" s="15">
        <v>41492</v>
      </c>
      <c r="B595" s="16" t="s">
        <v>267</v>
      </c>
      <c r="C595" s="24">
        <v>26.89</v>
      </c>
      <c r="D595" s="24">
        <v>16.72</v>
      </c>
      <c r="E595" s="18">
        <v>12.7</v>
      </c>
      <c r="F595" s="24">
        <v>74.27</v>
      </c>
      <c r="G595" s="24">
        <v>0.77293749999999994</v>
      </c>
      <c r="H595" s="24">
        <v>19.511545833333329</v>
      </c>
      <c r="I595" s="24">
        <v>18.87156666666667</v>
      </c>
      <c r="J595" s="25">
        <v>240.40625</v>
      </c>
      <c r="K595" s="18" t="s">
        <v>348</v>
      </c>
      <c r="L595" s="24" t="s">
        <v>348</v>
      </c>
    </row>
    <row r="596" spans="1:12" ht="16" x14ac:dyDescent="0.2">
      <c r="A596" s="15">
        <v>41493</v>
      </c>
      <c r="B596" s="16" t="s">
        <v>267</v>
      </c>
      <c r="C596" s="24">
        <v>23.61</v>
      </c>
      <c r="D596" s="24">
        <v>10</v>
      </c>
      <c r="E596" s="18">
        <v>1.016</v>
      </c>
      <c r="F596" s="24">
        <v>80.63</v>
      </c>
      <c r="G596" s="24">
        <v>0.41440624999999981</v>
      </c>
      <c r="H596" s="24">
        <v>18.966550000000002</v>
      </c>
      <c r="I596" s="24">
        <v>18.942804166666662</v>
      </c>
      <c r="J596" s="25">
        <v>209.59375</v>
      </c>
      <c r="K596" s="18" t="s">
        <v>348</v>
      </c>
      <c r="L596" s="24" t="s">
        <v>348</v>
      </c>
    </row>
    <row r="597" spans="1:12" ht="16" x14ac:dyDescent="0.2">
      <c r="A597" s="15">
        <v>41494</v>
      </c>
      <c r="B597" s="16" t="s">
        <v>267</v>
      </c>
      <c r="C597" s="24">
        <v>24.61</v>
      </c>
      <c r="D597" s="24">
        <v>7.22</v>
      </c>
      <c r="E597" s="18">
        <v>0</v>
      </c>
      <c r="F597" s="24">
        <v>70.12</v>
      </c>
      <c r="G597" s="24">
        <v>4.1906249999999999E-2</v>
      </c>
      <c r="H597" s="24">
        <v>17.509366666666661</v>
      </c>
      <c r="I597" s="24">
        <v>17.585816666666659</v>
      </c>
      <c r="J597" s="25">
        <v>157.82291666666666</v>
      </c>
      <c r="K597" s="18" t="s">
        <v>348</v>
      </c>
      <c r="L597" s="24" t="s">
        <v>348</v>
      </c>
    </row>
    <row r="598" spans="1:12" ht="16" x14ac:dyDescent="0.2">
      <c r="A598" s="15">
        <v>41495</v>
      </c>
      <c r="B598" s="16" t="s">
        <v>267</v>
      </c>
      <c r="C598" s="24">
        <v>24.22</v>
      </c>
      <c r="D598" s="24">
        <v>12.28</v>
      </c>
      <c r="E598" s="18">
        <v>0</v>
      </c>
      <c r="F598" s="24">
        <v>70.5</v>
      </c>
      <c r="G598" s="24">
        <v>0.40043749999999995</v>
      </c>
      <c r="H598" s="24">
        <v>18.762683333333339</v>
      </c>
      <c r="I598" s="24">
        <v>18.477733333333326</v>
      </c>
      <c r="J598" s="25">
        <v>301.48958333333331</v>
      </c>
      <c r="K598" s="18" t="s">
        <v>348</v>
      </c>
      <c r="L598" s="24" t="s">
        <v>348</v>
      </c>
    </row>
    <row r="599" spans="1:12" ht="16" x14ac:dyDescent="0.2">
      <c r="A599" s="15">
        <v>41496</v>
      </c>
      <c r="B599" s="16" t="s">
        <v>267</v>
      </c>
      <c r="C599" s="24">
        <v>21.78</v>
      </c>
      <c r="D599" s="24">
        <v>11.11</v>
      </c>
      <c r="E599" s="18">
        <v>0</v>
      </c>
      <c r="F599" s="24">
        <v>74.930000000000007</v>
      </c>
      <c r="G599" s="24">
        <v>3.7249999999999998E-2</v>
      </c>
      <c r="H599" s="24">
        <v>18.114595833333333</v>
      </c>
      <c r="I599" s="24">
        <v>18.185833333333338</v>
      </c>
      <c r="J599" s="25">
        <v>313.08333333333331</v>
      </c>
      <c r="K599" s="18" t="s">
        <v>348</v>
      </c>
      <c r="L599" s="24" t="s">
        <v>348</v>
      </c>
    </row>
    <row r="600" spans="1:12" ht="16" x14ac:dyDescent="0.2">
      <c r="A600" s="15">
        <v>41497</v>
      </c>
      <c r="B600" s="16" t="s">
        <v>267</v>
      </c>
      <c r="C600" s="24">
        <v>23.28</v>
      </c>
      <c r="D600" s="24">
        <v>10.5</v>
      </c>
      <c r="E600" s="18">
        <v>0</v>
      </c>
      <c r="F600" s="24">
        <v>85.18</v>
      </c>
      <c r="G600" s="24">
        <v>0.22349999999999989</v>
      </c>
      <c r="H600" s="24">
        <v>17.219204166666671</v>
      </c>
      <c r="I600" s="24">
        <v>17.318241666666665</v>
      </c>
      <c r="J600" s="25">
        <v>241.57291666666666</v>
      </c>
      <c r="K600" s="18" t="s">
        <v>348</v>
      </c>
      <c r="L600" s="24" t="s">
        <v>348</v>
      </c>
    </row>
    <row r="601" spans="1:12" ht="16" x14ac:dyDescent="0.2">
      <c r="A601" s="15">
        <v>41498</v>
      </c>
      <c r="B601" s="16" t="s">
        <v>267</v>
      </c>
      <c r="C601" s="24">
        <v>25.39</v>
      </c>
      <c r="D601" s="24">
        <v>10.5</v>
      </c>
      <c r="E601" s="18">
        <v>0</v>
      </c>
      <c r="F601" s="24">
        <v>77.510000000000005</v>
      </c>
      <c r="G601" s="24">
        <v>0.26074999999999987</v>
      </c>
      <c r="H601" s="24">
        <v>17.902041666666669</v>
      </c>
      <c r="I601" s="24">
        <v>17.794316666666671</v>
      </c>
      <c r="J601" s="25">
        <v>198.72916666666666</v>
      </c>
      <c r="K601" s="18" t="s">
        <v>348</v>
      </c>
      <c r="L601" s="24" t="s">
        <v>348</v>
      </c>
    </row>
    <row r="602" spans="1:12" ht="16" x14ac:dyDescent="0.2">
      <c r="A602" s="15">
        <v>41499</v>
      </c>
      <c r="B602" s="16" t="s">
        <v>267</v>
      </c>
      <c r="C602" s="24">
        <v>20.89</v>
      </c>
      <c r="D602" s="24">
        <v>5.72</v>
      </c>
      <c r="E602" s="18">
        <v>0.254</v>
      </c>
      <c r="F602" s="24">
        <v>71.66</v>
      </c>
      <c r="G602" s="24">
        <v>0.32593749999999977</v>
      </c>
      <c r="H602" s="24">
        <v>16.118208333333335</v>
      </c>
      <c r="I602" s="24">
        <v>16.601812499999991</v>
      </c>
      <c r="J602" s="25">
        <v>102.8125</v>
      </c>
      <c r="K602" s="18" t="s">
        <v>348</v>
      </c>
      <c r="L602" s="24" t="s">
        <v>348</v>
      </c>
    </row>
    <row r="603" spans="1:12" ht="16" x14ac:dyDescent="0.2">
      <c r="A603" s="15">
        <v>41500</v>
      </c>
      <c r="B603" s="16" t="s">
        <v>267</v>
      </c>
      <c r="C603" s="24">
        <v>23.5</v>
      </c>
      <c r="D603" s="24">
        <v>3.61</v>
      </c>
      <c r="E603" s="18">
        <v>0</v>
      </c>
      <c r="F603" s="24">
        <v>71.709999999999994</v>
      </c>
      <c r="G603" s="24">
        <v>9.3124999999999999E-2</v>
      </c>
      <c r="H603" s="24">
        <v>15.248300000000002</v>
      </c>
      <c r="I603" s="24">
        <v>15.599854166666665</v>
      </c>
      <c r="J603" s="25">
        <v>184.89583333333334</v>
      </c>
      <c r="K603" s="18" t="s">
        <v>348</v>
      </c>
      <c r="L603" s="24" t="s">
        <v>348</v>
      </c>
    </row>
    <row r="604" spans="1:12" ht="16" x14ac:dyDescent="0.2">
      <c r="A604" s="15">
        <v>41501</v>
      </c>
      <c r="B604" s="16" t="s">
        <v>267</v>
      </c>
      <c r="C604" s="24">
        <v>25.72</v>
      </c>
      <c r="D604" s="24">
        <v>7.22</v>
      </c>
      <c r="E604" s="18">
        <v>0</v>
      </c>
      <c r="F604" s="24">
        <v>67.3</v>
      </c>
      <c r="G604" s="24">
        <v>0.27006249999999982</v>
      </c>
      <c r="H604" s="24">
        <v>16.607024999999997</v>
      </c>
      <c r="I604" s="24">
        <v>16.437329166666668</v>
      </c>
      <c r="J604" s="25">
        <v>304.76041666666669</v>
      </c>
      <c r="K604" s="18" t="s">
        <v>348</v>
      </c>
      <c r="L604" s="24" t="s">
        <v>348</v>
      </c>
    </row>
    <row r="605" spans="1:12" ht="16" x14ac:dyDescent="0.2">
      <c r="A605" s="15">
        <v>41502</v>
      </c>
      <c r="B605" s="16" t="s">
        <v>267</v>
      </c>
      <c r="C605" s="24">
        <v>27.11</v>
      </c>
      <c r="D605" s="24">
        <v>8.2200000000000006</v>
      </c>
      <c r="E605" s="18">
        <v>0</v>
      </c>
      <c r="F605" s="24">
        <v>67.97</v>
      </c>
      <c r="G605" s="24">
        <v>0.10243749999999996</v>
      </c>
      <c r="H605" s="24">
        <v>17.516316666666661</v>
      </c>
      <c r="I605" s="24">
        <v>17.245266666666662</v>
      </c>
      <c r="J605" s="25">
        <v>271.57291666666669</v>
      </c>
      <c r="K605" s="18" t="s">
        <v>348</v>
      </c>
      <c r="L605" s="24" t="s">
        <v>348</v>
      </c>
    </row>
    <row r="606" spans="1:12" ht="16" x14ac:dyDescent="0.2">
      <c r="A606" s="15">
        <v>41503</v>
      </c>
      <c r="B606" s="16" t="s">
        <v>267</v>
      </c>
      <c r="C606" s="24">
        <v>27.61</v>
      </c>
      <c r="D606" s="24">
        <v>9.2799999999999994</v>
      </c>
      <c r="E606" s="18">
        <v>0</v>
      </c>
      <c r="F606" s="24">
        <v>68.42</v>
      </c>
      <c r="G606" s="24">
        <v>0.18624999999999992</v>
      </c>
      <c r="H606" s="24">
        <v>18.297612500000003</v>
      </c>
      <c r="I606" s="24">
        <v>17.981966666666661</v>
      </c>
      <c r="J606" s="25">
        <v>233.09375</v>
      </c>
      <c r="K606" s="18" t="s">
        <v>348</v>
      </c>
      <c r="L606" s="24" t="s">
        <v>348</v>
      </c>
    </row>
    <row r="607" spans="1:12" ht="16" x14ac:dyDescent="0.2">
      <c r="A607" s="15">
        <v>41504</v>
      </c>
      <c r="B607" s="16" t="s">
        <v>267</v>
      </c>
      <c r="C607" s="24">
        <v>27.39</v>
      </c>
      <c r="D607" s="24">
        <v>9.2200000000000006</v>
      </c>
      <c r="E607" s="18">
        <v>0</v>
      </c>
      <c r="F607" s="24">
        <v>69.56</v>
      </c>
      <c r="G607" s="24">
        <v>0.55409374999999983</v>
      </c>
      <c r="H607" s="24">
        <v>18.6538</v>
      </c>
      <c r="I607" s="24">
        <v>18.330045833333333</v>
      </c>
      <c r="J607" s="25">
        <v>220.86458333333334</v>
      </c>
      <c r="K607" s="18" t="s">
        <v>348</v>
      </c>
      <c r="L607" s="24" t="s">
        <v>348</v>
      </c>
    </row>
    <row r="608" spans="1:12" ht="16" x14ac:dyDescent="0.2">
      <c r="A608" s="15">
        <v>41505</v>
      </c>
      <c r="B608" s="16" t="s">
        <v>267</v>
      </c>
      <c r="C608" s="24">
        <v>27.61</v>
      </c>
      <c r="D608" s="24">
        <v>11.89</v>
      </c>
      <c r="E608" s="18">
        <v>0</v>
      </c>
      <c r="F608" s="24">
        <v>72.319999999999993</v>
      </c>
      <c r="G608" s="24">
        <v>0.66118749999999993</v>
      </c>
      <c r="H608" s="24">
        <v>19.307679166666677</v>
      </c>
      <c r="I608" s="24">
        <v>18.838554166666665</v>
      </c>
      <c r="J608" s="25">
        <v>243.85416666666666</v>
      </c>
      <c r="K608" s="18" t="s">
        <v>348</v>
      </c>
      <c r="L608" s="24" t="s">
        <v>348</v>
      </c>
    </row>
    <row r="609" spans="1:12" ht="16" x14ac:dyDescent="0.2">
      <c r="A609" s="15">
        <v>41506</v>
      </c>
      <c r="B609" s="16" t="s">
        <v>267</v>
      </c>
      <c r="C609" s="24">
        <v>29.89</v>
      </c>
      <c r="D609" s="24">
        <v>15.78</v>
      </c>
      <c r="E609" s="18">
        <v>1.524</v>
      </c>
      <c r="F609" s="24">
        <v>73.91</v>
      </c>
      <c r="G609" s="24">
        <v>1.3037500000000006</v>
      </c>
      <c r="H609" s="24">
        <v>21.166804166666676</v>
      </c>
      <c r="I609" s="24">
        <v>20.321220833333332</v>
      </c>
      <c r="J609" s="25">
        <v>230.02083333333334</v>
      </c>
      <c r="K609" s="18" t="s">
        <v>348</v>
      </c>
      <c r="L609" s="24" t="s">
        <v>348</v>
      </c>
    </row>
    <row r="610" spans="1:12" ht="16" x14ac:dyDescent="0.2">
      <c r="A610" s="15">
        <v>41507</v>
      </c>
      <c r="B610" s="16" t="s">
        <v>267</v>
      </c>
      <c r="C610" s="24">
        <v>31.11</v>
      </c>
      <c r="D610" s="24">
        <v>16.78</v>
      </c>
      <c r="E610" s="18">
        <v>0.50800000000000001</v>
      </c>
      <c r="F610" s="24">
        <v>78.61</v>
      </c>
      <c r="G610" s="24">
        <v>1.1780312500000005</v>
      </c>
      <c r="H610" s="24">
        <v>22.096366666666679</v>
      </c>
      <c r="I610" s="24">
        <v>21.385149999999999</v>
      </c>
      <c r="J610" s="25">
        <v>202.83333333333334</v>
      </c>
      <c r="K610" s="18" t="s">
        <v>348</v>
      </c>
      <c r="L610" s="24" t="s">
        <v>348</v>
      </c>
    </row>
    <row r="611" spans="1:12" ht="16" x14ac:dyDescent="0.2">
      <c r="A611" s="15">
        <v>41508</v>
      </c>
      <c r="B611" s="16" t="s">
        <v>267</v>
      </c>
      <c r="C611" s="24">
        <v>28.72</v>
      </c>
      <c r="D611" s="24">
        <v>14.61</v>
      </c>
      <c r="E611" s="18">
        <v>0</v>
      </c>
      <c r="F611" s="24">
        <v>76.08</v>
      </c>
      <c r="G611" s="24">
        <v>8.3812499999999998E-2</v>
      </c>
      <c r="H611" s="24">
        <v>20.259250000000009</v>
      </c>
      <c r="I611" s="24">
        <v>20.183958333333337</v>
      </c>
      <c r="J611" s="25">
        <v>68.260416666666671</v>
      </c>
      <c r="K611" s="18" t="s">
        <v>348</v>
      </c>
      <c r="L611" s="24" t="s">
        <v>348</v>
      </c>
    </row>
    <row r="612" spans="1:12" ht="16" x14ac:dyDescent="0.2">
      <c r="A612" s="15">
        <v>41509</v>
      </c>
      <c r="B612" s="16" t="s">
        <v>267</v>
      </c>
      <c r="C612" s="24">
        <v>28.11</v>
      </c>
      <c r="D612" s="24">
        <v>12.89</v>
      </c>
      <c r="E612" s="18">
        <v>0</v>
      </c>
      <c r="F612" s="24">
        <v>69.88</v>
      </c>
      <c r="G612" s="24">
        <v>0.84278124999999993</v>
      </c>
      <c r="H612" s="24">
        <v>19.797654166666678</v>
      </c>
      <c r="I612" s="24">
        <v>19.654599999999999</v>
      </c>
      <c r="J612" s="25">
        <v>134.55208333333334</v>
      </c>
      <c r="K612" s="18" t="s">
        <v>348</v>
      </c>
      <c r="L612" s="24" t="s">
        <v>348</v>
      </c>
    </row>
    <row r="613" spans="1:12" ht="16" x14ac:dyDescent="0.2">
      <c r="A613" s="15">
        <v>41510</v>
      </c>
      <c r="B613" s="16" t="s">
        <v>267</v>
      </c>
      <c r="C613" s="24">
        <v>28.39</v>
      </c>
      <c r="D613" s="24">
        <v>13.61</v>
      </c>
      <c r="E613" s="18">
        <v>0</v>
      </c>
      <c r="F613" s="24">
        <v>71.349999999999994</v>
      </c>
      <c r="G613" s="24">
        <v>1.5086250000000003</v>
      </c>
      <c r="H613" s="24">
        <v>19.9378125</v>
      </c>
      <c r="I613" s="24">
        <v>19.654020833333323</v>
      </c>
      <c r="J613" s="25">
        <v>178.4375</v>
      </c>
      <c r="K613" s="18" t="s">
        <v>348</v>
      </c>
      <c r="L613" s="24" t="s">
        <v>348</v>
      </c>
    </row>
    <row r="614" spans="1:12" ht="16" x14ac:dyDescent="0.2">
      <c r="A614" s="15">
        <v>41511</v>
      </c>
      <c r="B614" s="16" t="s">
        <v>267</v>
      </c>
      <c r="C614" s="24">
        <v>33.5</v>
      </c>
      <c r="D614" s="24">
        <v>21.11</v>
      </c>
      <c r="E614" s="18">
        <v>0</v>
      </c>
      <c r="F614" s="24">
        <v>67.209999999999994</v>
      </c>
      <c r="G614" s="24">
        <v>1.8485312500000004</v>
      </c>
      <c r="H614" s="24">
        <v>23.886570833333337</v>
      </c>
      <c r="I614" s="24">
        <v>22.590395833333346</v>
      </c>
      <c r="J614" s="25">
        <v>217.44791666666666</v>
      </c>
      <c r="K614" s="18" t="s">
        <v>348</v>
      </c>
      <c r="L614" s="24" t="s">
        <v>348</v>
      </c>
    </row>
    <row r="615" spans="1:12" ht="16" x14ac:dyDescent="0.2">
      <c r="A615" s="15">
        <v>41512</v>
      </c>
      <c r="B615" s="16" t="s">
        <v>267</v>
      </c>
      <c r="C615" s="24">
        <v>33.28</v>
      </c>
      <c r="D615" s="24">
        <v>20.11</v>
      </c>
      <c r="E615" s="18">
        <v>5.08</v>
      </c>
      <c r="F615" s="24">
        <v>73.64</v>
      </c>
      <c r="G615" s="24">
        <v>1.0662812500000001</v>
      </c>
      <c r="H615" s="24">
        <v>23.89178333333334</v>
      </c>
      <c r="I615" s="24">
        <v>23.247170833333339</v>
      </c>
      <c r="J615" s="25">
        <v>220.40625</v>
      </c>
      <c r="K615" s="18" t="s">
        <v>348</v>
      </c>
      <c r="L615" s="24" t="s">
        <v>348</v>
      </c>
    </row>
    <row r="616" spans="1:12" ht="16" x14ac:dyDescent="0.2">
      <c r="A616" s="15">
        <v>41513</v>
      </c>
      <c r="B616" s="16" t="s">
        <v>267</v>
      </c>
      <c r="C616" s="24">
        <v>32.89</v>
      </c>
      <c r="D616" s="24">
        <v>22.78</v>
      </c>
      <c r="E616" s="18">
        <v>1.27</v>
      </c>
      <c r="F616" s="24">
        <v>79.94</v>
      </c>
      <c r="G616" s="24">
        <v>0.34921874999999974</v>
      </c>
      <c r="H616" s="24">
        <v>25.785079166666666</v>
      </c>
      <c r="I616" s="24">
        <v>24.780225000000005</v>
      </c>
      <c r="J616" s="25">
        <v>186.19791666666666</v>
      </c>
      <c r="K616" s="18" t="s">
        <v>348</v>
      </c>
      <c r="L616" s="24" t="s">
        <v>348</v>
      </c>
    </row>
    <row r="617" spans="1:12" ht="16" x14ac:dyDescent="0.2">
      <c r="A617" s="15">
        <v>41514</v>
      </c>
      <c r="B617" s="16" t="s">
        <v>267</v>
      </c>
      <c r="C617" s="24">
        <v>29.89</v>
      </c>
      <c r="D617" s="24">
        <v>21.11</v>
      </c>
      <c r="E617" s="18">
        <v>0.254</v>
      </c>
      <c r="F617" s="24">
        <v>81.66</v>
      </c>
      <c r="G617" s="24">
        <v>0.17693749999999994</v>
      </c>
      <c r="H617" s="24">
        <v>24.696245833333332</v>
      </c>
      <c r="I617" s="24">
        <v>24.23407083333333</v>
      </c>
      <c r="J617" s="25">
        <v>104.625</v>
      </c>
      <c r="K617" s="18" t="s">
        <v>348</v>
      </c>
      <c r="L617" s="24" t="s">
        <v>348</v>
      </c>
    </row>
    <row r="618" spans="1:12" ht="16" x14ac:dyDescent="0.2">
      <c r="A618" s="15">
        <v>41515</v>
      </c>
      <c r="B618" s="16" t="s">
        <v>267</v>
      </c>
      <c r="C618" s="24">
        <v>30.61</v>
      </c>
      <c r="D618" s="24">
        <v>16.22</v>
      </c>
      <c r="E618" s="18">
        <v>0.254</v>
      </c>
      <c r="F618" s="24">
        <v>79.78</v>
      </c>
      <c r="G618" s="24">
        <v>0.54478124999999966</v>
      </c>
      <c r="H618" s="24">
        <v>23.859929166666671</v>
      </c>
      <c r="I618" s="24">
        <v>23.389066666666679</v>
      </c>
      <c r="J618" s="25">
        <v>162.16666666666666</v>
      </c>
      <c r="K618" s="18" t="s">
        <v>348</v>
      </c>
      <c r="L618" s="24" t="s">
        <v>348</v>
      </c>
    </row>
    <row r="619" spans="1:12" ht="16" x14ac:dyDescent="0.2">
      <c r="A619" s="15">
        <v>41516</v>
      </c>
      <c r="B619" s="16" t="s">
        <v>267</v>
      </c>
      <c r="C619" s="24">
        <v>28.39</v>
      </c>
      <c r="D619" s="24">
        <v>17.89</v>
      </c>
      <c r="E619" s="18">
        <v>0</v>
      </c>
      <c r="F619" s="24">
        <v>77.61</v>
      </c>
      <c r="G619" s="24">
        <v>0.47493750000000001</v>
      </c>
      <c r="H619" s="24">
        <v>23.768420833333337</v>
      </c>
      <c r="I619" s="24">
        <v>23.459725000000002</v>
      </c>
      <c r="J619" s="25">
        <v>139.22916666666666</v>
      </c>
      <c r="K619" s="18" t="s">
        <v>348</v>
      </c>
      <c r="L619" s="24" t="s">
        <v>348</v>
      </c>
    </row>
    <row r="620" spans="1:12" ht="16" x14ac:dyDescent="0.2">
      <c r="A620" s="15">
        <v>41517</v>
      </c>
      <c r="B620" s="16" t="s">
        <v>267</v>
      </c>
      <c r="C620" s="24">
        <v>27.72</v>
      </c>
      <c r="D620" s="24">
        <v>11.72</v>
      </c>
      <c r="E620" s="18">
        <v>0</v>
      </c>
      <c r="F620" s="24">
        <v>80.8</v>
      </c>
      <c r="G620" s="24">
        <v>0.21418749999999989</v>
      </c>
      <c r="H620" s="24">
        <v>21.704850000000008</v>
      </c>
      <c r="I620" s="24">
        <v>21.689791666666668</v>
      </c>
      <c r="J620" s="25">
        <v>128.09375</v>
      </c>
      <c r="K620" s="18" t="s">
        <v>348</v>
      </c>
      <c r="L620" s="24" t="s">
        <v>348</v>
      </c>
    </row>
    <row r="621" spans="1:12" ht="16" x14ac:dyDescent="0.2">
      <c r="A621" s="15">
        <v>41518</v>
      </c>
      <c r="B621" s="16" t="s">
        <v>267</v>
      </c>
      <c r="C621" s="24">
        <v>25.61</v>
      </c>
      <c r="D621" s="24">
        <v>17.39</v>
      </c>
      <c r="E621" s="18">
        <v>16.256</v>
      </c>
      <c r="F621" s="24">
        <v>79.81</v>
      </c>
      <c r="G621" s="24">
        <v>0.47493749999999996</v>
      </c>
      <c r="H621" s="24">
        <v>21.701954166666678</v>
      </c>
      <c r="I621" s="24">
        <v>21.593070833333332</v>
      </c>
      <c r="J621" s="25">
        <v>267.5</v>
      </c>
      <c r="K621" s="18" t="s">
        <v>348</v>
      </c>
      <c r="L621" s="24" t="s">
        <v>348</v>
      </c>
    </row>
    <row r="622" spans="1:12" ht="16" x14ac:dyDescent="0.2">
      <c r="A622" s="15">
        <v>41519</v>
      </c>
      <c r="B622" s="16" t="s">
        <v>267</v>
      </c>
      <c r="C622" s="24">
        <v>21</v>
      </c>
      <c r="D622" s="24">
        <v>7.39</v>
      </c>
      <c r="E622" s="18">
        <v>0</v>
      </c>
      <c r="F622" s="24">
        <v>78.23</v>
      </c>
      <c r="G622" s="24">
        <v>0.26074999999999976</v>
      </c>
      <c r="H622" s="24">
        <v>18.25127916666667</v>
      </c>
      <c r="I622" s="24">
        <v>18.999562500000007</v>
      </c>
      <c r="J622" s="25">
        <v>218.59375</v>
      </c>
      <c r="K622" s="18" t="s">
        <v>348</v>
      </c>
      <c r="L622" s="24" t="s">
        <v>348</v>
      </c>
    </row>
    <row r="623" spans="1:12" ht="16" x14ac:dyDescent="0.2">
      <c r="A623" s="15">
        <v>41520</v>
      </c>
      <c r="B623" s="16" t="s">
        <v>267</v>
      </c>
      <c r="C623" s="24">
        <v>23.5</v>
      </c>
      <c r="D623" s="24">
        <v>4.8899999999999997</v>
      </c>
      <c r="E623" s="18">
        <v>0</v>
      </c>
      <c r="F623" s="24">
        <v>74.34</v>
      </c>
      <c r="G623" s="24">
        <v>0.24678124999999984</v>
      </c>
      <c r="H623" s="24">
        <v>16.758187500000005</v>
      </c>
      <c r="I623" s="24">
        <v>17.105687499999998</v>
      </c>
      <c r="J623" s="25">
        <v>174.66666666666666</v>
      </c>
      <c r="K623" s="18" t="s">
        <v>348</v>
      </c>
      <c r="L623" s="24" t="s">
        <v>348</v>
      </c>
    </row>
    <row r="624" spans="1:12" ht="16" x14ac:dyDescent="0.2">
      <c r="A624" s="15">
        <v>41521</v>
      </c>
      <c r="B624" s="16" t="s">
        <v>267</v>
      </c>
      <c r="C624" s="24">
        <v>27</v>
      </c>
      <c r="D624" s="24">
        <v>11.11</v>
      </c>
      <c r="E624" s="18">
        <v>0</v>
      </c>
      <c r="F624" s="24">
        <v>77.48</v>
      </c>
      <c r="G624" s="24">
        <v>0.11174999999999996</v>
      </c>
      <c r="H624" s="24">
        <v>18.270391666666669</v>
      </c>
      <c r="I624" s="24">
        <v>18.130812500000001</v>
      </c>
      <c r="J624" s="25">
        <v>266.65625</v>
      </c>
      <c r="K624" s="18" t="s">
        <v>348</v>
      </c>
      <c r="L624" s="24" t="s">
        <v>348</v>
      </c>
    </row>
    <row r="625" spans="1:12" ht="16" x14ac:dyDescent="0.2">
      <c r="A625" s="15">
        <v>41522</v>
      </c>
      <c r="B625" s="16" t="s">
        <v>267</v>
      </c>
      <c r="C625" s="24">
        <v>23.78</v>
      </c>
      <c r="D625" s="24">
        <v>11.22</v>
      </c>
      <c r="E625" s="18">
        <v>0</v>
      </c>
      <c r="F625" s="24">
        <v>72.37</v>
      </c>
      <c r="G625" s="24">
        <v>0.47028125000000004</v>
      </c>
      <c r="H625" s="24">
        <v>18.257650000000002</v>
      </c>
      <c r="I625" s="24">
        <v>18.361320833333327</v>
      </c>
      <c r="J625" s="25">
        <v>90.385416666666671</v>
      </c>
      <c r="K625" s="18" t="s">
        <v>348</v>
      </c>
      <c r="L625" s="24" t="s">
        <v>348</v>
      </c>
    </row>
    <row r="626" spans="1:12" ht="16" x14ac:dyDescent="0.2">
      <c r="A626" s="15">
        <v>41523</v>
      </c>
      <c r="B626" s="16" t="s">
        <v>267</v>
      </c>
      <c r="C626" s="24">
        <v>30.28</v>
      </c>
      <c r="D626" s="24">
        <v>10.39</v>
      </c>
      <c r="E626" s="18">
        <v>0</v>
      </c>
      <c r="F626" s="24">
        <v>70.61</v>
      </c>
      <c r="G626" s="24">
        <v>0.46562499999999979</v>
      </c>
      <c r="H626" s="24">
        <v>19.092229166666673</v>
      </c>
      <c r="I626" s="24">
        <v>18.704187499999993</v>
      </c>
      <c r="J626" s="25">
        <v>178.21875</v>
      </c>
      <c r="K626" s="18" t="s">
        <v>348</v>
      </c>
      <c r="L626" s="24" t="s">
        <v>348</v>
      </c>
    </row>
    <row r="627" spans="1:12" ht="16" x14ac:dyDescent="0.2">
      <c r="A627" s="15">
        <v>41524</v>
      </c>
      <c r="B627" s="16" t="s">
        <v>267</v>
      </c>
      <c r="C627" s="24">
        <v>31.89</v>
      </c>
      <c r="D627" s="24">
        <v>18.72</v>
      </c>
      <c r="E627" s="18">
        <v>0</v>
      </c>
      <c r="F627" s="24">
        <v>68.19</v>
      </c>
      <c r="G627" s="24">
        <v>0.14434374999999997</v>
      </c>
      <c r="H627" s="24">
        <v>22.486145833333328</v>
      </c>
      <c r="I627" s="24">
        <v>21.542683333333329</v>
      </c>
      <c r="J627" s="25">
        <v>152.58333333333334</v>
      </c>
      <c r="K627" s="18" t="s">
        <v>348</v>
      </c>
      <c r="L627" s="24" t="s">
        <v>348</v>
      </c>
    </row>
    <row r="628" spans="1:12" ht="16" x14ac:dyDescent="0.2">
      <c r="A628" s="15">
        <v>41525</v>
      </c>
      <c r="B628" s="16" t="s">
        <v>267</v>
      </c>
      <c r="C628" s="24">
        <v>22.11</v>
      </c>
      <c r="D628" s="24">
        <v>12.39</v>
      </c>
      <c r="E628" s="18">
        <v>0</v>
      </c>
      <c r="F628" s="24">
        <v>70.33</v>
      </c>
      <c r="G628" s="24">
        <v>1.1128437500000008</v>
      </c>
      <c r="H628" s="24">
        <v>20.086079166666668</v>
      </c>
      <c r="I628" s="24">
        <v>20.23897916666666</v>
      </c>
      <c r="J628" s="25">
        <v>102.90625</v>
      </c>
      <c r="K628" s="18" t="s">
        <v>348</v>
      </c>
      <c r="L628" s="24" t="s">
        <v>348</v>
      </c>
    </row>
    <row r="629" spans="1:12" ht="16" x14ac:dyDescent="0.2">
      <c r="A629" s="15">
        <v>41526</v>
      </c>
      <c r="B629" s="16" t="s">
        <v>267</v>
      </c>
      <c r="C629" s="24">
        <v>30</v>
      </c>
      <c r="D629" s="24">
        <v>16.28</v>
      </c>
      <c r="E629" s="18">
        <v>0</v>
      </c>
      <c r="F629" s="24">
        <v>77.739999999999995</v>
      </c>
      <c r="G629" s="24">
        <v>1.0290312500000001</v>
      </c>
      <c r="H629" s="24">
        <v>20.941508333333335</v>
      </c>
      <c r="I629" s="24">
        <v>20.355391666666666</v>
      </c>
      <c r="J629" s="25">
        <v>164.91666666666666</v>
      </c>
      <c r="K629" s="18" t="s">
        <v>348</v>
      </c>
      <c r="L629" s="24" t="s">
        <v>348</v>
      </c>
    </row>
    <row r="630" spans="1:12" ht="16" x14ac:dyDescent="0.2">
      <c r="A630" s="15">
        <v>41527</v>
      </c>
      <c r="B630" s="16" t="s">
        <v>267</v>
      </c>
      <c r="C630" s="24">
        <v>30.22</v>
      </c>
      <c r="D630" s="24">
        <v>20</v>
      </c>
      <c r="E630" s="18">
        <v>0</v>
      </c>
      <c r="F630" s="24">
        <v>66.13</v>
      </c>
      <c r="G630" s="24">
        <v>0.35853124999999991</v>
      </c>
      <c r="H630" s="24">
        <v>23.258754166666666</v>
      </c>
      <c r="I630" s="24">
        <v>22.436337499999993</v>
      </c>
      <c r="J630" s="25">
        <v>296.10416666666669</v>
      </c>
      <c r="K630" s="18" t="s">
        <v>348</v>
      </c>
      <c r="L630" s="24" t="s">
        <v>348</v>
      </c>
    </row>
    <row r="631" spans="1:12" ht="16" x14ac:dyDescent="0.2">
      <c r="A631" s="15">
        <v>41528</v>
      </c>
      <c r="B631" s="16" t="s">
        <v>267</v>
      </c>
      <c r="C631" s="24">
        <v>29.22</v>
      </c>
      <c r="D631" s="24">
        <v>11.78</v>
      </c>
      <c r="E631" s="18">
        <v>0</v>
      </c>
      <c r="F631" s="24">
        <v>67.650000000000006</v>
      </c>
      <c r="G631" s="24">
        <v>0.61928124999999989</v>
      </c>
      <c r="H631" s="24">
        <v>22.695804166666662</v>
      </c>
      <c r="I631" s="24">
        <v>22.257375</v>
      </c>
      <c r="J631" s="25">
        <v>301</v>
      </c>
      <c r="K631" s="18" t="s">
        <v>348</v>
      </c>
      <c r="L631" s="24" t="s">
        <v>348</v>
      </c>
    </row>
    <row r="632" spans="1:12" ht="16" x14ac:dyDescent="0.2">
      <c r="A632" s="15">
        <v>41529</v>
      </c>
      <c r="B632" s="16" t="s">
        <v>267</v>
      </c>
      <c r="C632" s="24">
        <v>21.22</v>
      </c>
      <c r="D632" s="24">
        <v>7.72</v>
      </c>
      <c r="E632" s="18">
        <v>0</v>
      </c>
      <c r="F632" s="24">
        <v>73.36</v>
      </c>
      <c r="G632" s="24">
        <v>0.66584374999999962</v>
      </c>
      <c r="H632" s="24">
        <v>18.601095833333336</v>
      </c>
      <c r="I632" s="24">
        <v>19.292620833333334</v>
      </c>
      <c r="J632" s="25">
        <v>261.42708333333331</v>
      </c>
      <c r="K632" s="18" t="s">
        <v>348</v>
      </c>
      <c r="L632" s="24" t="s">
        <v>348</v>
      </c>
    </row>
    <row r="633" spans="1:12" ht="16" x14ac:dyDescent="0.2">
      <c r="A633" s="15">
        <v>41530</v>
      </c>
      <c r="B633" s="16" t="s">
        <v>267</v>
      </c>
      <c r="C633" s="24">
        <v>19.5</v>
      </c>
      <c r="D633" s="24">
        <v>1.61</v>
      </c>
      <c r="E633" s="18">
        <v>0</v>
      </c>
      <c r="F633" s="24">
        <v>71.61</v>
      </c>
      <c r="G633" s="24">
        <v>5.5875000000000001E-2</v>
      </c>
      <c r="H633" s="24">
        <v>16.101991666666663</v>
      </c>
      <c r="I633" s="24">
        <v>16.824791666666666</v>
      </c>
      <c r="J633" s="25">
        <v>181.13541666666666</v>
      </c>
      <c r="K633" s="18" t="s">
        <v>348</v>
      </c>
      <c r="L633" s="24" t="s">
        <v>348</v>
      </c>
    </row>
    <row r="634" spans="1:12" ht="16" x14ac:dyDescent="0.2">
      <c r="A634" s="15">
        <v>41531</v>
      </c>
      <c r="B634" s="16" t="s">
        <v>267</v>
      </c>
      <c r="C634" s="24">
        <v>21.61</v>
      </c>
      <c r="D634" s="24">
        <v>2.89</v>
      </c>
      <c r="E634" s="18">
        <v>1.778</v>
      </c>
      <c r="F634" s="24">
        <v>67.16</v>
      </c>
      <c r="G634" s="24">
        <v>0.46096874999999976</v>
      </c>
      <c r="H634" s="24">
        <v>15.95777916666667</v>
      </c>
      <c r="I634" s="24">
        <v>16.188287500000005</v>
      </c>
      <c r="J634" s="25">
        <v>164.86458333333334</v>
      </c>
      <c r="K634" s="18" t="s">
        <v>348</v>
      </c>
      <c r="L634" s="24" t="s">
        <v>348</v>
      </c>
    </row>
    <row r="635" spans="1:12" ht="16" x14ac:dyDescent="0.2">
      <c r="A635" s="15">
        <v>41532</v>
      </c>
      <c r="B635" s="16" t="s">
        <v>267</v>
      </c>
      <c r="C635" s="24">
        <v>19.11</v>
      </c>
      <c r="D635" s="24">
        <v>6.78</v>
      </c>
      <c r="E635" s="18">
        <v>7.3659999999999997</v>
      </c>
      <c r="F635" s="24">
        <v>89.67</v>
      </c>
      <c r="G635" s="24">
        <v>0.21884374999999992</v>
      </c>
      <c r="H635" s="24">
        <v>15.2483</v>
      </c>
      <c r="I635" s="24">
        <v>15.890016666666675</v>
      </c>
      <c r="J635" s="25">
        <v>93.4375</v>
      </c>
      <c r="K635" s="18" t="s">
        <v>348</v>
      </c>
      <c r="L635" s="24" t="s">
        <v>348</v>
      </c>
    </row>
    <row r="636" spans="1:12" ht="16" x14ac:dyDescent="0.2">
      <c r="A636" s="15">
        <v>41533</v>
      </c>
      <c r="B636" s="16" t="s">
        <v>267</v>
      </c>
      <c r="C636" s="24">
        <v>17.22</v>
      </c>
      <c r="D636" s="24">
        <v>1.1100000000000001</v>
      </c>
      <c r="E636" s="18">
        <v>0</v>
      </c>
      <c r="F636" s="24">
        <v>76.38</v>
      </c>
      <c r="G636" s="24">
        <v>0.20021874999999992</v>
      </c>
      <c r="H636" s="24">
        <v>13.064262499999998</v>
      </c>
      <c r="I636" s="24">
        <v>13.7888</v>
      </c>
      <c r="J636" s="25">
        <v>72.604166666666671</v>
      </c>
      <c r="K636" s="18" t="s">
        <v>348</v>
      </c>
      <c r="L636" s="24" t="s">
        <v>348</v>
      </c>
    </row>
    <row r="637" spans="1:12" ht="16" x14ac:dyDescent="0.2">
      <c r="A637" s="15">
        <v>41534</v>
      </c>
      <c r="B637" s="16" t="s">
        <v>267</v>
      </c>
      <c r="C637" s="24">
        <v>18.89</v>
      </c>
      <c r="D637" s="24">
        <v>1.61</v>
      </c>
      <c r="E637" s="18">
        <v>0.76200000000000001</v>
      </c>
      <c r="F637" s="24">
        <v>83.18</v>
      </c>
      <c r="G637" s="24">
        <v>0.73103125000000002</v>
      </c>
      <c r="H637" s="24">
        <v>12.439341666666673</v>
      </c>
      <c r="I637" s="24">
        <v>12.962908333333337</v>
      </c>
      <c r="J637" s="25">
        <v>150.08333333333334</v>
      </c>
      <c r="K637" s="18" t="s">
        <v>348</v>
      </c>
      <c r="L637" s="24" t="s">
        <v>348</v>
      </c>
    </row>
    <row r="638" spans="1:12" ht="16" x14ac:dyDescent="0.2">
      <c r="A638" s="15">
        <v>41535</v>
      </c>
      <c r="B638" s="16" t="s">
        <v>267</v>
      </c>
      <c r="C638" s="24">
        <v>24.39</v>
      </c>
      <c r="D638" s="24">
        <v>13.11</v>
      </c>
      <c r="E638" s="18">
        <v>9.6519999999999992</v>
      </c>
      <c r="F638" s="24">
        <v>90.87</v>
      </c>
      <c r="G638" s="24">
        <v>0.68446874999999963</v>
      </c>
      <c r="H638" s="24">
        <v>15.716266666666669</v>
      </c>
      <c r="I638" s="24">
        <v>15.355445833333354</v>
      </c>
      <c r="J638" s="25">
        <v>163.90625</v>
      </c>
      <c r="K638" s="18" t="s">
        <v>348</v>
      </c>
      <c r="L638" s="24" t="s">
        <v>348</v>
      </c>
    </row>
    <row r="639" spans="1:12" ht="16" x14ac:dyDescent="0.2">
      <c r="A639" s="15">
        <v>41536</v>
      </c>
      <c r="B639" s="16" t="s">
        <v>267</v>
      </c>
      <c r="C639" s="24">
        <v>25.89</v>
      </c>
      <c r="D639" s="24">
        <v>17.28</v>
      </c>
      <c r="E639" s="18">
        <v>33.020000000000003</v>
      </c>
      <c r="F639" s="24">
        <v>90.13</v>
      </c>
      <c r="G639" s="24">
        <v>0.81950000000000045</v>
      </c>
      <c r="H639" s="24">
        <v>19.297254166666672</v>
      </c>
      <c r="I639" s="24">
        <v>18.511325000000003</v>
      </c>
      <c r="J639" s="25">
        <v>190.375</v>
      </c>
      <c r="K639" s="18" t="s">
        <v>348</v>
      </c>
      <c r="L639" s="24" t="s">
        <v>348</v>
      </c>
    </row>
    <row r="640" spans="1:12" ht="16" x14ac:dyDescent="0.2">
      <c r="A640" s="15">
        <v>41537</v>
      </c>
      <c r="B640" s="16" t="s">
        <v>267</v>
      </c>
      <c r="C640" s="24">
        <v>18.72</v>
      </c>
      <c r="D640" s="24">
        <v>9.61</v>
      </c>
      <c r="E640" s="18">
        <v>0.254</v>
      </c>
      <c r="F640" s="24">
        <v>90.92</v>
      </c>
      <c r="G640" s="24">
        <v>0.67049999999999976</v>
      </c>
      <c r="H640" s="24">
        <v>18.072316666666676</v>
      </c>
      <c r="I640" s="24">
        <v>18.370008333333345</v>
      </c>
      <c r="J640" s="25">
        <v>293.47916666666669</v>
      </c>
      <c r="K640" s="18" t="s">
        <v>348</v>
      </c>
      <c r="L640" s="24" t="s">
        <v>348</v>
      </c>
    </row>
    <row r="641" spans="1:12" ht="16" x14ac:dyDescent="0.2">
      <c r="A641" s="15">
        <v>41538</v>
      </c>
      <c r="B641" s="16" t="s">
        <v>267</v>
      </c>
      <c r="C641" s="24">
        <v>15.5</v>
      </c>
      <c r="D641" s="24">
        <v>5.39</v>
      </c>
      <c r="E641" s="18">
        <v>0</v>
      </c>
      <c r="F641" s="24">
        <v>81.819999999999993</v>
      </c>
      <c r="G641" s="24">
        <v>0.27006249999999982</v>
      </c>
      <c r="H641" s="24">
        <v>14.218541666666672</v>
      </c>
      <c r="I641" s="24">
        <v>15.200229166666665</v>
      </c>
      <c r="J641" s="25">
        <v>321.66666666666669</v>
      </c>
      <c r="K641" s="18" t="s">
        <v>348</v>
      </c>
      <c r="L641" s="24" t="s">
        <v>348</v>
      </c>
    </row>
    <row r="642" spans="1:12" ht="16" x14ac:dyDescent="0.2">
      <c r="A642" s="15">
        <v>41539</v>
      </c>
      <c r="B642" s="16" t="s">
        <v>267</v>
      </c>
      <c r="C642" s="24">
        <v>16.39</v>
      </c>
      <c r="D642" s="24">
        <v>1.1100000000000001</v>
      </c>
      <c r="E642" s="18">
        <v>0</v>
      </c>
      <c r="F642" s="24">
        <v>78.819999999999993</v>
      </c>
      <c r="G642" s="24">
        <v>0.5121874999999998</v>
      </c>
      <c r="H642" s="24">
        <v>12.684908333333331</v>
      </c>
      <c r="I642" s="24">
        <v>13.430295833333327</v>
      </c>
      <c r="J642" s="25">
        <v>212.17708333333334</v>
      </c>
      <c r="K642" s="18" t="s">
        <v>348</v>
      </c>
      <c r="L642" s="24" t="s">
        <v>348</v>
      </c>
    </row>
    <row r="643" spans="1:12" ht="16" x14ac:dyDescent="0.2">
      <c r="A643" s="15">
        <v>41540</v>
      </c>
      <c r="B643" s="16" t="s">
        <v>267</v>
      </c>
      <c r="C643" s="24">
        <v>19.78</v>
      </c>
      <c r="D643" s="24">
        <v>4.72</v>
      </c>
      <c r="E643" s="18">
        <v>0</v>
      </c>
      <c r="F643" s="24">
        <v>81.569999999999993</v>
      </c>
      <c r="G643" s="24">
        <v>1.0616250000000003</v>
      </c>
      <c r="H643" s="24">
        <v>12.990708333333325</v>
      </c>
      <c r="I643" s="24">
        <v>13.394966666666669</v>
      </c>
      <c r="J643" s="25">
        <v>137.72916666666666</v>
      </c>
      <c r="K643" s="18" t="s">
        <v>348</v>
      </c>
      <c r="L643" s="24" t="s">
        <v>348</v>
      </c>
    </row>
    <row r="644" spans="1:12" ht="16" x14ac:dyDescent="0.2">
      <c r="A644" s="15">
        <v>41541</v>
      </c>
      <c r="B644" s="16" t="s">
        <v>267</v>
      </c>
      <c r="C644" s="24">
        <v>21.39</v>
      </c>
      <c r="D644" s="24">
        <v>5.22</v>
      </c>
      <c r="E644" s="18">
        <v>0</v>
      </c>
      <c r="F644" s="24">
        <v>82.7</v>
      </c>
      <c r="G644" s="24">
        <v>0.3678437499999998</v>
      </c>
      <c r="H644" s="24">
        <v>13.908687499999992</v>
      </c>
      <c r="I644" s="24">
        <v>14.037841666666671</v>
      </c>
      <c r="J644" s="25">
        <v>116.9375</v>
      </c>
      <c r="K644" s="18" t="s">
        <v>348</v>
      </c>
      <c r="L644" s="24" t="s">
        <v>348</v>
      </c>
    </row>
    <row r="645" spans="1:12" ht="16" x14ac:dyDescent="0.2">
      <c r="A645" s="15">
        <v>41542</v>
      </c>
      <c r="B645" s="16" t="s">
        <v>267</v>
      </c>
      <c r="C645" s="24">
        <v>20.28</v>
      </c>
      <c r="D645" s="24">
        <v>4.5</v>
      </c>
      <c r="E645" s="18">
        <v>0</v>
      </c>
      <c r="F645" s="24">
        <v>81.77</v>
      </c>
      <c r="G645" s="24">
        <v>0.36318749999999977</v>
      </c>
      <c r="H645" s="24">
        <v>13.956758333333333</v>
      </c>
      <c r="I645" s="24">
        <v>14.177999999999999</v>
      </c>
      <c r="J645" s="25">
        <v>122.88541666666667</v>
      </c>
      <c r="K645" s="18" t="s">
        <v>348</v>
      </c>
      <c r="L645" s="24" t="s">
        <v>348</v>
      </c>
    </row>
    <row r="646" spans="1:12" ht="16" x14ac:dyDescent="0.2">
      <c r="A646" s="15">
        <v>41543</v>
      </c>
      <c r="B646" s="16" t="s">
        <v>267</v>
      </c>
      <c r="C646" s="24">
        <v>23</v>
      </c>
      <c r="D646" s="24">
        <v>6.22</v>
      </c>
      <c r="E646" s="18">
        <v>0.254</v>
      </c>
      <c r="F646" s="24">
        <v>81.95</v>
      </c>
      <c r="G646" s="24">
        <v>0.71706249999999994</v>
      </c>
      <c r="H646" s="24">
        <v>13.763316666666663</v>
      </c>
      <c r="I646" s="24">
        <v>14.00309166666667</v>
      </c>
      <c r="J646" s="25">
        <v>139.5</v>
      </c>
      <c r="K646" s="18" t="s">
        <v>348</v>
      </c>
      <c r="L646" s="24" t="s">
        <v>348</v>
      </c>
    </row>
    <row r="647" spans="1:12" ht="16" x14ac:dyDescent="0.2">
      <c r="A647" s="15">
        <v>41544</v>
      </c>
      <c r="B647" s="16" t="s">
        <v>267</v>
      </c>
      <c r="C647" s="24">
        <v>25.78</v>
      </c>
      <c r="D647" s="24">
        <v>8.89</v>
      </c>
      <c r="E647" s="18">
        <v>0</v>
      </c>
      <c r="F647" s="24">
        <v>69.5</v>
      </c>
      <c r="G647" s="24">
        <v>1.2432187500000005</v>
      </c>
      <c r="H647" s="24">
        <v>15.082658333333329</v>
      </c>
      <c r="I647" s="24">
        <v>14.966245833333332</v>
      </c>
      <c r="J647" s="25">
        <v>154.33333333333334</v>
      </c>
      <c r="K647" s="18" t="s">
        <v>348</v>
      </c>
      <c r="L647" s="24" t="s">
        <v>348</v>
      </c>
    </row>
    <row r="648" spans="1:12" ht="16" x14ac:dyDescent="0.2">
      <c r="A648" s="15">
        <v>41545</v>
      </c>
      <c r="B648" s="16" t="s">
        <v>267</v>
      </c>
      <c r="C648" s="24">
        <v>24.11</v>
      </c>
      <c r="D648" s="24">
        <v>10</v>
      </c>
      <c r="E648" s="18">
        <v>7.1120000000000001</v>
      </c>
      <c r="F648" s="24">
        <v>83.86</v>
      </c>
      <c r="G648" s="24">
        <v>1.9370000000000012</v>
      </c>
      <c r="H648" s="24">
        <v>15.097137500000004</v>
      </c>
      <c r="I648" s="24">
        <v>15.218762499999999</v>
      </c>
      <c r="J648" s="25">
        <v>198.33333333333334</v>
      </c>
      <c r="K648" s="18" t="s">
        <v>348</v>
      </c>
      <c r="L648" s="24" t="s">
        <v>348</v>
      </c>
    </row>
    <row r="649" spans="1:12" ht="16" x14ac:dyDescent="0.2">
      <c r="A649" s="15">
        <v>41546</v>
      </c>
      <c r="B649" s="16" t="s">
        <v>267</v>
      </c>
      <c r="C649" s="24">
        <v>20.61</v>
      </c>
      <c r="D649" s="24">
        <v>3.72</v>
      </c>
      <c r="E649" s="18">
        <v>0.254</v>
      </c>
      <c r="F649" s="24">
        <v>76.33</v>
      </c>
      <c r="G649" s="24">
        <v>0.42837499999999978</v>
      </c>
      <c r="H649" s="24">
        <v>14.081858333333328</v>
      </c>
      <c r="I649" s="24">
        <v>14.389395833333332</v>
      </c>
      <c r="J649" s="25">
        <v>238.875</v>
      </c>
      <c r="K649" s="18" t="s">
        <v>348</v>
      </c>
      <c r="L649" s="24" t="s">
        <v>348</v>
      </c>
    </row>
    <row r="650" spans="1:12" ht="16" x14ac:dyDescent="0.2">
      <c r="A650" s="15">
        <v>41547</v>
      </c>
      <c r="B650" s="16" t="s">
        <v>267</v>
      </c>
      <c r="C650" s="24">
        <v>13.11</v>
      </c>
      <c r="D650" s="24">
        <v>6.78</v>
      </c>
      <c r="E650" s="18">
        <v>0.254</v>
      </c>
      <c r="F650" s="24">
        <v>90.45</v>
      </c>
      <c r="G650" s="24">
        <v>1.2152812500000001</v>
      </c>
      <c r="H650" s="24" t="s">
        <v>348</v>
      </c>
      <c r="I650" s="24" t="s">
        <v>348</v>
      </c>
      <c r="J650" s="25">
        <v>276.10752688172045</v>
      </c>
      <c r="K650" s="18" t="s">
        <v>348</v>
      </c>
      <c r="L650" s="24" t="s">
        <v>348</v>
      </c>
    </row>
    <row r="651" spans="1:12" ht="16" x14ac:dyDescent="0.2">
      <c r="A651" s="32">
        <v>41548</v>
      </c>
      <c r="B651" s="16" t="s">
        <v>287</v>
      </c>
      <c r="C651" s="24">
        <v>21.666666666666668</v>
      </c>
      <c r="D651" s="24">
        <v>10</v>
      </c>
      <c r="E651" s="18">
        <v>0</v>
      </c>
      <c r="F651" s="24" t="s">
        <v>348</v>
      </c>
      <c r="G651" s="17" t="s">
        <v>348</v>
      </c>
      <c r="H651" s="17" t="s">
        <v>348</v>
      </c>
      <c r="I651" s="17" t="s">
        <v>348</v>
      </c>
      <c r="J651" s="17" t="s">
        <v>348</v>
      </c>
      <c r="K651" s="18" t="s">
        <v>348</v>
      </c>
      <c r="L651" s="17" t="s">
        <v>289</v>
      </c>
    </row>
    <row r="652" spans="1:12" ht="16" x14ac:dyDescent="0.2">
      <c r="A652" s="32">
        <v>41549</v>
      </c>
      <c r="B652" s="16" t="s">
        <v>287</v>
      </c>
      <c r="C652" s="24">
        <v>25</v>
      </c>
      <c r="D652" s="24">
        <v>5</v>
      </c>
      <c r="E652" s="18">
        <v>0</v>
      </c>
      <c r="F652" s="24" t="s">
        <v>348</v>
      </c>
      <c r="G652" s="17" t="s">
        <v>348</v>
      </c>
      <c r="H652" s="17" t="s">
        <v>348</v>
      </c>
      <c r="I652" s="17" t="s">
        <v>348</v>
      </c>
      <c r="J652" s="17" t="s">
        <v>348</v>
      </c>
      <c r="K652" s="18" t="s">
        <v>348</v>
      </c>
      <c r="L652" s="17" t="s">
        <v>289</v>
      </c>
    </row>
    <row r="653" spans="1:12" ht="16" x14ac:dyDescent="0.2">
      <c r="A653" s="32">
        <v>41550</v>
      </c>
      <c r="B653" s="16" t="s">
        <v>287</v>
      </c>
      <c r="C653" s="24">
        <v>22.222222222222221</v>
      </c>
      <c r="D653" s="24">
        <v>5.5555555555555554</v>
      </c>
      <c r="E653" s="18">
        <v>1.5239999999999998</v>
      </c>
      <c r="F653" s="24" t="s">
        <v>348</v>
      </c>
      <c r="G653" s="17" t="s">
        <v>348</v>
      </c>
      <c r="H653" s="17" t="s">
        <v>348</v>
      </c>
      <c r="I653" s="17" t="s">
        <v>348</v>
      </c>
      <c r="J653" s="17" t="s">
        <v>348</v>
      </c>
      <c r="K653" s="18" t="s">
        <v>348</v>
      </c>
      <c r="L653" s="17" t="s">
        <v>289</v>
      </c>
    </row>
    <row r="654" spans="1:12" ht="16" x14ac:dyDescent="0.2">
      <c r="A654" s="32">
        <v>41551</v>
      </c>
      <c r="B654" s="16" t="s">
        <v>287</v>
      </c>
      <c r="C654" s="24">
        <v>17.777777777777779</v>
      </c>
      <c r="D654" s="24">
        <v>10.555555555555555</v>
      </c>
      <c r="E654" s="18">
        <v>47.497999999999998</v>
      </c>
      <c r="F654" s="24" t="s">
        <v>348</v>
      </c>
      <c r="G654" s="17" t="s">
        <v>348</v>
      </c>
      <c r="H654" s="17" t="s">
        <v>348</v>
      </c>
      <c r="I654" s="17" t="s">
        <v>348</v>
      </c>
      <c r="J654" s="17" t="s">
        <v>348</v>
      </c>
      <c r="K654" s="18" t="s">
        <v>348</v>
      </c>
      <c r="L654" s="17" t="s">
        <v>289</v>
      </c>
    </row>
    <row r="655" spans="1:12" ht="16" x14ac:dyDescent="0.2">
      <c r="A655" s="32">
        <v>41552</v>
      </c>
      <c r="B655" s="16" t="s">
        <v>287</v>
      </c>
      <c r="C655" s="24">
        <v>13.888888888888889</v>
      </c>
      <c r="D655" s="24">
        <v>12.222222222222223</v>
      </c>
      <c r="E655" s="18">
        <v>73.151999999999987</v>
      </c>
      <c r="F655" s="24" t="s">
        <v>348</v>
      </c>
      <c r="G655" s="17" t="s">
        <v>348</v>
      </c>
      <c r="H655" s="17" t="s">
        <v>348</v>
      </c>
      <c r="I655" s="17" t="s">
        <v>348</v>
      </c>
      <c r="J655" s="17" t="s">
        <v>348</v>
      </c>
      <c r="K655" s="18" t="s">
        <v>348</v>
      </c>
      <c r="L655" s="17" t="s">
        <v>289</v>
      </c>
    </row>
    <row r="656" spans="1:12" ht="16" x14ac:dyDescent="0.2">
      <c r="A656" s="32">
        <v>41553</v>
      </c>
      <c r="B656" s="16" t="s">
        <v>287</v>
      </c>
      <c r="C656" s="24">
        <v>16.111111111111111</v>
      </c>
      <c r="D656" s="24">
        <v>5.5555555555555554</v>
      </c>
      <c r="E656" s="18">
        <v>24.637999999999998</v>
      </c>
      <c r="F656" s="24" t="s">
        <v>348</v>
      </c>
      <c r="G656" s="17" t="s">
        <v>348</v>
      </c>
      <c r="H656" s="17" t="s">
        <v>348</v>
      </c>
      <c r="I656" s="17" t="s">
        <v>348</v>
      </c>
      <c r="J656" s="17" t="s">
        <v>348</v>
      </c>
      <c r="K656" s="18" t="s">
        <v>348</v>
      </c>
      <c r="L656" s="17" t="s">
        <v>289</v>
      </c>
    </row>
    <row r="657" spans="1:12" ht="16" x14ac:dyDescent="0.2">
      <c r="A657" s="32">
        <v>41554</v>
      </c>
      <c r="B657" s="16" t="s">
        <v>287</v>
      </c>
      <c r="C657" s="24">
        <v>13.888888888888889</v>
      </c>
      <c r="D657" s="24">
        <v>5.5555555555555554</v>
      </c>
      <c r="E657" s="18">
        <v>2.2859999999999996</v>
      </c>
      <c r="F657" s="24" t="s">
        <v>348</v>
      </c>
      <c r="G657" s="17" t="s">
        <v>348</v>
      </c>
      <c r="H657" s="17" t="s">
        <v>348</v>
      </c>
      <c r="I657" s="17" t="s">
        <v>348</v>
      </c>
      <c r="J657" s="17" t="s">
        <v>348</v>
      </c>
      <c r="K657" s="18" t="s">
        <v>348</v>
      </c>
      <c r="L657" s="17" t="s">
        <v>289</v>
      </c>
    </row>
    <row r="658" spans="1:12" ht="16" x14ac:dyDescent="0.2">
      <c r="A658" s="32">
        <v>41555</v>
      </c>
      <c r="B658" s="16" t="s">
        <v>287</v>
      </c>
      <c r="C658" s="24">
        <v>17.777777777777779</v>
      </c>
      <c r="D658" s="24">
        <v>4.4444444444444446</v>
      </c>
      <c r="E658" s="18">
        <v>0</v>
      </c>
      <c r="F658" s="24" t="s">
        <v>348</v>
      </c>
      <c r="G658" s="17" t="s">
        <v>348</v>
      </c>
      <c r="H658" s="17" t="s">
        <v>348</v>
      </c>
      <c r="I658" s="17" t="s">
        <v>348</v>
      </c>
      <c r="J658" s="17" t="s">
        <v>348</v>
      </c>
      <c r="K658" s="18" t="s">
        <v>348</v>
      </c>
      <c r="L658" s="17" t="s">
        <v>289</v>
      </c>
    </row>
    <row r="659" spans="1:12" ht="16" x14ac:dyDescent="0.2">
      <c r="A659" s="32">
        <v>41556</v>
      </c>
      <c r="B659" s="16" t="s">
        <v>287</v>
      </c>
      <c r="C659" s="24">
        <v>22.222222222222221</v>
      </c>
      <c r="D659" s="24">
        <v>8.3333333333333339</v>
      </c>
      <c r="E659" s="18">
        <v>0</v>
      </c>
      <c r="F659" s="24" t="s">
        <v>348</v>
      </c>
      <c r="G659" s="17" t="s">
        <v>348</v>
      </c>
      <c r="H659" s="17" t="s">
        <v>348</v>
      </c>
      <c r="I659" s="17" t="s">
        <v>348</v>
      </c>
      <c r="J659" s="17" t="s">
        <v>348</v>
      </c>
      <c r="K659" s="18" t="s">
        <v>348</v>
      </c>
      <c r="L659" s="17" t="s">
        <v>289</v>
      </c>
    </row>
    <row r="660" spans="1:12" ht="16" x14ac:dyDescent="0.2">
      <c r="A660" s="32">
        <v>41557</v>
      </c>
      <c r="B660" s="16" t="s">
        <v>287</v>
      </c>
      <c r="C660" s="24">
        <v>21.666666666666668</v>
      </c>
      <c r="D660" s="24">
        <v>6.1111111111111116</v>
      </c>
      <c r="E660" s="18">
        <v>0</v>
      </c>
      <c r="F660" s="24" t="s">
        <v>348</v>
      </c>
      <c r="G660" s="17" t="s">
        <v>348</v>
      </c>
      <c r="H660" s="17" t="s">
        <v>348</v>
      </c>
      <c r="I660" s="17" t="s">
        <v>348</v>
      </c>
      <c r="J660" s="17" t="s">
        <v>348</v>
      </c>
      <c r="K660" s="18" t="s">
        <v>348</v>
      </c>
      <c r="L660" s="17" t="s">
        <v>289</v>
      </c>
    </row>
    <row r="661" spans="1:12" ht="16" x14ac:dyDescent="0.2">
      <c r="A661" s="32">
        <v>41558</v>
      </c>
      <c r="B661" s="16" t="s">
        <v>287</v>
      </c>
      <c r="C661" s="24">
        <v>21.111111111111111</v>
      </c>
      <c r="D661" s="24">
        <v>7.2222222222222223</v>
      </c>
      <c r="E661" s="18">
        <v>0</v>
      </c>
      <c r="F661" s="24" t="s">
        <v>348</v>
      </c>
      <c r="G661" s="17" t="s">
        <v>348</v>
      </c>
      <c r="H661" s="17" t="s">
        <v>348</v>
      </c>
      <c r="I661" s="17" t="s">
        <v>348</v>
      </c>
      <c r="J661" s="17" t="s">
        <v>348</v>
      </c>
      <c r="K661" s="18" t="s">
        <v>348</v>
      </c>
      <c r="L661" s="17" t="s">
        <v>289</v>
      </c>
    </row>
    <row r="662" spans="1:12" ht="16" x14ac:dyDescent="0.2">
      <c r="A662" s="32">
        <v>41559</v>
      </c>
      <c r="B662" s="16" t="s">
        <v>287</v>
      </c>
      <c r="C662" s="24">
        <v>22.222222222222221</v>
      </c>
      <c r="D662" s="24">
        <v>9.4444444444444446</v>
      </c>
      <c r="E662" s="18">
        <v>0</v>
      </c>
      <c r="F662" s="24" t="s">
        <v>348</v>
      </c>
      <c r="G662" s="17" t="s">
        <v>348</v>
      </c>
      <c r="H662" s="17" t="s">
        <v>348</v>
      </c>
      <c r="I662" s="17" t="s">
        <v>348</v>
      </c>
      <c r="J662" s="17" t="s">
        <v>348</v>
      </c>
      <c r="K662" s="18" t="s">
        <v>348</v>
      </c>
      <c r="L662" s="17" t="s">
        <v>289</v>
      </c>
    </row>
    <row r="663" spans="1:12" ht="16" x14ac:dyDescent="0.2">
      <c r="A663" s="32">
        <v>41560</v>
      </c>
      <c r="B663" s="16" t="s">
        <v>287</v>
      </c>
      <c r="C663" s="24">
        <v>17.222222222222221</v>
      </c>
      <c r="D663" s="24">
        <v>3.8888888888888893</v>
      </c>
      <c r="E663" s="18">
        <v>0</v>
      </c>
      <c r="F663" s="24" t="s">
        <v>348</v>
      </c>
      <c r="G663" s="17" t="s">
        <v>348</v>
      </c>
      <c r="H663" s="17" t="s">
        <v>348</v>
      </c>
      <c r="I663" s="17" t="s">
        <v>348</v>
      </c>
      <c r="J663" s="17" t="s">
        <v>348</v>
      </c>
      <c r="K663" s="18" t="s">
        <v>348</v>
      </c>
      <c r="L663" s="17" t="s">
        <v>289</v>
      </c>
    </row>
    <row r="664" spans="1:12" ht="16" x14ac:dyDescent="0.2">
      <c r="A664" s="32">
        <v>41561</v>
      </c>
      <c r="B664" s="16" t="s">
        <v>287</v>
      </c>
      <c r="C664" s="24">
        <v>15</v>
      </c>
      <c r="D664" s="24">
        <v>1.6666666666666667</v>
      </c>
      <c r="E664" s="18">
        <v>0</v>
      </c>
      <c r="F664" s="24" t="s">
        <v>348</v>
      </c>
      <c r="G664" s="17" t="s">
        <v>348</v>
      </c>
      <c r="H664" s="17" t="s">
        <v>348</v>
      </c>
      <c r="I664" s="17" t="s">
        <v>348</v>
      </c>
      <c r="J664" s="17" t="s">
        <v>348</v>
      </c>
      <c r="K664" s="18" t="s">
        <v>348</v>
      </c>
      <c r="L664" s="17" t="s">
        <v>289</v>
      </c>
    </row>
    <row r="665" spans="1:12" ht="16" x14ac:dyDescent="0.2">
      <c r="A665" s="32">
        <v>41562</v>
      </c>
      <c r="B665" s="16" t="s">
        <v>287</v>
      </c>
      <c r="C665" s="24">
        <v>14.444444444444445</v>
      </c>
      <c r="D665" s="24">
        <v>2.2222222222222223</v>
      </c>
      <c r="E665" s="18">
        <v>14.477999999999998</v>
      </c>
      <c r="F665" s="24" t="s">
        <v>348</v>
      </c>
      <c r="G665" s="24" t="s">
        <v>348</v>
      </c>
      <c r="H665" s="24" t="s">
        <v>348</v>
      </c>
      <c r="I665" s="24" t="s">
        <v>348</v>
      </c>
      <c r="J665" s="25" t="s">
        <v>348</v>
      </c>
      <c r="K665" s="18" t="s">
        <v>348</v>
      </c>
      <c r="L665" s="17" t="s">
        <v>289</v>
      </c>
    </row>
    <row r="666" spans="1:12" ht="16" x14ac:dyDescent="0.2">
      <c r="A666" s="32">
        <v>41563</v>
      </c>
      <c r="B666" s="16" t="s">
        <v>287</v>
      </c>
      <c r="C666" s="24">
        <v>12.777777777777779</v>
      </c>
      <c r="D666" s="24">
        <v>7.2222222222222223</v>
      </c>
      <c r="E666" s="18">
        <v>3.556</v>
      </c>
      <c r="F666" s="24" t="s">
        <v>348</v>
      </c>
      <c r="G666" s="24" t="s">
        <v>348</v>
      </c>
      <c r="H666" s="24" t="s">
        <v>348</v>
      </c>
      <c r="I666" s="24" t="s">
        <v>348</v>
      </c>
      <c r="J666" s="25" t="s">
        <v>348</v>
      </c>
      <c r="K666" s="18" t="s">
        <v>348</v>
      </c>
      <c r="L666" s="17" t="s">
        <v>289</v>
      </c>
    </row>
    <row r="667" spans="1:12" ht="16" x14ac:dyDescent="0.2">
      <c r="A667" s="32">
        <v>41564</v>
      </c>
      <c r="B667" s="16" t="s">
        <v>287</v>
      </c>
      <c r="C667" s="24">
        <v>9.4444444444444446</v>
      </c>
      <c r="D667" s="24">
        <v>-0.55555555555555558</v>
      </c>
      <c r="E667" s="18">
        <v>0.254</v>
      </c>
      <c r="F667" s="24" t="s">
        <v>348</v>
      </c>
      <c r="G667" s="24" t="s">
        <v>348</v>
      </c>
      <c r="H667" s="24" t="s">
        <v>348</v>
      </c>
      <c r="I667" s="24" t="s">
        <v>348</v>
      </c>
      <c r="J667" s="25" t="s">
        <v>348</v>
      </c>
      <c r="K667" s="18" t="s">
        <v>348</v>
      </c>
      <c r="L667" s="17" t="s">
        <v>289</v>
      </c>
    </row>
    <row r="668" spans="1:12" ht="16" x14ac:dyDescent="0.2">
      <c r="A668" s="15">
        <v>41565</v>
      </c>
      <c r="B668" s="16" t="s">
        <v>267</v>
      </c>
      <c r="C668" s="24">
        <v>6.89</v>
      </c>
      <c r="D668" s="24">
        <v>0</v>
      </c>
      <c r="E668" s="18">
        <v>0</v>
      </c>
      <c r="F668" s="24">
        <v>88.4</v>
      </c>
      <c r="G668" s="24">
        <v>0.42837499999999978</v>
      </c>
      <c r="H668" s="24" t="s">
        <v>348</v>
      </c>
      <c r="I668" s="24" t="s">
        <v>348</v>
      </c>
      <c r="J668" s="25">
        <v>238.875</v>
      </c>
      <c r="K668" s="18" t="s">
        <v>348</v>
      </c>
      <c r="L668" s="24" t="s">
        <v>348</v>
      </c>
    </row>
    <row r="669" spans="1:12" ht="16" x14ac:dyDescent="0.2">
      <c r="A669" s="15">
        <v>41566</v>
      </c>
      <c r="B669" s="16" t="s">
        <v>267</v>
      </c>
      <c r="C669" s="24">
        <v>8.7799999999999994</v>
      </c>
      <c r="D669" s="24">
        <v>-1.72</v>
      </c>
      <c r="E669" s="18">
        <v>2.032</v>
      </c>
      <c r="F669" s="24">
        <v>91.05</v>
      </c>
      <c r="G669" s="24">
        <v>0.42837499999999978</v>
      </c>
      <c r="H669" s="24">
        <v>6.5092541666666692</v>
      </c>
      <c r="I669" s="24">
        <v>6.7438166666666675</v>
      </c>
      <c r="J669" s="25">
        <v>238.875</v>
      </c>
      <c r="K669" s="18" t="s">
        <v>348</v>
      </c>
      <c r="L669" s="24" t="s">
        <v>348</v>
      </c>
    </row>
    <row r="670" spans="1:12" ht="16" x14ac:dyDescent="0.2">
      <c r="A670" s="15">
        <v>41567</v>
      </c>
      <c r="B670" s="16" t="s">
        <v>267</v>
      </c>
      <c r="C670" s="24">
        <v>5.1100000000000003</v>
      </c>
      <c r="D670" s="24">
        <v>-1.78</v>
      </c>
      <c r="E670" s="18">
        <v>0.50800000000000001</v>
      </c>
      <c r="F670" s="24">
        <v>99.98</v>
      </c>
      <c r="G670" s="24">
        <v>0.42837499999999978</v>
      </c>
      <c r="H670" s="24">
        <v>5.4650166666666644</v>
      </c>
      <c r="I670" s="24">
        <v>5.5565250000000033</v>
      </c>
      <c r="J670" s="25">
        <v>238.875</v>
      </c>
      <c r="K670" s="18" t="s">
        <v>348</v>
      </c>
      <c r="L670" s="24" t="s">
        <v>348</v>
      </c>
    </row>
    <row r="671" spans="1:12" ht="16" x14ac:dyDescent="0.2">
      <c r="A671" s="15">
        <v>41568</v>
      </c>
      <c r="B671" s="16" t="s">
        <v>267</v>
      </c>
      <c r="C671" s="24">
        <v>2.78</v>
      </c>
      <c r="D671" s="24">
        <v>-0.28000000000000003</v>
      </c>
      <c r="E671" s="18">
        <v>0</v>
      </c>
      <c r="F671" s="24">
        <v>76.11</v>
      </c>
      <c r="G671" s="24">
        <v>0.42837499999999978</v>
      </c>
      <c r="H671" s="24">
        <v>4.3947166666666719</v>
      </c>
      <c r="I671" s="24">
        <v>4.6709791666666716</v>
      </c>
      <c r="J671" s="25">
        <v>238.875</v>
      </c>
      <c r="K671" s="18" t="s">
        <v>348</v>
      </c>
      <c r="L671" s="24" t="s">
        <v>348</v>
      </c>
    </row>
    <row r="672" spans="1:12" ht="16" x14ac:dyDescent="0.2">
      <c r="A672" s="15">
        <v>41569</v>
      </c>
      <c r="B672" s="16" t="s">
        <v>267</v>
      </c>
      <c r="C672" s="24">
        <v>6.22</v>
      </c>
      <c r="D672" s="24">
        <v>-2.78</v>
      </c>
      <c r="E672" s="18">
        <v>0</v>
      </c>
      <c r="F672" s="24">
        <v>71.3</v>
      </c>
      <c r="G672" s="24">
        <v>0.42837499999999978</v>
      </c>
      <c r="H672" s="24">
        <v>3.6446958333333335</v>
      </c>
      <c r="I672" s="24">
        <v>3.9360166666666676</v>
      </c>
      <c r="J672" s="25">
        <v>238.875</v>
      </c>
      <c r="K672" s="18">
        <v>0.01</v>
      </c>
      <c r="L672" s="24" t="s">
        <v>348</v>
      </c>
    </row>
    <row r="673" spans="1:12" ht="16" x14ac:dyDescent="0.2">
      <c r="A673" s="15">
        <v>41570</v>
      </c>
      <c r="B673" s="16" t="s">
        <v>267</v>
      </c>
      <c r="C673" s="24">
        <v>3.72</v>
      </c>
      <c r="D673" s="24">
        <v>-4.72</v>
      </c>
      <c r="E673" s="18">
        <v>0</v>
      </c>
      <c r="F673" s="24">
        <v>79.3</v>
      </c>
      <c r="G673" s="24">
        <v>0.42837499999999978</v>
      </c>
      <c r="H673" s="24">
        <v>3.2693958333333337</v>
      </c>
      <c r="I673" s="24">
        <v>3.4477791666666691</v>
      </c>
      <c r="J673" s="25">
        <v>238.875</v>
      </c>
      <c r="K673" s="18">
        <v>0</v>
      </c>
      <c r="L673" s="24" t="s">
        <v>348</v>
      </c>
    </row>
    <row r="674" spans="1:12" ht="16" x14ac:dyDescent="0.2">
      <c r="A674" s="15">
        <v>41571</v>
      </c>
      <c r="B674" s="16" t="s">
        <v>267</v>
      </c>
      <c r="C674" s="24">
        <v>4.6100000000000003</v>
      </c>
      <c r="D674" s="24">
        <v>-1.78</v>
      </c>
      <c r="E674" s="18">
        <v>5.08</v>
      </c>
      <c r="F674" s="24">
        <v>74.12</v>
      </c>
      <c r="G674" s="24">
        <v>0.42837499999999978</v>
      </c>
      <c r="H674" s="24">
        <v>3.4848458333333352</v>
      </c>
      <c r="I674" s="24">
        <v>3.5717208333333339</v>
      </c>
      <c r="J674" s="25">
        <v>238.875</v>
      </c>
      <c r="K674" s="18">
        <v>5.08</v>
      </c>
      <c r="L674" s="24" t="s">
        <v>348</v>
      </c>
    </row>
    <row r="675" spans="1:12" ht="16" x14ac:dyDescent="0.2">
      <c r="A675" s="15">
        <v>41572</v>
      </c>
      <c r="B675" s="16" t="s">
        <v>267</v>
      </c>
      <c r="C675" s="24">
        <v>9.61</v>
      </c>
      <c r="D675" s="24">
        <v>-0.78</v>
      </c>
      <c r="E675" s="18">
        <v>0</v>
      </c>
      <c r="F675" s="24">
        <v>69.55</v>
      </c>
      <c r="G675" s="24">
        <v>0.42837499999999978</v>
      </c>
      <c r="H675" s="24">
        <v>4.139304166666669</v>
      </c>
      <c r="I675" s="24">
        <v>4.2667208333333351</v>
      </c>
      <c r="J675" s="25">
        <v>238.875</v>
      </c>
      <c r="K675" s="18">
        <v>0</v>
      </c>
      <c r="L675" s="24" t="s">
        <v>348</v>
      </c>
    </row>
    <row r="676" spans="1:12" ht="16" x14ac:dyDescent="0.2">
      <c r="A676" s="15">
        <v>41573</v>
      </c>
      <c r="B676" s="16" t="s">
        <v>267</v>
      </c>
      <c r="C676" s="24">
        <v>9.89</v>
      </c>
      <c r="D676" s="24">
        <v>3.11</v>
      </c>
      <c r="E676" s="18">
        <v>0</v>
      </c>
      <c r="F676" s="24">
        <v>66.09</v>
      </c>
      <c r="G676" s="24">
        <v>0.42837499999999978</v>
      </c>
      <c r="H676" s="24">
        <v>5.3503416666666697</v>
      </c>
      <c r="I676" s="24">
        <v>5.4505375000000029</v>
      </c>
      <c r="J676" s="25">
        <v>238.875</v>
      </c>
      <c r="K676" s="18">
        <v>0</v>
      </c>
      <c r="L676" s="24" t="s">
        <v>348</v>
      </c>
    </row>
    <row r="677" spans="1:12" ht="16" x14ac:dyDescent="0.2">
      <c r="A677" s="15">
        <v>41574</v>
      </c>
      <c r="B677" s="16" t="s">
        <v>267</v>
      </c>
      <c r="C677" s="24">
        <v>11.61</v>
      </c>
      <c r="D677" s="24">
        <v>-1.5</v>
      </c>
      <c r="E677" s="18">
        <v>0</v>
      </c>
      <c r="F677" s="24">
        <v>68.790000000000006</v>
      </c>
      <c r="G677" s="24">
        <v>0.42837499999999978</v>
      </c>
      <c r="H677" s="24">
        <v>4.8285125000000013</v>
      </c>
      <c r="I677" s="24">
        <v>5.0231125000000016</v>
      </c>
      <c r="J677" s="25">
        <v>238.875</v>
      </c>
      <c r="K677" s="18">
        <v>0</v>
      </c>
      <c r="L677" s="24" t="s">
        <v>348</v>
      </c>
    </row>
    <row r="678" spans="1:12" ht="16" x14ac:dyDescent="0.2">
      <c r="A678" s="15">
        <v>41575</v>
      </c>
      <c r="B678" s="16" t="s">
        <v>267</v>
      </c>
      <c r="C678" s="24">
        <v>5.28</v>
      </c>
      <c r="D678" s="24">
        <v>-2.5</v>
      </c>
      <c r="E678" s="18">
        <v>0</v>
      </c>
      <c r="F678" s="24">
        <v>61.82</v>
      </c>
      <c r="G678" s="24">
        <v>0.42837499999999978</v>
      </c>
      <c r="H678" s="24">
        <v>3.0904333333333347</v>
      </c>
      <c r="I678" s="24">
        <v>3.5120666666666689</v>
      </c>
      <c r="J678" s="25">
        <v>238.875</v>
      </c>
      <c r="K678" s="18">
        <v>0</v>
      </c>
      <c r="L678" s="24" t="s">
        <v>348</v>
      </c>
    </row>
    <row r="679" spans="1:12" ht="16" x14ac:dyDescent="0.2">
      <c r="A679" s="15">
        <v>41576</v>
      </c>
      <c r="B679" s="16" t="s">
        <v>267</v>
      </c>
      <c r="C679" s="24">
        <v>4.5</v>
      </c>
      <c r="D679" s="24">
        <v>-3.28</v>
      </c>
      <c r="E679" s="18">
        <v>0</v>
      </c>
      <c r="F679" s="24">
        <v>81.7</v>
      </c>
      <c r="G679" s="24">
        <v>0.42837499999999978</v>
      </c>
      <c r="H679" s="24">
        <v>2.638104166666666</v>
      </c>
      <c r="I679" s="24">
        <v>2.701233333333334</v>
      </c>
      <c r="J679" s="25">
        <v>238.875</v>
      </c>
      <c r="K679" s="18">
        <v>0</v>
      </c>
      <c r="L679" s="24" t="s">
        <v>348</v>
      </c>
    </row>
    <row r="680" spans="1:12" ht="16" x14ac:dyDescent="0.2">
      <c r="A680" s="15">
        <v>41577</v>
      </c>
      <c r="B680" s="16" t="s">
        <v>267</v>
      </c>
      <c r="C680" s="24">
        <v>10.28</v>
      </c>
      <c r="D680" s="24">
        <v>3.5</v>
      </c>
      <c r="E680" s="18">
        <v>0.254</v>
      </c>
      <c r="F680" s="24">
        <v>99.75</v>
      </c>
      <c r="G680" s="24">
        <v>0.42837499999999978</v>
      </c>
      <c r="H680" s="24">
        <v>5.7939833333333342</v>
      </c>
      <c r="I680" s="24">
        <v>5.6526666666666694</v>
      </c>
      <c r="J680" s="25">
        <v>238.875</v>
      </c>
      <c r="K680" s="18">
        <v>0</v>
      </c>
      <c r="L680" s="24" t="s">
        <v>348</v>
      </c>
    </row>
    <row r="681" spans="1:12" ht="16" x14ac:dyDescent="0.2">
      <c r="A681" s="15">
        <v>41578</v>
      </c>
      <c r="B681" s="16" t="s">
        <v>267</v>
      </c>
      <c r="C681" s="24">
        <v>12.11</v>
      </c>
      <c r="D681" s="24">
        <v>4.5</v>
      </c>
      <c r="E681" s="18">
        <v>3.556</v>
      </c>
      <c r="F681" s="24">
        <v>100</v>
      </c>
      <c r="G681" s="24">
        <v>0.42837499999999978</v>
      </c>
      <c r="H681" s="24">
        <v>8.6139458333333376</v>
      </c>
      <c r="I681" s="24">
        <v>8.4761041666666639</v>
      </c>
      <c r="J681" s="25">
        <v>238.875</v>
      </c>
      <c r="K681" s="18">
        <v>0</v>
      </c>
      <c r="L681" s="24" t="s">
        <v>348</v>
      </c>
    </row>
    <row r="682" spans="1:12" ht="16" x14ac:dyDescent="0.2">
      <c r="A682" s="15">
        <v>41579</v>
      </c>
      <c r="B682" s="16" t="s">
        <v>267</v>
      </c>
      <c r="C682" s="24">
        <v>6.61</v>
      </c>
      <c r="D682" s="24">
        <v>3.39</v>
      </c>
      <c r="E682" s="18">
        <v>0.254</v>
      </c>
      <c r="F682" s="24">
        <v>94.98</v>
      </c>
      <c r="G682" s="24">
        <v>2.6307812499999996</v>
      </c>
      <c r="H682" s="24">
        <v>6.6581000000000081</v>
      </c>
      <c r="I682" s="24">
        <v>6.6731583333333377</v>
      </c>
      <c r="J682" s="25">
        <v>314.78125</v>
      </c>
      <c r="K682" s="18">
        <v>0</v>
      </c>
      <c r="L682" s="24" t="s">
        <v>348</v>
      </c>
    </row>
    <row r="683" spans="1:12" ht="16" x14ac:dyDescent="0.2">
      <c r="A683" s="15">
        <v>41580</v>
      </c>
      <c r="B683" s="16" t="s">
        <v>267</v>
      </c>
      <c r="C683" s="24">
        <v>5.22</v>
      </c>
      <c r="D683" s="24">
        <v>-2.89</v>
      </c>
      <c r="E683" s="18">
        <v>0</v>
      </c>
      <c r="F683" s="24">
        <v>91.78</v>
      </c>
      <c r="G683" s="24">
        <v>1.2385625000000002</v>
      </c>
      <c r="H683" s="24">
        <v>4.9194416666666685</v>
      </c>
      <c r="I683" s="24">
        <v>4.9976291666666661</v>
      </c>
      <c r="J683" s="25">
        <v>229.5</v>
      </c>
      <c r="K683" s="18">
        <v>0</v>
      </c>
      <c r="L683" s="24" t="s">
        <v>348</v>
      </c>
    </row>
    <row r="684" spans="1:12" ht="16" x14ac:dyDescent="0.2">
      <c r="A684" s="15">
        <v>41581</v>
      </c>
      <c r="B684" s="16" t="s">
        <v>267</v>
      </c>
      <c r="C684" s="24">
        <v>7.89</v>
      </c>
      <c r="D684" s="24">
        <v>-3.22</v>
      </c>
      <c r="E684" s="18">
        <v>0</v>
      </c>
      <c r="F684" s="24">
        <v>86.92</v>
      </c>
      <c r="G684" s="24">
        <v>2.5236875000000003</v>
      </c>
      <c r="H684" s="24">
        <v>3.6255833333333345</v>
      </c>
      <c r="I684" s="24">
        <v>3.7419958333333345</v>
      </c>
      <c r="J684" s="25">
        <v>128.45833333333334</v>
      </c>
      <c r="K684" s="18">
        <v>0</v>
      </c>
      <c r="L684" s="24" t="s">
        <v>348</v>
      </c>
    </row>
    <row r="685" spans="1:12" ht="16" x14ac:dyDescent="0.2">
      <c r="A685" s="15">
        <v>41582</v>
      </c>
      <c r="B685" s="16" t="s">
        <v>267</v>
      </c>
      <c r="C685" s="24">
        <v>7.78</v>
      </c>
      <c r="D685" s="24">
        <v>4</v>
      </c>
      <c r="E685" s="18">
        <v>0.50800000000000001</v>
      </c>
      <c r="F685" s="24">
        <v>81.349999999999994</v>
      </c>
      <c r="G685" s="24">
        <v>3.8320937500000043</v>
      </c>
      <c r="H685" s="24">
        <v>4.8499416666666644</v>
      </c>
      <c r="I685" s="24">
        <v>4.8122958333333372</v>
      </c>
      <c r="J685" s="25">
        <v>200.79166666666666</v>
      </c>
      <c r="K685" s="18">
        <v>0</v>
      </c>
      <c r="L685" s="24" t="s">
        <v>348</v>
      </c>
    </row>
    <row r="686" spans="1:12" ht="16" x14ac:dyDescent="0.2">
      <c r="A686" s="15">
        <v>41583</v>
      </c>
      <c r="B686" s="16" t="s">
        <v>267</v>
      </c>
      <c r="C686" s="24">
        <v>6.89</v>
      </c>
      <c r="D686" s="24">
        <v>-0.89</v>
      </c>
      <c r="E686" s="18">
        <v>7.3659999999999997</v>
      </c>
      <c r="F686" s="24">
        <v>96.47</v>
      </c>
      <c r="G686" s="24">
        <v>0.68446874999999985</v>
      </c>
      <c r="H686" s="24">
        <v>5.4372166666666644</v>
      </c>
      <c r="I686" s="24">
        <v>5.4823916666666674</v>
      </c>
      <c r="J686" s="25">
        <v>188.11458333333334</v>
      </c>
      <c r="K686" s="18">
        <v>0</v>
      </c>
      <c r="L686" s="24" t="s">
        <v>348</v>
      </c>
    </row>
    <row r="687" spans="1:12" ht="16" x14ac:dyDescent="0.2">
      <c r="A687" s="15">
        <v>41584</v>
      </c>
      <c r="B687" s="16" t="s">
        <v>267</v>
      </c>
      <c r="C687" s="24">
        <v>3.39</v>
      </c>
      <c r="D687" s="24">
        <v>-1.39</v>
      </c>
      <c r="E687" s="30">
        <v>7.1120000000000001</v>
      </c>
      <c r="F687" s="24">
        <v>82.13</v>
      </c>
      <c r="G687" s="24">
        <v>3.8600312500000036</v>
      </c>
      <c r="H687" s="24">
        <v>3.851458333333333</v>
      </c>
      <c r="I687" s="24">
        <v>3.920379166666669</v>
      </c>
      <c r="J687" s="25">
        <v>220.14583333333334</v>
      </c>
      <c r="K687" s="18">
        <v>0</v>
      </c>
      <c r="L687" s="24" t="s">
        <v>348</v>
      </c>
    </row>
    <row r="688" spans="1:12" ht="16" x14ac:dyDescent="0.2">
      <c r="A688" s="15">
        <v>41585</v>
      </c>
      <c r="B688" s="16" t="s">
        <v>267</v>
      </c>
      <c r="C688" s="24">
        <v>1.5</v>
      </c>
      <c r="D688" s="24">
        <v>-4.5</v>
      </c>
      <c r="E688" s="18">
        <v>0</v>
      </c>
      <c r="F688" s="24">
        <v>78.2</v>
      </c>
      <c r="G688" s="24">
        <v>1.3223750000000007</v>
      </c>
      <c r="H688" s="24">
        <v>1.4647125000000001</v>
      </c>
      <c r="I688" s="24">
        <v>1.7456083333333323</v>
      </c>
      <c r="J688" s="25">
        <v>315.02083333333331</v>
      </c>
      <c r="K688" s="18">
        <v>0</v>
      </c>
      <c r="L688" s="24" t="s">
        <v>348</v>
      </c>
    </row>
    <row r="689" spans="1:12" ht="16" x14ac:dyDescent="0.2">
      <c r="A689" s="15">
        <v>41586</v>
      </c>
      <c r="B689" s="16" t="s">
        <v>267</v>
      </c>
      <c r="C689" s="24">
        <v>3.28</v>
      </c>
      <c r="D689" s="24">
        <v>-5</v>
      </c>
      <c r="E689" s="18">
        <v>1.524</v>
      </c>
      <c r="F689" s="24">
        <v>87.72</v>
      </c>
      <c r="G689" s="24">
        <v>2.1558437499999998</v>
      </c>
      <c r="H689" s="24">
        <v>1.4177999999999988</v>
      </c>
      <c r="I689" s="24">
        <v>1.5637499999999982</v>
      </c>
      <c r="J689" s="25">
        <v>176.97916666666666</v>
      </c>
      <c r="K689" s="18">
        <v>0</v>
      </c>
      <c r="L689" s="24" t="s">
        <v>348</v>
      </c>
    </row>
    <row r="690" spans="1:12" ht="16" x14ac:dyDescent="0.2">
      <c r="A690" s="15">
        <v>41587</v>
      </c>
      <c r="B690" s="16" t="s">
        <v>267</v>
      </c>
      <c r="C690" s="24">
        <v>6.11</v>
      </c>
      <c r="D690" s="24">
        <v>1.72</v>
      </c>
      <c r="E690" s="18">
        <v>0.254</v>
      </c>
      <c r="F690" s="24">
        <v>76.86</v>
      </c>
      <c r="G690" s="24">
        <v>4.7074687499999968</v>
      </c>
      <c r="H690" s="24">
        <v>3.2902458333333349</v>
      </c>
      <c r="I690" s="24">
        <v>3.2537583333333342</v>
      </c>
      <c r="J690" s="25">
        <v>197.33333333333334</v>
      </c>
      <c r="K690" s="18">
        <v>0</v>
      </c>
      <c r="L690" s="24" t="s">
        <v>348</v>
      </c>
    </row>
    <row r="691" spans="1:12" ht="16" x14ac:dyDescent="0.2">
      <c r="A691" s="15">
        <v>41588</v>
      </c>
      <c r="B691" s="16" t="s">
        <v>267</v>
      </c>
      <c r="C691" s="24">
        <v>6.11</v>
      </c>
      <c r="D691" s="24">
        <v>1.61</v>
      </c>
      <c r="E691" s="18">
        <v>0</v>
      </c>
      <c r="F691" s="24">
        <v>63.39</v>
      </c>
      <c r="G691" s="24">
        <v>2.9893125000000005</v>
      </c>
      <c r="H691" s="24">
        <v>3.3018291666666659</v>
      </c>
      <c r="I691" s="24">
        <v>3.4518333333333344</v>
      </c>
      <c r="J691" s="25">
        <v>207.0625</v>
      </c>
      <c r="K691" s="18">
        <v>0</v>
      </c>
      <c r="L691" s="24" t="s">
        <v>348</v>
      </c>
    </row>
    <row r="692" spans="1:12" ht="16" x14ac:dyDescent="0.2">
      <c r="A692" s="15">
        <v>41589</v>
      </c>
      <c r="B692" s="16" t="s">
        <v>267</v>
      </c>
      <c r="C692" s="24">
        <v>2.72</v>
      </c>
      <c r="D692" s="24">
        <v>-7.39</v>
      </c>
      <c r="E692" s="18">
        <v>1.52</v>
      </c>
      <c r="F692" s="24">
        <v>60.03</v>
      </c>
      <c r="G692" s="24">
        <v>3.9857500000000052</v>
      </c>
      <c r="H692" s="24">
        <v>1.5550625000000029</v>
      </c>
      <c r="I692" s="24">
        <v>1.7392375</v>
      </c>
      <c r="J692" s="25">
        <v>255.38541666666666</v>
      </c>
      <c r="K692" s="18">
        <v>5.08</v>
      </c>
      <c r="L692" s="24" t="s">
        <v>348</v>
      </c>
    </row>
    <row r="693" spans="1:12" ht="16" x14ac:dyDescent="0.2">
      <c r="A693" s="15">
        <v>41590</v>
      </c>
      <c r="B693" s="16" t="s">
        <v>267</v>
      </c>
      <c r="C693" s="24">
        <v>-3.89</v>
      </c>
      <c r="D693" s="24">
        <v>-10.78</v>
      </c>
      <c r="E693" s="18">
        <v>0</v>
      </c>
      <c r="F693" s="24">
        <v>58.38</v>
      </c>
      <c r="G693" s="24">
        <v>2.6773437500000008</v>
      </c>
      <c r="H693" s="24">
        <v>0.32375416666666662</v>
      </c>
      <c r="I693" s="24">
        <v>0.44364166666666754</v>
      </c>
      <c r="J693" s="25">
        <v>219.86458333333334</v>
      </c>
      <c r="K693" s="18">
        <v>0</v>
      </c>
      <c r="L693" s="24" t="s">
        <v>348</v>
      </c>
    </row>
    <row r="694" spans="1:12" ht="16" x14ac:dyDescent="0.2">
      <c r="A694" s="15">
        <v>41591</v>
      </c>
      <c r="B694" s="16" t="s">
        <v>267</v>
      </c>
      <c r="C694" s="24">
        <v>6.39</v>
      </c>
      <c r="D694" s="24">
        <v>-9</v>
      </c>
      <c r="E694" s="18">
        <v>0</v>
      </c>
      <c r="F694" s="24">
        <v>56.64</v>
      </c>
      <c r="G694" s="24">
        <v>3.3990625000000034</v>
      </c>
      <c r="H694" s="24">
        <v>-1.1583333333332923E-2</v>
      </c>
      <c r="I694" s="24">
        <v>0.14479166666666785</v>
      </c>
      <c r="J694" s="25">
        <v>155</v>
      </c>
      <c r="K694" s="18">
        <v>0</v>
      </c>
      <c r="L694" s="24" t="s">
        <v>348</v>
      </c>
    </row>
    <row r="695" spans="1:12" ht="16" x14ac:dyDescent="0.2">
      <c r="A695" s="15">
        <v>41592</v>
      </c>
      <c r="B695" s="16" t="s">
        <v>267</v>
      </c>
      <c r="C695" s="24">
        <v>3.39</v>
      </c>
      <c r="D695" s="24">
        <v>-0.72</v>
      </c>
      <c r="E695" s="18">
        <v>0</v>
      </c>
      <c r="F695" s="24">
        <v>63.43</v>
      </c>
      <c r="G695" s="24">
        <v>1.2990937500000008</v>
      </c>
      <c r="H695" s="24">
        <v>0.10077500000000161</v>
      </c>
      <c r="I695" s="24">
        <v>0.22239999999999929</v>
      </c>
      <c r="J695" s="25">
        <v>167.84375</v>
      </c>
      <c r="K695" s="18">
        <v>0</v>
      </c>
      <c r="L695" s="24" t="s">
        <v>348</v>
      </c>
    </row>
    <row r="696" spans="1:12" ht="16" x14ac:dyDescent="0.2">
      <c r="A696" s="15">
        <v>41593</v>
      </c>
      <c r="B696" s="16" t="s">
        <v>267</v>
      </c>
      <c r="C696" s="24">
        <v>10.220000000000001</v>
      </c>
      <c r="D696" s="24">
        <v>-3.39</v>
      </c>
      <c r="E696" s="18">
        <v>0</v>
      </c>
      <c r="F696" s="24">
        <v>75.73</v>
      </c>
      <c r="G696" s="24">
        <v>0.40043749999999978</v>
      </c>
      <c r="H696" s="24">
        <v>0.14131666666666756</v>
      </c>
      <c r="I696" s="24">
        <v>0.22239999999999929</v>
      </c>
      <c r="J696" s="25">
        <v>148.64583333333334</v>
      </c>
      <c r="K696" s="18">
        <v>0</v>
      </c>
      <c r="L696" s="24" t="s">
        <v>348</v>
      </c>
    </row>
    <row r="697" spans="1:12" ht="16" x14ac:dyDescent="0.2">
      <c r="A697" s="15">
        <v>41594</v>
      </c>
      <c r="B697" s="16" t="s">
        <v>267</v>
      </c>
      <c r="C697" s="24">
        <v>11.39</v>
      </c>
      <c r="D697" s="24">
        <v>2.11</v>
      </c>
      <c r="E697" s="18">
        <v>5.8419999999999996</v>
      </c>
      <c r="F697" s="24">
        <v>90.34</v>
      </c>
      <c r="G697" s="24">
        <v>2.7611562499999995</v>
      </c>
      <c r="H697" s="24">
        <v>0.54267916666666605</v>
      </c>
      <c r="I697" s="24">
        <v>0.46275416666666608</v>
      </c>
      <c r="J697" s="25">
        <v>97.447916666666671</v>
      </c>
      <c r="K697" s="18">
        <v>0</v>
      </c>
      <c r="L697" s="24" t="s">
        <v>348</v>
      </c>
    </row>
    <row r="698" spans="1:12" ht="16" x14ac:dyDescent="0.2">
      <c r="A698" s="15">
        <v>41595</v>
      </c>
      <c r="B698" s="16" t="s">
        <v>267</v>
      </c>
      <c r="C698" s="24">
        <v>9</v>
      </c>
      <c r="D698" s="24">
        <v>0.28000000000000003</v>
      </c>
      <c r="E698" s="18">
        <v>1.016</v>
      </c>
      <c r="F698" s="24">
        <v>91.29</v>
      </c>
      <c r="G698" s="24">
        <v>3.534093749999998</v>
      </c>
      <c r="H698" s="24">
        <v>2.8072208333333317</v>
      </c>
      <c r="I698" s="24">
        <v>2.4041208333333333</v>
      </c>
      <c r="J698" s="25">
        <v>188.25</v>
      </c>
      <c r="K698" s="18">
        <v>0</v>
      </c>
      <c r="L698" s="24" t="s">
        <v>348</v>
      </c>
    </row>
    <row r="699" spans="1:12" ht="16" x14ac:dyDescent="0.2">
      <c r="A699" s="15">
        <v>41596</v>
      </c>
      <c r="B699" s="16" t="s">
        <v>267</v>
      </c>
      <c r="C699" s="24">
        <v>0</v>
      </c>
      <c r="D699" s="24">
        <v>-5.89</v>
      </c>
      <c r="E699" s="18">
        <v>0</v>
      </c>
      <c r="F699" s="24">
        <v>67.099999999999994</v>
      </c>
      <c r="G699" s="24">
        <v>6.1415937500000011</v>
      </c>
      <c r="H699" s="24">
        <v>0.97994999999999877</v>
      </c>
      <c r="I699" s="24">
        <v>1.0975208333333333</v>
      </c>
      <c r="J699" s="25">
        <v>231.29166666666666</v>
      </c>
      <c r="K699" s="18">
        <v>0</v>
      </c>
      <c r="L699" s="24" t="s">
        <v>348</v>
      </c>
    </row>
    <row r="700" spans="1:12" ht="16" x14ac:dyDescent="0.2">
      <c r="A700" s="15">
        <v>41597</v>
      </c>
      <c r="B700" s="16" t="s">
        <v>267</v>
      </c>
      <c r="C700" s="24">
        <v>1.5</v>
      </c>
      <c r="D700" s="24">
        <v>-7.89</v>
      </c>
      <c r="E700" s="18">
        <v>0</v>
      </c>
      <c r="F700" s="24">
        <v>70.22</v>
      </c>
      <c r="G700" s="24">
        <v>2.3514062499999997</v>
      </c>
      <c r="H700" s="24">
        <v>0.4668083333333346</v>
      </c>
      <c r="I700" s="24">
        <v>0.55252499999999938</v>
      </c>
      <c r="J700" s="25">
        <v>119.29166666666667</v>
      </c>
      <c r="K700" s="18">
        <v>0</v>
      </c>
      <c r="L700" s="24" t="s">
        <v>348</v>
      </c>
    </row>
    <row r="701" spans="1:12" ht="16" x14ac:dyDescent="0.2">
      <c r="A701" s="15">
        <v>41598</v>
      </c>
      <c r="B701" s="16" t="s">
        <v>267</v>
      </c>
      <c r="C701" s="24">
        <v>2.2200000000000002</v>
      </c>
      <c r="D701" s="24">
        <v>-0.28000000000000003</v>
      </c>
      <c r="E701" s="18">
        <v>0</v>
      </c>
      <c r="F701" s="24">
        <v>78.44</v>
      </c>
      <c r="G701" s="24">
        <v>3.4875312500000049</v>
      </c>
      <c r="H701" s="24">
        <v>0.38920000000000221</v>
      </c>
      <c r="I701" s="24">
        <v>0.49692499999999923</v>
      </c>
      <c r="J701" s="25">
        <v>87.052083333333329</v>
      </c>
      <c r="K701" s="18">
        <v>0</v>
      </c>
      <c r="L701" s="24" t="s">
        <v>348</v>
      </c>
    </row>
    <row r="702" spans="1:12" ht="16" x14ac:dyDescent="0.2">
      <c r="A702" s="15">
        <v>41599</v>
      </c>
      <c r="B702" s="16" t="s">
        <v>267</v>
      </c>
      <c r="C702" s="24">
        <v>1.5</v>
      </c>
      <c r="D702" s="24">
        <v>-2.2799999999999998</v>
      </c>
      <c r="E702" s="18">
        <v>4.5719999999999992</v>
      </c>
      <c r="F702" s="24">
        <v>97.63</v>
      </c>
      <c r="G702" s="24">
        <v>1.1873437499999999</v>
      </c>
      <c r="H702" s="24">
        <v>0.38920000000000221</v>
      </c>
      <c r="I702" s="24">
        <v>0.50039999999999918</v>
      </c>
      <c r="J702" s="25">
        <v>180.75</v>
      </c>
      <c r="K702" s="18">
        <v>45.72</v>
      </c>
      <c r="L702" s="24" t="s">
        <v>348</v>
      </c>
    </row>
    <row r="703" spans="1:12" ht="16" x14ac:dyDescent="0.2">
      <c r="A703" s="32">
        <v>41600</v>
      </c>
      <c r="B703" s="16" t="s">
        <v>287</v>
      </c>
      <c r="C703" s="24">
        <v>2.2222222222222223</v>
      </c>
      <c r="D703" s="24">
        <v>-5</v>
      </c>
      <c r="E703" s="18">
        <v>2.032</v>
      </c>
      <c r="F703" s="24">
        <v>79</v>
      </c>
      <c r="G703" s="24">
        <v>3.8314285714285701</v>
      </c>
      <c r="H703" s="24">
        <v>0.4504734693877554</v>
      </c>
      <c r="I703" s="24">
        <v>0.55486530612244833</v>
      </c>
      <c r="J703" s="25">
        <v>256.69387755102042</v>
      </c>
      <c r="K703" s="18">
        <v>30.479999999999997</v>
      </c>
      <c r="L703" s="24" t="s">
        <v>348</v>
      </c>
    </row>
    <row r="704" spans="1:12" ht="16" x14ac:dyDescent="0.2">
      <c r="A704" s="32">
        <v>41601</v>
      </c>
      <c r="B704" s="16" t="s">
        <v>287</v>
      </c>
      <c r="C704" s="24">
        <v>-0.55555555555555558</v>
      </c>
      <c r="D704" s="24">
        <v>-13.333333333333334</v>
      </c>
      <c r="E704" s="18">
        <v>0</v>
      </c>
      <c r="F704" s="24" t="s">
        <v>348</v>
      </c>
      <c r="G704" s="24" t="s">
        <v>348</v>
      </c>
      <c r="H704" s="24" t="s">
        <v>348</v>
      </c>
      <c r="I704" s="24" t="s">
        <v>348</v>
      </c>
      <c r="J704" s="25" t="s">
        <v>348</v>
      </c>
      <c r="K704" s="18">
        <v>0</v>
      </c>
      <c r="L704" s="24" t="s">
        <v>348</v>
      </c>
    </row>
    <row r="705" spans="1:12" ht="16" x14ac:dyDescent="0.2">
      <c r="A705" s="32">
        <v>41602</v>
      </c>
      <c r="B705" s="16" t="s">
        <v>287</v>
      </c>
      <c r="C705" s="24">
        <v>-7.7777777777777786</v>
      </c>
      <c r="D705" s="24">
        <v>-15.555555555555557</v>
      </c>
      <c r="E705" s="18">
        <v>0</v>
      </c>
      <c r="F705" s="24" t="s">
        <v>348</v>
      </c>
      <c r="G705" s="24" t="s">
        <v>348</v>
      </c>
      <c r="H705" s="24" t="s">
        <v>348</v>
      </c>
      <c r="I705" s="24" t="s">
        <v>348</v>
      </c>
      <c r="J705" s="25" t="s">
        <v>348</v>
      </c>
      <c r="K705" s="18">
        <v>0</v>
      </c>
      <c r="L705" s="24" t="s">
        <v>348</v>
      </c>
    </row>
    <row r="706" spans="1:12" ht="16" x14ac:dyDescent="0.2">
      <c r="A706" s="32">
        <v>41603</v>
      </c>
      <c r="B706" s="16" t="s">
        <v>287</v>
      </c>
      <c r="C706" s="24">
        <v>-3.3333333333333335</v>
      </c>
      <c r="D706" s="24">
        <v>-15</v>
      </c>
      <c r="E706" s="18">
        <v>0</v>
      </c>
      <c r="F706" s="24" t="s">
        <v>348</v>
      </c>
      <c r="G706" s="24" t="s">
        <v>348</v>
      </c>
      <c r="H706" s="24" t="s">
        <v>348</v>
      </c>
      <c r="I706" s="24" t="s">
        <v>348</v>
      </c>
      <c r="J706" s="25" t="s">
        <v>348</v>
      </c>
      <c r="K706" s="18">
        <v>0</v>
      </c>
      <c r="L706" s="24" t="s">
        <v>348</v>
      </c>
    </row>
    <row r="707" spans="1:12" ht="16" x14ac:dyDescent="0.2">
      <c r="A707" s="32">
        <v>41604</v>
      </c>
      <c r="B707" s="16" t="s">
        <v>287</v>
      </c>
      <c r="C707" s="24">
        <v>1.6666666666666667</v>
      </c>
      <c r="D707" s="24">
        <v>-4.4444444444444446</v>
      </c>
      <c r="E707" s="18">
        <v>0</v>
      </c>
      <c r="F707" s="24" t="s">
        <v>348</v>
      </c>
      <c r="G707" s="24" t="s">
        <v>348</v>
      </c>
      <c r="H707" s="24" t="s">
        <v>348</v>
      </c>
      <c r="I707" s="24" t="s">
        <v>348</v>
      </c>
      <c r="J707" s="25" t="s">
        <v>348</v>
      </c>
      <c r="K707" s="18" t="s">
        <v>348</v>
      </c>
      <c r="L707" s="24" t="s">
        <v>348</v>
      </c>
    </row>
    <row r="708" spans="1:12" ht="16" x14ac:dyDescent="0.2">
      <c r="A708" s="32">
        <v>41605</v>
      </c>
      <c r="B708" s="16" t="s">
        <v>287</v>
      </c>
      <c r="C708" s="24">
        <v>-3.8888888888888893</v>
      </c>
      <c r="D708" s="24">
        <v>-12.777777777777779</v>
      </c>
      <c r="E708" s="18">
        <v>0</v>
      </c>
      <c r="F708" s="24" t="s">
        <v>348</v>
      </c>
      <c r="G708" s="24" t="s">
        <v>348</v>
      </c>
      <c r="H708" s="24" t="s">
        <v>348</v>
      </c>
      <c r="I708" s="24" t="s">
        <v>348</v>
      </c>
      <c r="J708" s="25" t="s">
        <v>348</v>
      </c>
      <c r="K708" s="18" t="s">
        <v>348</v>
      </c>
      <c r="L708" s="24" t="s">
        <v>348</v>
      </c>
    </row>
    <row r="709" spans="1:12" ht="16" x14ac:dyDescent="0.2">
      <c r="A709" s="32">
        <v>41606</v>
      </c>
      <c r="B709" s="16" t="s">
        <v>287</v>
      </c>
      <c r="C709" s="24">
        <v>-3.3333333333333335</v>
      </c>
      <c r="D709" s="24">
        <v>-10.555555555555555</v>
      </c>
      <c r="E709" s="18">
        <v>1.016</v>
      </c>
      <c r="F709" s="24" t="s">
        <v>348</v>
      </c>
      <c r="G709" s="24" t="s">
        <v>348</v>
      </c>
      <c r="H709" s="24" t="s">
        <v>348</v>
      </c>
      <c r="I709" s="24" t="s">
        <v>348</v>
      </c>
      <c r="J709" s="25" t="s">
        <v>348</v>
      </c>
      <c r="K709" s="18" t="s">
        <v>348</v>
      </c>
      <c r="L709" s="24" t="s">
        <v>348</v>
      </c>
    </row>
    <row r="710" spans="1:12" ht="16" x14ac:dyDescent="0.2">
      <c r="A710" s="32">
        <v>41607</v>
      </c>
      <c r="B710" s="16" t="s">
        <v>287</v>
      </c>
      <c r="C710" s="24">
        <v>-2.7777777777777777</v>
      </c>
      <c r="D710" s="24">
        <v>-15</v>
      </c>
      <c r="E710" s="18">
        <v>0</v>
      </c>
      <c r="F710" s="24" t="s">
        <v>348</v>
      </c>
      <c r="G710" s="24" t="s">
        <v>348</v>
      </c>
      <c r="H710" s="24" t="s">
        <v>348</v>
      </c>
      <c r="I710" s="24" t="s">
        <v>348</v>
      </c>
      <c r="J710" s="25" t="s">
        <v>348</v>
      </c>
      <c r="K710" s="18" t="s">
        <v>348</v>
      </c>
      <c r="L710" s="24" t="s">
        <v>348</v>
      </c>
    </row>
    <row r="711" spans="1:12" ht="16" x14ac:dyDescent="0.2">
      <c r="A711" s="32">
        <v>41608</v>
      </c>
      <c r="B711" s="16" t="s">
        <v>287</v>
      </c>
      <c r="C711" s="24">
        <v>-2.2222222222222223</v>
      </c>
      <c r="D711" s="24">
        <v>-14.444444444444445</v>
      </c>
      <c r="E711" s="18">
        <v>0</v>
      </c>
      <c r="F711" s="24" t="s">
        <v>348</v>
      </c>
      <c r="G711" s="24" t="s">
        <v>348</v>
      </c>
      <c r="H711" s="24" t="s">
        <v>348</v>
      </c>
      <c r="I711" s="24" t="s">
        <v>348</v>
      </c>
      <c r="J711" s="25" t="s">
        <v>348</v>
      </c>
      <c r="K711" s="18" t="s">
        <v>348</v>
      </c>
      <c r="L711" s="24" t="s">
        <v>348</v>
      </c>
    </row>
    <row r="712" spans="1:12" ht="16" x14ac:dyDescent="0.2">
      <c r="A712" s="32">
        <v>41609</v>
      </c>
      <c r="B712" s="16" t="s">
        <v>287</v>
      </c>
      <c r="C712" s="24">
        <v>3.8888888888888893</v>
      </c>
      <c r="D712" s="24">
        <v>-6.1111111111111116</v>
      </c>
      <c r="E712" s="18">
        <v>0</v>
      </c>
      <c r="F712" s="24" t="s">
        <v>348</v>
      </c>
      <c r="G712" s="24" t="s">
        <v>348</v>
      </c>
      <c r="H712" s="24" t="s">
        <v>348</v>
      </c>
      <c r="I712" s="24" t="s">
        <v>348</v>
      </c>
      <c r="J712" s="25" t="s">
        <v>348</v>
      </c>
      <c r="K712" s="18" t="s">
        <v>348</v>
      </c>
      <c r="L712" s="24" t="s">
        <v>348</v>
      </c>
    </row>
    <row r="713" spans="1:12" ht="16" x14ac:dyDescent="0.2">
      <c r="A713" s="32">
        <v>41610</v>
      </c>
      <c r="B713" s="16" t="s">
        <v>287</v>
      </c>
      <c r="C713" s="24">
        <v>2.2222222222222223</v>
      </c>
      <c r="D713" s="24">
        <v>-7.2222222222222223</v>
      </c>
      <c r="E713" s="18">
        <v>0</v>
      </c>
      <c r="F713" s="24" t="s">
        <v>348</v>
      </c>
      <c r="G713" s="24" t="s">
        <v>348</v>
      </c>
      <c r="H713" s="24" t="s">
        <v>348</v>
      </c>
      <c r="I713" s="24" t="s">
        <v>348</v>
      </c>
      <c r="J713" s="25" t="s">
        <v>348</v>
      </c>
      <c r="K713" s="18" t="s">
        <v>348</v>
      </c>
      <c r="L713" s="24" t="s">
        <v>348</v>
      </c>
    </row>
    <row r="714" spans="1:12" ht="16" x14ac:dyDescent="0.2">
      <c r="A714" s="32">
        <v>41611</v>
      </c>
      <c r="B714" s="16" t="s">
        <v>287</v>
      </c>
      <c r="C714" s="24">
        <v>1.6666666666666667</v>
      </c>
      <c r="D714" s="24">
        <v>-5</v>
      </c>
      <c r="E714" s="18">
        <v>2.2859999999999996</v>
      </c>
      <c r="F714" s="24" t="s">
        <v>348</v>
      </c>
      <c r="G714" s="24" t="s">
        <v>348</v>
      </c>
      <c r="H714" s="24" t="s">
        <v>348</v>
      </c>
      <c r="I714" s="24" t="s">
        <v>348</v>
      </c>
      <c r="J714" s="25" t="s">
        <v>348</v>
      </c>
      <c r="K714" s="18" t="s">
        <v>348</v>
      </c>
      <c r="L714" s="24" t="s">
        <v>348</v>
      </c>
    </row>
    <row r="715" spans="1:12" ht="16" x14ac:dyDescent="0.2">
      <c r="A715" s="32">
        <v>41612</v>
      </c>
      <c r="B715" s="16" t="s">
        <v>287</v>
      </c>
      <c r="C715" s="24">
        <v>0</v>
      </c>
      <c r="D715" s="24">
        <v>-2.2222222222222223</v>
      </c>
      <c r="E715" s="18">
        <v>5.08</v>
      </c>
      <c r="F715" s="24" t="s">
        <v>348</v>
      </c>
      <c r="G715" s="24" t="s">
        <v>348</v>
      </c>
      <c r="H715" s="24" t="s">
        <v>348</v>
      </c>
      <c r="I715" s="24" t="s">
        <v>348</v>
      </c>
      <c r="J715" s="25" t="s">
        <v>348</v>
      </c>
      <c r="K715" s="18" t="s">
        <v>348</v>
      </c>
      <c r="L715" s="24" t="s">
        <v>348</v>
      </c>
    </row>
    <row r="716" spans="1:12" ht="16" x14ac:dyDescent="0.2">
      <c r="A716" s="32">
        <v>41613</v>
      </c>
      <c r="B716" s="16" t="s">
        <v>287</v>
      </c>
      <c r="C716" s="24">
        <v>2.2222222222222223</v>
      </c>
      <c r="D716" s="24">
        <v>-12.222222222222223</v>
      </c>
      <c r="E716" s="18">
        <v>2.794</v>
      </c>
      <c r="F716" s="24" t="s">
        <v>348</v>
      </c>
      <c r="G716" s="24" t="s">
        <v>348</v>
      </c>
      <c r="H716" s="24" t="s">
        <v>348</v>
      </c>
      <c r="I716" s="24" t="s">
        <v>348</v>
      </c>
      <c r="J716" s="25" t="s">
        <v>348</v>
      </c>
      <c r="K716" s="18" t="s">
        <v>348</v>
      </c>
      <c r="L716" s="24" t="s">
        <v>348</v>
      </c>
    </row>
    <row r="717" spans="1:12" ht="16" x14ac:dyDescent="0.2">
      <c r="A717" s="32">
        <v>41614</v>
      </c>
      <c r="B717" s="16" t="s">
        <v>287</v>
      </c>
      <c r="C717" s="24">
        <v>-9.4444444444444446</v>
      </c>
      <c r="D717" s="24">
        <v>-19.444444444444446</v>
      </c>
      <c r="E717" s="18">
        <v>0</v>
      </c>
      <c r="F717" s="24" t="s">
        <v>348</v>
      </c>
      <c r="G717" s="24" t="s">
        <v>348</v>
      </c>
      <c r="H717" s="24" t="s">
        <v>348</v>
      </c>
      <c r="I717" s="24" t="s">
        <v>348</v>
      </c>
      <c r="J717" s="25" t="s">
        <v>348</v>
      </c>
      <c r="K717" s="18" t="s">
        <v>348</v>
      </c>
      <c r="L717" s="24" t="s">
        <v>348</v>
      </c>
    </row>
    <row r="718" spans="1:12" ht="16" x14ac:dyDescent="0.2">
      <c r="A718" s="32">
        <v>41615</v>
      </c>
      <c r="B718" s="16" t="s">
        <v>287</v>
      </c>
      <c r="C718" s="24">
        <v>-12.222222222222223</v>
      </c>
      <c r="D718" s="24">
        <v>-22.777777777777779</v>
      </c>
      <c r="E718" s="18">
        <v>0</v>
      </c>
      <c r="F718" s="24" t="s">
        <v>348</v>
      </c>
      <c r="G718" s="24" t="s">
        <v>348</v>
      </c>
      <c r="H718" s="24" t="s">
        <v>348</v>
      </c>
      <c r="I718" s="24" t="s">
        <v>348</v>
      </c>
      <c r="J718" s="25" t="s">
        <v>348</v>
      </c>
      <c r="K718" s="18" t="s">
        <v>348</v>
      </c>
      <c r="L718" s="24" t="s">
        <v>348</v>
      </c>
    </row>
    <row r="719" spans="1:12" ht="16" x14ac:dyDescent="0.2">
      <c r="A719" s="32">
        <v>41616</v>
      </c>
      <c r="B719" s="16" t="s">
        <v>287</v>
      </c>
      <c r="C719" s="24">
        <v>-15</v>
      </c>
      <c r="D719" s="24">
        <v>-22.777777777777779</v>
      </c>
      <c r="E719" s="18">
        <v>0.254</v>
      </c>
      <c r="F719" s="24" t="s">
        <v>348</v>
      </c>
      <c r="G719" s="24" t="s">
        <v>348</v>
      </c>
      <c r="H719" s="24" t="s">
        <v>348</v>
      </c>
      <c r="I719" s="24" t="s">
        <v>348</v>
      </c>
      <c r="J719" s="25" t="s">
        <v>348</v>
      </c>
      <c r="K719" s="18" t="s">
        <v>348</v>
      </c>
      <c r="L719" s="24" t="s">
        <v>348</v>
      </c>
    </row>
    <row r="720" spans="1:12" ht="16" x14ac:dyDescent="0.2">
      <c r="A720" s="32">
        <v>41617</v>
      </c>
      <c r="B720" s="16" t="s">
        <v>287</v>
      </c>
      <c r="C720" s="24">
        <v>-12.222222222222223</v>
      </c>
      <c r="D720" s="24">
        <v>-17.777777777777779</v>
      </c>
      <c r="E720" s="18">
        <v>2.54</v>
      </c>
      <c r="F720" s="24" t="s">
        <v>348</v>
      </c>
      <c r="G720" s="24" t="s">
        <v>348</v>
      </c>
      <c r="H720" s="24" t="s">
        <v>348</v>
      </c>
      <c r="I720" s="24" t="s">
        <v>348</v>
      </c>
      <c r="J720" s="25" t="s">
        <v>348</v>
      </c>
      <c r="K720" s="18" t="s">
        <v>348</v>
      </c>
      <c r="L720" s="24" t="s">
        <v>348</v>
      </c>
    </row>
    <row r="721" spans="1:12" ht="16" x14ac:dyDescent="0.2">
      <c r="A721" s="32">
        <v>41618</v>
      </c>
      <c r="B721" s="16" t="s">
        <v>287</v>
      </c>
      <c r="C721" s="24">
        <v>-12.222222222222223</v>
      </c>
      <c r="D721" s="24">
        <v>-22.222222222222221</v>
      </c>
      <c r="E721" s="18">
        <v>0.50800000000000001</v>
      </c>
      <c r="F721" s="24" t="s">
        <v>348</v>
      </c>
      <c r="G721" s="24" t="s">
        <v>348</v>
      </c>
      <c r="H721" s="24" t="s">
        <v>348</v>
      </c>
      <c r="I721" s="24" t="s">
        <v>348</v>
      </c>
      <c r="J721" s="25" t="s">
        <v>348</v>
      </c>
      <c r="K721" s="18" t="s">
        <v>348</v>
      </c>
      <c r="L721" s="24" t="s">
        <v>348</v>
      </c>
    </row>
    <row r="722" spans="1:12" ht="16" x14ac:dyDescent="0.2">
      <c r="A722" s="32">
        <v>41619</v>
      </c>
      <c r="B722" s="16" t="s">
        <v>287</v>
      </c>
      <c r="C722" s="24">
        <v>-12.777777777777779</v>
      </c>
      <c r="D722" s="24">
        <v>-21.666666666666668</v>
      </c>
      <c r="E722" s="18">
        <v>0</v>
      </c>
      <c r="F722" s="24" t="s">
        <v>348</v>
      </c>
      <c r="G722" s="24" t="s">
        <v>348</v>
      </c>
      <c r="H722" s="24" t="s">
        <v>348</v>
      </c>
      <c r="I722" s="24" t="s">
        <v>348</v>
      </c>
      <c r="J722" s="25" t="s">
        <v>348</v>
      </c>
      <c r="K722" s="18" t="s">
        <v>348</v>
      </c>
      <c r="L722" s="24" t="s">
        <v>348</v>
      </c>
    </row>
    <row r="723" spans="1:12" ht="16" x14ac:dyDescent="0.2">
      <c r="A723" s="32">
        <v>41620</v>
      </c>
      <c r="B723" s="16" t="s">
        <v>287</v>
      </c>
      <c r="C723" s="24">
        <v>-16.666666666666668</v>
      </c>
      <c r="D723" s="24">
        <v>-23.333333333333336</v>
      </c>
      <c r="E723" s="18">
        <v>0.50800000000000001</v>
      </c>
      <c r="F723" s="24" t="s">
        <v>348</v>
      </c>
      <c r="G723" s="24" t="s">
        <v>348</v>
      </c>
      <c r="H723" s="24" t="s">
        <v>348</v>
      </c>
      <c r="I723" s="24" t="s">
        <v>348</v>
      </c>
      <c r="J723" s="25" t="s">
        <v>348</v>
      </c>
      <c r="K723" s="18" t="s">
        <v>348</v>
      </c>
      <c r="L723" s="24" t="s">
        <v>348</v>
      </c>
    </row>
    <row r="724" spans="1:12" ht="16" x14ac:dyDescent="0.2">
      <c r="A724" s="32">
        <v>41621</v>
      </c>
      <c r="B724" s="16" t="s">
        <v>287</v>
      </c>
      <c r="C724" s="24">
        <v>-8.8888888888888893</v>
      </c>
      <c r="D724" s="24">
        <v>-20</v>
      </c>
      <c r="E724" s="18">
        <v>0</v>
      </c>
      <c r="F724" s="24" t="s">
        <v>348</v>
      </c>
      <c r="G724" s="24" t="s">
        <v>348</v>
      </c>
      <c r="H724" s="24" t="s">
        <v>348</v>
      </c>
      <c r="I724" s="24" t="s">
        <v>348</v>
      </c>
      <c r="J724" s="25" t="s">
        <v>348</v>
      </c>
      <c r="K724" s="18" t="s">
        <v>348</v>
      </c>
      <c r="L724" s="24" t="s">
        <v>348</v>
      </c>
    </row>
    <row r="725" spans="1:12" ht="16" x14ac:dyDescent="0.2">
      <c r="A725" s="32">
        <v>41622</v>
      </c>
      <c r="B725" s="16" t="s">
        <v>287</v>
      </c>
      <c r="C725" s="24">
        <v>-9.4444444444444446</v>
      </c>
      <c r="D725" s="24">
        <v>-12.222222222222223</v>
      </c>
      <c r="E725" s="18">
        <v>0.50800000000000001</v>
      </c>
      <c r="F725" s="24" t="s">
        <v>348</v>
      </c>
      <c r="G725" s="24" t="s">
        <v>348</v>
      </c>
      <c r="H725" s="24" t="s">
        <v>348</v>
      </c>
      <c r="I725" s="24" t="s">
        <v>348</v>
      </c>
      <c r="J725" s="25" t="s">
        <v>348</v>
      </c>
      <c r="K725" s="18" t="s">
        <v>348</v>
      </c>
      <c r="L725" s="24" t="s">
        <v>348</v>
      </c>
    </row>
    <row r="726" spans="1:12" ht="16" x14ac:dyDescent="0.2">
      <c r="A726" s="32">
        <v>41623</v>
      </c>
      <c r="B726" s="16" t="s">
        <v>287</v>
      </c>
      <c r="C726" s="24">
        <v>-7.2222222222222223</v>
      </c>
      <c r="D726" s="24">
        <v>-18.888888888888889</v>
      </c>
      <c r="E726" s="18">
        <v>0.7619999999999999</v>
      </c>
      <c r="F726" s="24" t="s">
        <v>348</v>
      </c>
      <c r="G726" s="24" t="s">
        <v>348</v>
      </c>
      <c r="H726" s="24" t="s">
        <v>348</v>
      </c>
      <c r="I726" s="24" t="s">
        <v>348</v>
      </c>
      <c r="J726" s="25" t="s">
        <v>348</v>
      </c>
      <c r="K726" s="18" t="s">
        <v>348</v>
      </c>
      <c r="L726" s="24" t="s">
        <v>348</v>
      </c>
    </row>
    <row r="727" spans="1:12" ht="16" x14ac:dyDescent="0.2">
      <c r="A727" s="32">
        <v>41624</v>
      </c>
      <c r="B727" s="16" t="s">
        <v>287</v>
      </c>
      <c r="C727" s="24">
        <v>-15</v>
      </c>
      <c r="D727" s="24">
        <v>-23.888888888888889</v>
      </c>
      <c r="E727" s="18">
        <v>0</v>
      </c>
      <c r="F727" s="24" t="s">
        <v>348</v>
      </c>
      <c r="G727" s="24" t="s">
        <v>348</v>
      </c>
      <c r="H727" s="24" t="s">
        <v>348</v>
      </c>
      <c r="I727" s="24" t="s">
        <v>348</v>
      </c>
      <c r="J727" s="25" t="s">
        <v>348</v>
      </c>
      <c r="K727" s="18" t="s">
        <v>348</v>
      </c>
      <c r="L727" s="24" t="s">
        <v>348</v>
      </c>
    </row>
    <row r="728" spans="1:12" ht="16" x14ac:dyDescent="0.2">
      <c r="A728" s="32">
        <v>41625</v>
      </c>
      <c r="B728" s="16" t="s">
        <v>287</v>
      </c>
      <c r="C728" s="24">
        <v>-3.8888888888888893</v>
      </c>
      <c r="D728" s="24">
        <v>-18.888888888888889</v>
      </c>
      <c r="E728" s="18">
        <v>3.302</v>
      </c>
      <c r="F728" s="24" t="s">
        <v>348</v>
      </c>
      <c r="G728" s="24" t="s">
        <v>348</v>
      </c>
      <c r="H728" s="24" t="s">
        <v>348</v>
      </c>
      <c r="I728" s="24" t="s">
        <v>348</v>
      </c>
      <c r="J728" s="25" t="s">
        <v>348</v>
      </c>
      <c r="K728" s="18" t="s">
        <v>348</v>
      </c>
      <c r="L728" s="24" t="s">
        <v>348</v>
      </c>
    </row>
    <row r="729" spans="1:12" ht="16" x14ac:dyDescent="0.2">
      <c r="A729" s="32">
        <v>41626</v>
      </c>
      <c r="B729" s="16" t="s">
        <v>287</v>
      </c>
      <c r="C729" s="24">
        <v>-1.1111111111111112</v>
      </c>
      <c r="D729" s="24">
        <v>-17.222222222222221</v>
      </c>
      <c r="E729" s="18">
        <v>1.27</v>
      </c>
      <c r="F729" s="24" t="s">
        <v>348</v>
      </c>
      <c r="G729" s="24" t="s">
        <v>348</v>
      </c>
      <c r="H729" s="24" t="s">
        <v>348</v>
      </c>
      <c r="I729" s="24" t="s">
        <v>348</v>
      </c>
      <c r="J729" s="25" t="s">
        <v>348</v>
      </c>
      <c r="K729" s="18" t="s">
        <v>348</v>
      </c>
      <c r="L729" s="24" t="s">
        <v>348</v>
      </c>
    </row>
    <row r="730" spans="1:12" ht="16" x14ac:dyDescent="0.2">
      <c r="A730" s="32">
        <v>41627</v>
      </c>
      <c r="B730" s="16" t="s">
        <v>287</v>
      </c>
      <c r="C730" s="24">
        <v>-2.2222222222222223</v>
      </c>
      <c r="D730" s="24">
        <v>-15</v>
      </c>
      <c r="E730" s="18">
        <v>0</v>
      </c>
      <c r="F730" s="24" t="s">
        <v>348</v>
      </c>
      <c r="G730" s="24" t="s">
        <v>348</v>
      </c>
      <c r="H730" s="24" t="s">
        <v>348</v>
      </c>
      <c r="I730" s="24" t="s">
        <v>348</v>
      </c>
      <c r="J730" s="25" t="s">
        <v>348</v>
      </c>
      <c r="K730" s="18" t="s">
        <v>348</v>
      </c>
      <c r="L730" s="24" t="s">
        <v>348</v>
      </c>
    </row>
    <row r="731" spans="1:12" ht="16" x14ac:dyDescent="0.2">
      <c r="A731" s="32">
        <v>41628</v>
      </c>
      <c r="B731" s="16" t="s">
        <v>287</v>
      </c>
      <c r="C731" s="24">
        <v>-4.4444444444444446</v>
      </c>
      <c r="D731" s="24">
        <v>-8.8888888888888893</v>
      </c>
      <c r="E731" s="18">
        <v>1.016</v>
      </c>
      <c r="F731" s="24" t="s">
        <v>348</v>
      </c>
      <c r="G731" s="24" t="s">
        <v>348</v>
      </c>
      <c r="H731" s="24" t="s">
        <v>348</v>
      </c>
      <c r="I731" s="24" t="s">
        <v>348</v>
      </c>
      <c r="J731" s="25" t="s">
        <v>348</v>
      </c>
      <c r="K731" s="18" t="s">
        <v>348</v>
      </c>
      <c r="L731" s="24" t="s">
        <v>348</v>
      </c>
    </row>
    <row r="732" spans="1:12" ht="16" x14ac:dyDescent="0.2">
      <c r="A732" s="32">
        <v>41629</v>
      </c>
      <c r="B732" s="16" t="s">
        <v>287</v>
      </c>
      <c r="C732" s="24">
        <v>-6.1111111111111116</v>
      </c>
      <c r="D732" s="24">
        <v>-8.3333333333333339</v>
      </c>
      <c r="E732" s="18">
        <v>0.254</v>
      </c>
      <c r="F732" s="24" t="s">
        <v>348</v>
      </c>
      <c r="G732" s="24" t="s">
        <v>348</v>
      </c>
      <c r="H732" s="24" t="s">
        <v>348</v>
      </c>
      <c r="I732" s="24" t="s">
        <v>348</v>
      </c>
      <c r="J732" s="25" t="s">
        <v>348</v>
      </c>
      <c r="K732" s="18" t="s">
        <v>348</v>
      </c>
      <c r="L732" s="24" t="s">
        <v>348</v>
      </c>
    </row>
    <row r="733" spans="1:12" ht="16" x14ac:dyDescent="0.2">
      <c r="A733" s="32">
        <v>41630</v>
      </c>
      <c r="B733" s="16" t="s">
        <v>287</v>
      </c>
      <c r="C733" s="24">
        <v>-3.8888888888888893</v>
      </c>
      <c r="D733" s="24">
        <v>-6.666666666666667</v>
      </c>
      <c r="E733" s="18">
        <v>1.5239999999999998</v>
      </c>
      <c r="F733" s="24" t="s">
        <v>348</v>
      </c>
      <c r="G733" s="24" t="s">
        <v>348</v>
      </c>
      <c r="H733" s="24" t="s">
        <v>348</v>
      </c>
      <c r="I733" s="24" t="s">
        <v>348</v>
      </c>
      <c r="J733" s="25" t="s">
        <v>348</v>
      </c>
      <c r="K733" s="18" t="s">
        <v>348</v>
      </c>
      <c r="L733" s="24" t="s">
        <v>348</v>
      </c>
    </row>
    <row r="734" spans="1:12" ht="16" x14ac:dyDescent="0.2">
      <c r="A734" s="32">
        <v>41631</v>
      </c>
      <c r="B734" s="16" t="s">
        <v>287</v>
      </c>
      <c r="C734" s="24">
        <v>-5</v>
      </c>
      <c r="D734" s="24">
        <v>-11.666666666666668</v>
      </c>
      <c r="E734" s="18">
        <v>4.5719999999999992</v>
      </c>
      <c r="F734" s="24" t="s">
        <v>348</v>
      </c>
      <c r="G734" s="24" t="s">
        <v>348</v>
      </c>
      <c r="H734" s="24" t="s">
        <v>348</v>
      </c>
      <c r="I734" s="24" t="s">
        <v>348</v>
      </c>
      <c r="J734" s="25" t="s">
        <v>348</v>
      </c>
      <c r="K734" s="18" t="s">
        <v>348</v>
      </c>
      <c r="L734" s="24" t="s">
        <v>348</v>
      </c>
    </row>
    <row r="735" spans="1:12" ht="16" x14ac:dyDescent="0.2">
      <c r="A735" s="32">
        <v>41632</v>
      </c>
      <c r="B735" s="16" t="s">
        <v>287</v>
      </c>
      <c r="C735" s="24">
        <v>-11.666666666666668</v>
      </c>
      <c r="D735" s="24">
        <v>-24.444444444444446</v>
      </c>
      <c r="E735" s="18">
        <v>1.5239999999999998</v>
      </c>
      <c r="F735" s="24" t="s">
        <v>348</v>
      </c>
      <c r="G735" s="24" t="s">
        <v>348</v>
      </c>
      <c r="H735" s="24" t="s">
        <v>348</v>
      </c>
      <c r="I735" s="24" t="s">
        <v>348</v>
      </c>
      <c r="J735" s="25" t="s">
        <v>348</v>
      </c>
      <c r="K735" s="18" t="s">
        <v>348</v>
      </c>
      <c r="L735" s="24" t="s">
        <v>348</v>
      </c>
    </row>
    <row r="736" spans="1:12" ht="16" x14ac:dyDescent="0.2">
      <c r="A736" s="32">
        <v>41633</v>
      </c>
      <c r="B736" s="16" t="s">
        <v>287</v>
      </c>
      <c r="C736" s="24">
        <v>-11.666666666666668</v>
      </c>
      <c r="D736" s="24">
        <v>-25</v>
      </c>
      <c r="E736" s="18">
        <v>1.778</v>
      </c>
      <c r="F736" s="24" t="s">
        <v>348</v>
      </c>
      <c r="G736" s="24" t="s">
        <v>348</v>
      </c>
      <c r="H736" s="24" t="s">
        <v>348</v>
      </c>
      <c r="I736" s="24" t="s">
        <v>348</v>
      </c>
      <c r="J736" s="25" t="s">
        <v>348</v>
      </c>
      <c r="K736" s="18" t="s">
        <v>348</v>
      </c>
      <c r="L736" s="24" t="s">
        <v>348</v>
      </c>
    </row>
    <row r="737" spans="1:12" ht="16" x14ac:dyDescent="0.2">
      <c r="A737" s="32">
        <v>41634</v>
      </c>
      <c r="B737" s="16" t="s">
        <v>287</v>
      </c>
      <c r="C737" s="24">
        <v>-7.7777777777777786</v>
      </c>
      <c r="D737" s="24">
        <v>-13.888888888888889</v>
      </c>
      <c r="E737" s="18">
        <v>1.27</v>
      </c>
      <c r="F737" s="24" t="s">
        <v>348</v>
      </c>
      <c r="G737" s="24" t="s">
        <v>348</v>
      </c>
      <c r="H737" s="24" t="s">
        <v>348</v>
      </c>
      <c r="I737" s="24" t="s">
        <v>348</v>
      </c>
      <c r="J737" s="25" t="s">
        <v>348</v>
      </c>
      <c r="K737" s="18" t="s">
        <v>348</v>
      </c>
      <c r="L737" s="24" t="s">
        <v>348</v>
      </c>
    </row>
    <row r="738" spans="1:12" ht="16" x14ac:dyDescent="0.2">
      <c r="A738" s="32">
        <v>41635</v>
      </c>
      <c r="B738" s="16" t="s">
        <v>287</v>
      </c>
      <c r="C738" s="24">
        <v>-7.2222222222222223</v>
      </c>
      <c r="D738" s="24">
        <v>-15</v>
      </c>
      <c r="E738" s="18">
        <v>0</v>
      </c>
      <c r="F738" s="24" t="s">
        <v>348</v>
      </c>
      <c r="G738" s="24" t="s">
        <v>348</v>
      </c>
      <c r="H738" s="24" t="s">
        <v>348</v>
      </c>
      <c r="I738" s="24" t="s">
        <v>348</v>
      </c>
      <c r="J738" s="25" t="s">
        <v>348</v>
      </c>
      <c r="K738" s="18" t="s">
        <v>348</v>
      </c>
      <c r="L738" s="24" t="s">
        <v>348</v>
      </c>
    </row>
    <row r="739" spans="1:12" ht="16" x14ac:dyDescent="0.2">
      <c r="A739" s="32">
        <v>41636</v>
      </c>
      <c r="B739" s="16" t="s">
        <v>287</v>
      </c>
      <c r="C739" s="24">
        <v>2.2222222222222223</v>
      </c>
      <c r="D739" s="24">
        <v>-10</v>
      </c>
      <c r="E739" s="18">
        <v>0</v>
      </c>
      <c r="F739" s="24" t="s">
        <v>348</v>
      </c>
      <c r="G739" s="24" t="s">
        <v>348</v>
      </c>
      <c r="H739" s="24" t="s">
        <v>348</v>
      </c>
      <c r="I739" s="24" t="s">
        <v>348</v>
      </c>
      <c r="J739" s="25" t="s">
        <v>348</v>
      </c>
      <c r="K739" s="18" t="s">
        <v>348</v>
      </c>
      <c r="L739" s="24" t="s">
        <v>348</v>
      </c>
    </row>
    <row r="740" spans="1:12" ht="16" x14ac:dyDescent="0.2">
      <c r="A740" s="32">
        <v>41637</v>
      </c>
      <c r="B740" s="16" t="s">
        <v>287</v>
      </c>
      <c r="C740" s="24">
        <v>6.1111111111111116</v>
      </c>
      <c r="D740" s="24">
        <v>-9.4444444444444446</v>
      </c>
      <c r="E740" s="18">
        <v>0</v>
      </c>
      <c r="F740" s="24" t="s">
        <v>348</v>
      </c>
      <c r="G740" s="24" t="s">
        <v>348</v>
      </c>
      <c r="H740" s="24" t="s">
        <v>348</v>
      </c>
      <c r="I740" s="24" t="s">
        <v>348</v>
      </c>
      <c r="J740" s="25" t="s">
        <v>348</v>
      </c>
      <c r="K740" s="18" t="s">
        <v>348</v>
      </c>
      <c r="L740" s="24" t="s">
        <v>348</v>
      </c>
    </row>
    <row r="741" spans="1:12" ht="16" x14ac:dyDescent="0.2">
      <c r="A741" s="32">
        <v>41638</v>
      </c>
      <c r="B741" s="16" t="s">
        <v>287</v>
      </c>
      <c r="C741" s="24">
        <v>-9.4444444444444446</v>
      </c>
      <c r="D741" s="24">
        <v>-28.333333333333336</v>
      </c>
      <c r="E741" s="18">
        <v>0</v>
      </c>
      <c r="F741" s="24" t="s">
        <v>348</v>
      </c>
      <c r="G741" s="24" t="s">
        <v>348</v>
      </c>
      <c r="H741" s="24" t="s">
        <v>348</v>
      </c>
      <c r="I741" s="24" t="s">
        <v>348</v>
      </c>
      <c r="J741" s="25" t="s">
        <v>348</v>
      </c>
      <c r="K741" s="18" t="s">
        <v>348</v>
      </c>
      <c r="L741" s="24" t="s">
        <v>348</v>
      </c>
    </row>
    <row r="742" spans="1:12" ht="16" x14ac:dyDescent="0.2">
      <c r="A742" s="32">
        <v>41639</v>
      </c>
      <c r="B742" s="16" t="s">
        <v>287</v>
      </c>
      <c r="C742" s="24">
        <v>-18.888888888888889</v>
      </c>
      <c r="D742" s="24">
        <v>-28.333333333333336</v>
      </c>
      <c r="E742" s="18">
        <v>0.50800000000000001</v>
      </c>
      <c r="F742" s="24" t="s">
        <v>348</v>
      </c>
      <c r="G742" s="24" t="s">
        <v>348</v>
      </c>
      <c r="H742" s="24" t="s">
        <v>348</v>
      </c>
      <c r="I742" s="24" t="s">
        <v>348</v>
      </c>
      <c r="J742" s="25" t="s">
        <v>348</v>
      </c>
      <c r="K742" s="18" t="s">
        <v>348</v>
      </c>
      <c r="L742" s="24" t="s">
        <v>348</v>
      </c>
    </row>
    <row r="743" spans="1:12" ht="16" x14ac:dyDescent="0.2">
      <c r="A743" s="32">
        <v>41640</v>
      </c>
      <c r="B743" s="16" t="s">
        <v>287</v>
      </c>
      <c r="C743" s="24">
        <v>-16.666666666666668</v>
      </c>
      <c r="D743" s="24">
        <v>-24.444444444444446</v>
      </c>
      <c r="E743" s="18">
        <v>0</v>
      </c>
      <c r="F743" s="24" t="s">
        <v>348</v>
      </c>
      <c r="G743" s="24" t="s">
        <v>348</v>
      </c>
      <c r="H743" s="24" t="s">
        <v>348</v>
      </c>
      <c r="I743" s="24" t="s">
        <v>348</v>
      </c>
      <c r="J743" s="25" t="s">
        <v>348</v>
      </c>
      <c r="K743" s="18" t="s">
        <v>348</v>
      </c>
      <c r="L743" s="24" t="s">
        <v>348</v>
      </c>
    </row>
    <row r="744" spans="1:12" ht="16" x14ac:dyDescent="0.2">
      <c r="A744" s="32">
        <v>41641</v>
      </c>
      <c r="B744" s="16" t="s">
        <v>287</v>
      </c>
      <c r="C744" s="24">
        <v>-15.555555555555557</v>
      </c>
      <c r="D744" s="24">
        <v>-20.555555555555557</v>
      </c>
      <c r="E744" s="18">
        <v>0</v>
      </c>
      <c r="F744" s="24" t="s">
        <v>348</v>
      </c>
      <c r="G744" s="24" t="s">
        <v>348</v>
      </c>
      <c r="H744" s="24" t="s">
        <v>348</v>
      </c>
      <c r="I744" s="24" t="s">
        <v>348</v>
      </c>
      <c r="J744" s="25" t="s">
        <v>348</v>
      </c>
      <c r="K744" s="18" t="s">
        <v>348</v>
      </c>
      <c r="L744" s="24" t="s">
        <v>348</v>
      </c>
    </row>
    <row r="745" spans="1:12" ht="16" x14ac:dyDescent="0.2">
      <c r="A745" s="32">
        <v>41642</v>
      </c>
      <c r="B745" s="16" t="s">
        <v>287</v>
      </c>
      <c r="C745" s="24">
        <v>-12.777777777777779</v>
      </c>
      <c r="D745" s="24">
        <v>-25.555555555555557</v>
      </c>
      <c r="E745" s="18">
        <v>0</v>
      </c>
      <c r="F745" s="24" t="s">
        <v>348</v>
      </c>
      <c r="G745" s="24" t="s">
        <v>348</v>
      </c>
      <c r="H745" s="24" t="s">
        <v>348</v>
      </c>
      <c r="I745" s="24" t="s">
        <v>348</v>
      </c>
      <c r="J745" s="25" t="s">
        <v>348</v>
      </c>
      <c r="K745" s="18" t="s">
        <v>348</v>
      </c>
      <c r="L745" s="24" t="s">
        <v>348</v>
      </c>
    </row>
    <row r="746" spans="1:12" ht="16" x14ac:dyDescent="0.2">
      <c r="A746" s="32">
        <v>41643</v>
      </c>
      <c r="B746" s="16" t="s">
        <v>287</v>
      </c>
      <c r="C746" s="24">
        <v>-3.3333333333333335</v>
      </c>
      <c r="D746" s="24">
        <v>-20.555555555555557</v>
      </c>
      <c r="E746" s="18">
        <v>0</v>
      </c>
      <c r="F746" s="24" t="s">
        <v>348</v>
      </c>
      <c r="G746" s="24" t="s">
        <v>348</v>
      </c>
      <c r="H746" s="24" t="s">
        <v>348</v>
      </c>
      <c r="I746" s="24" t="s">
        <v>348</v>
      </c>
      <c r="J746" s="25" t="s">
        <v>348</v>
      </c>
      <c r="K746" s="18" t="s">
        <v>348</v>
      </c>
      <c r="L746" s="24" t="s">
        <v>348</v>
      </c>
    </row>
    <row r="747" spans="1:12" ht="16" x14ac:dyDescent="0.2">
      <c r="A747" s="32">
        <v>41644</v>
      </c>
      <c r="B747" s="16" t="s">
        <v>287</v>
      </c>
      <c r="C747" s="24">
        <v>-2.2222222222222223</v>
      </c>
      <c r="D747" s="24">
        <v>-20.555555555555557</v>
      </c>
      <c r="E747" s="18">
        <v>0</v>
      </c>
      <c r="F747" s="24" t="s">
        <v>348</v>
      </c>
      <c r="G747" s="24" t="s">
        <v>348</v>
      </c>
      <c r="H747" s="24" t="s">
        <v>348</v>
      </c>
      <c r="I747" s="24" t="s">
        <v>348</v>
      </c>
      <c r="J747" s="25" t="s">
        <v>348</v>
      </c>
      <c r="K747" s="18" t="s">
        <v>348</v>
      </c>
      <c r="L747" s="24" t="s">
        <v>348</v>
      </c>
    </row>
    <row r="748" spans="1:12" ht="16" x14ac:dyDescent="0.2">
      <c r="A748" s="15">
        <v>41645</v>
      </c>
      <c r="B748" s="16" t="s">
        <v>267</v>
      </c>
      <c r="C748" s="24">
        <v>-5.78</v>
      </c>
      <c r="D748" s="24">
        <v>-6.78</v>
      </c>
      <c r="E748" s="18">
        <v>0</v>
      </c>
      <c r="F748" s="24">
        <v>46.64</v>
      </c>
      <c r="G748" s="24">
        <v>1.6483125000000003</v>
      </c>
      <c r="H748" s="24">
        <v>0.21759259259259198</v>
      </c>
      <c r="I748" s="24">
        <v>0.16319444444444481</v>
      </c>
      <c r="J748" s="25">
        <v>210.46875</v>
      </c>
      <c r="K748" s="18">
        <v>0</v>
      </c>
      <c r="L748" s="24" t="s">
        <v>348</v>
      </c>
    </row>
    <row r="749" spans="1:12" ht="16" x14ac:dyDescent="0.2">
      <c r="A749" s="15">
        <v>41646</v>
      </c>
      <c r="B749" s="16" t="s">
        <v>267</v>
      </c>
      <c r="C749" s="24">
        <v>-4.3899999999999997</v>
      </c>
      <c r="D749" s="24">
        <v>-15.28</v>
      </c>
      <c r="E749" s="18">
        <v>0</v>
      </c>
      <c r="F749" s="24">
        <v>49.46</v>
      </c>
      <c r="G749" s="24">
        <v>0.57737499999999986</v>
      </c>
      <c r="H749" s="24">
        <v>0.12037037037037158</v>
      </c>
      <c r="I749" s="24">
        <v>0.11111111111111253</v>
      </c>
      <c r="J749" s="25">
        <v>219.83333333333334</v>
      </c>
      <c r="K749" s="18">
        <v>0</v>
      </c>
      <c r="L749" s="24" t="s">
        <v>348</v>
      </c>
    </row>
    <row r="750" spans="1:12" ht="16" x14ac:dyDescent="0.2">
      <c r="A750" s="15">
        <v>41647</v>
      </c>
      <c r="B750" s="16" t="s">
        <v>267</v>
      </c>
      <c r="C750" s="24">
        <v>-7.61</v>
      </c>
      <c r="D750" s="24">
        <v>-17.61</v>
      </c>
      <c r="E750" s="18">
        <v>0</v>
      </c>
      <c r="F750" s="24">
        <v>52.07</v>
      </c>
      <c r="G750" s="24">
        <v>1.4155000000000006</v>
      </c>
      <c r="H750" s="24">
        <v>0.11111111111111253</v>
      </c>
      <c r="I750" s="24">
        <v>0.11111111111111253</v>
      </c>
      <c r="J750" s="25">
        <v>130.52083333333334</v>
      </c>
      <c r="K750" s="18">
        <v>0</v>
      </c>
      <c r="L750" s="24" t="s">
        <v>348</v>
      </c>
    </row>
    <row r="751" spans="1:12" ht="16" x14ac:dyDescent="0.2">
      <c r="A751" s="15">
        <v>41648</v>
      </c>
      <c r="B751" s="16" t="s">
        <v>267</v>
      </c>
      <c r="C751" s="24">
        <v>-3.11</v>
      </c>
      <c r="D751" s="24">
        <v>-17.11</v>
      </c>
      <c r="E751" s="18">
        <v>0</v>
      </c>
      <c r="F751" s="24">
        <v>54.63</v>
      </c>
      <c r="G751" s="24">
        <v>1.0010937500000001</v>
      </c>
      <c r="H751" s="24">
        <v>0.11111111111111253</v>
      </c>
      <c r="I751" s="24">
        <v>0.11111111111111253</v>
      </c>
      <c r="J751" s="25">
        <v>82.625</v>
      </c>
      <c r="K751" s="18">
        <v>0</v>
      </c>
      <c r="L751" s="24" t="s">
        <v>348</v>
      </c>
    </row>
    <row r="752" spans="1:12" ht="16" x14ac:dyDescent="0.2">
      <c r="A752" s="15">
        <v>41649</v>
      </c>
      <c r="B752" s="16" t="s">
        <v>267</v>
      </c>
      <c r="C752" s="24">
        <v>-2.5</v>
      </c>
      <c r="D752" s="24">
        <v>-8.89</v>
      </c>
      <c r="E752" s="18">
        <v>0</v>
      </c>
      <c r="F752" s="24">
        <v>89.34</v>
      </c>
      <c r="G752" s="24">
        <v>3.3199062500000025</v>
      </c>
      <c r="H752" s="24">
        <v>0.11111111111111253</v>
      </c>
      <c r="I752" s="24">
        <v>0.11111111111111253</v>
      </c>
      <c r="J752" s="25">
        <v>199.80208333333334</v>
      </c>
      <c r="K752" s="18">
        <v>0.01</v>
      </c>
      <c r="L752" s="24" t="s">
        <v>348</v>
      </c>
    </row>
    <row r="753" spans="1:12" ht="16" x14ac:dyDescent="0.2">
      <c r="A753" s="15">
        <v>41650</v>
      </c>
      <c r="B753" s="16" t="s">
        <v>267</v>
      </c>
      <c r="C753" s="24">
        <v>-2.11</v>
      </c>
      <c r="D753" s="24">
        <v>-4.6100000000000003</v>
      </c>
      <c r="E753" s="18">
        <v>8.3819999999999997</v>
      </c>
      <c r="F753" s="24">
        <v>89.91</v>
      </c>
      <c r="G753" s="24">
        <v>2.4957500000000024</v>
      </c>
      <c r="H753" s="24">
        <v>0.11111111111111253</v>
      </c>
      <c r="I753" s="24">
        <v>0.11111111111111253</v>
      </c>
      <c r="J753" s="25">
        <v>131.48958333333334</v>
      </c>
      <c r="K753" s="18">
        <v>76.199999999999989</v>
      </c>
      <c r="L753" s="24" t="s">
        <v>348</v>
      </c>
    </row>
    <row r="754" spans="1:12" ht="16" x14ac:dyDescent="0.2">
      <c r="A754" s="15">
        <v>41651</v>
      </c>
      <c r="B754" s="16" t="s">
        <v>267</v>
      </c>
      <c r="C754" s="24">
        <v>3.78</v>
      </c>
      <c r="D754" s="24">
        <v>-5.28</v>
      </c>
      <c r="E754" s="18">
        <v>0</v>
      </c>
      <c r="F754" s="24">
        <v>75.89</v>
      </c>
      <c r="G754" s="24">
        <v>2.4724687500000013</v>
      </c>
      <c r="H754" s="24">
        <v>0.14467592592592668</v>
      </c>
      <c r="I754" s="24">
        <v>0.11111111111111253</v>
      </c>
      <c r="J754" s="25">
        <v>207.14583333333334</v>
      </c>
      <c r="K754" s="18">
        <v>0</v>
      </c>
      <c r="L754" s="24" t="s">
        <v>348</v>
      </c>
    </row>
    <row r="755" spans="1:12" ht="16" x14ac:dyDescent="0.2">
      <c r="A755" s="15">
        <v>41652</v>
      </c>
      <c r="B755" s="16" t="s">
        <v>267</v>
      </c>
      <c r="C755" s="24">
        <v>0.89</v>
      </c>
      <c r="D755" s="24">
        <v>-10.78</v>
      </c>
      <c r="E755" s="18">
        <v>0</v>
      </c>
      <c r="F755" s="24">
        <v>71.34</v>
      </c>
      <c r="G755" s="24">
        <v>4.3722187499999956</v>
      </c>
      <c r="H755" s="24">
        <v>0.21643518518518454</v>
      </c>
      <c r="I755" s="24">
        <v>0.11111111111111253</v>
      </c>
      <c r="J755" s="25">
        <v>227.70833333333334</v>
      </c>
      <c r="K755" s="18">
        <v>0</v>
      </c>
      <c r="L755" s="24" t="s">
        <v>348</v>
      </c>
    </row>
    <row r="756" spans="1:12" ht="16" x14ac:dyDescent="0.2">
      <c r="A756" s="15">
        <v>41653</v>
      </c>
      <c r="B756" s="16" t="s">
        <v>267</v>
      </c>
      <c r="C756" s="24">
        <v>-5.28</v>
      </c>
      <c r="D756" s="24">
        <v>-10.78</v>
      </c>
      <c r="E756" s="18">
        <v>4.5719999999999992</v>
      </c>
      <c r="F756" s="24">
        <v>82.06</v>
      </c>
      <c r="G756" s="24">
        <v>3.1709062499999998</v>
      </c>
      <c r="H756" s="24">
        <v>0.22222222222222143</v>
      </c>
      <c r="I756" s="24">
        <v>0.11111111111111253</v>
      </c>
      <c r="J756" s="25">
        <v>184.65625</v>
      </c>
      <c r="K756" s="18">
        <v>76.199999999999989</v>
      </c>
      <c r="L756" s="24" t="s">
        <v>348</v>
      </c>
    </row>
    <row r="757" spans="1:12" ht="16" x14ac:dyDescent="0.2">
      <c r="A757" s="15">
        <v>41654</v>
      </c>
      <c r="B757" s="16" t="s">
        <v>267</v>
      </c>
      <c r="C757" s="24">
        <v>-10.89</v>
      </c>
      <c r="D757" s="24">
        <v>-15.72</v>
      </c>
      <c r="E757" s="18">
        <v>6.35</v>
      </c>
      <c r="F757" s="24">
        <v>64.14</v>
      </c>
      <c r="G757" s="24">
        <v>4.0509374999999981</v>
      </c>
      <c r="H757" s="24">
        <v>0.22222222222222143</v>
      </c>
      <c r="I757" s="24">
        <v>0.13310185185185283</v>
      </c>
      <c r="J757" s="25">
        <v>181.75</v>
      </c>
      <c r="K757" s="18">
        <v>152.39999999999998</v>
      </c>
      <c r="L757" s="24" t="s">
        <v>348</v>
      </c>
    </row>
    <row r="758" spans="1:12" ht="16" x14ac:dyDescent="0.2">
      <c r="A758" s="15">
        <v>41655</v>
      </c>
      <c r="B758" s="16" t="s">
        <v>267</v>
      </c>
      <c r="C758" s="24">
        <v>-1.89</v>
      </c>
      <c r="D758" s="24">
        <v>-14.22</v>
      </c>
      <c r="E758" s="18">
        <v>0</v>
      </c>
      <c r="F758" s="24">
        <v>73.66</v>
      </c>
      <c r="G758" s="24">
        <v>3.4409687500000037</v>
      </c>
      <c r="H758" s="24">
        <v>0.22222222222222143</v>
      </c>
      <c r="I758" s="24">
        <v>0.20254629629629592</v>
      </c>
      <c r="J758" s="25">
        <v>242.10416666666666</v>
      </c>
      <c r="K758" s="18">
        <v>0</v>
      </c>
      <c r="L758" s="24" t="s">
        <v>348</v>
      </c>
    </row>
    <row r="759" spans="1:12" ht="16" x14ac:dyDescent="0.2">
      <c r="A759" s="15">
        <v>41656</v>
      </c>
      <c r="B759" s="16" t="s">
        <v>267</v>
      </c>
      <c r="C759" s="24">
        <v>-7.78</v>
      </c>
      <c r="D759" s="24">
        <v>-17.72</v>
      </c>
      <c r="E759" s="18">
        <v>4.5719999999999992</v>
      </c>
      <c r="F759" s="24">
        <v>66.459999999999994</v>
      </c>
      <c r="G759" s="24">
        <v>0.86606249999999996</v>
      </c>
      <c r="H759" s="24">
        <v>0.22222222222222143</v>
      </c>
      <c r="I759" s="24">
        <v>0.22106481481481408</v>
      </c>
      <c r="J759" s="25">
        <v>152.1875</v>
      </c>
      <c r="K759" s="18">
        <v>81.28</v>
      </c>
      <c r="L759" s="24" t="s">
        <v>348</v>
      </c>
    </row>
    <row r="760" spans="1:12" ht="16" x14ac:dyDescent="0.2">
      <c r="A760" s="15">
        <v>41657</v>
      </c>
      <c r="B760" s="16" t="s">
        <v>267</v>
      </c>
      <c r="C760" s="24">
        <v>-7.72</v>
      </c>
      <c r="D760" s="24">
        <v>-17.61</v>
      </c>
      <c r="E760" s="18">
        <v>0</v>
      </c>
      <c r="F760" s="24">
        <v>67.180000000000007</v>
      </c>
      <c r="G760" s="24">
        <v>2.4165937500000005</v>
      </c>
      <c r="H760" s="24">
        <v>0.22222222222222143</v>
      </c>
      <c r="I760" s="24">
        <v>0.22106481481481408</v>
      </c>
      <c r="J760" s="25">
        <v>215.32291666666666</v>
      </c>
      <c r="K760" s="18">
        <v>0</v>
      </c>
      <c r="L760" s="24" t="s">
        <v>348</v>
      </c>
    </row>
    <row r="761" spans="1:12" ht="16" x14ac:dyDescent="0.2">
      <c r="A761" s="15">
        <v>41658</v>
      </c>
      <c r="B761" s="16" t="s">
        <v>267</v>
      </c>
      <c r="C761" s="24">
        <v>3.11</v>
      </c>
      <c r="D761" s="24">
        <v>-11</v>
      </c>
      <c r="E761" s="18">
        <v>0</v>
      </c>
      <c r="F761" s="24">
        <v>72.58</v>
      </c>
      <c r="G761" s="24">
        <v>2.2256874999999998</v>
      </c>
      <c r="H761" s="24">
        <v>0.22222222222222143</v>
      </c>
      <c r="I761" s="24">
        <v>0.22222222222222143</v>
      </c>
      <c r="J761" s="25">
        <v>280.76041666666669</v>
      </c>
      <c r="K761" s="18">
        <v>0</v>
      </c>
      <c r="L761" s="24" t="s">
        <v>348</v>
      </c>
    </row>
    <row r="762" spans="1:12" ht="16" x14ac:dyDescent="0.2">
      <c r="A762" s="15">
        <v>41659</v>
      </c>
      <c r="B762" s="16" t="s">
        <v>267</v>
      </c>
      <c r="C762" s="24">
        <v>-6.39</v>
      </c>
      <c r="D762" s="24">
        <v>-17.61</v>
      </c>
      <c r="E762" s="18">
        <v>0.50800000000000001</v>
      </c>
      <c r="F762" s="24">
        <v>59.61</v>
      </c>
      <c r="G762" s="24">
        <v>0.6937812499999999</v>
      </c>
      <c r="H762" s="24">
        <v>0.22222222222222143</v>
      </c>
      <c r="I762" s="24">
        <v>0.22222222222222143</v>
      </c>
      <c r="J762" s="25">
        <v>220.07291666666666</v>
      </c>
      <c r="K762" s="18">
        <v>10.16</v>
      </c>
      <c r="L762" s="24" t="s">
        <v>348</v>
      </c>
    </row>
    <row r="763" spans="1:12" ht="16" x14ac:dyDescent="0.2">
      <c r="A763" s="15">
        <v>41660</v>
      </c>
      <c r="B763" s="16" t="s">
        <v>267</v>
      </c>
      <c r="C763" s="24">
        <v>-6.28</v>
      </c>
      <c r="D763" s="24">
        <v>-17.72</v>
      </c>
      <c r="E763" s="18">
        <v>0</v>
      </c>
      <c r="F763" s="24">
        <v>51.26</v>
      </c>
      <c r="G763" s="24">
        <v>3.4502812499999993</v>
      </c>
      <c r="H763" s="24">
        <v>0.22222222222222143</v>
      </c>
      <c r="I763" s="24">
        <v>0.18287037037037057</v>
      </c>
      <c r="J763" s="25">
        <v>206.40625</v>
      </c>
      <c r="K763" s="18">
        <v>0.01</v>
      </c>
      <c r="L763" s="24" t="s">
        <v>348</v>
      </c>
    </row>
    <row r="764" spans="1:12" ht="16" x14ac:dyDescent="0.2">
      <c r="A764" s="15">
        <v>41661</v>
      </c>
      <c r="B764" s="16" t="s">
        <v>267</v>
      </c>
      <c r="C764" s="24">
        <v>-13.39</v>
      </c>
      <c r="D764" s="24">
        <v>-17.72</v>
      </c>
      <c r="E764" s="18">
        <v>0.7619999999999999</v>
      </c>
      <c r="F764" s="24">
        <v>65.510000000000005</v>
      </c>
      <c r="G764" s="24">
        <v>2.98465625</v>
      </c>
      <c r="H764" s="24">
        <v>0.22222222222222143</v>
      </c>
      <c r="I764" s="24">
        <v>0.11226851851851992</v>
      </c>
      <c r="J764" s="25">
        <v>222.4375</v>
      </c>
      <c r="K764" s="18">
        <v>27.94</v>
      </c>
      <c r="L764" s="24" t="s">
        <v>348</v>
      </c>
    </row>
    <row r="765" spans="1:12" ht="16" x14ac:dyDescent="0.2">
      <c r="A765" s="15">
        <v>41662</v>
      </c>
      <c r="B765" s="16" t="s">
        <v>267</v>
      </c>
      <c r="C765" s="24">
        <v>8.2799999999999994</v>
      </c>
      <c r="D765" s="24">
        <v>-15.72</v>
      </c>
      <c r="E765" s="18">
        <v>0.50800000000000001</v>
      </c>
      <c r="F765" s="24">
        <v>53.49</v>
      </c>
      <c r="G765" s="24">
        <v>4.4374062500000031</v>
      </c>
      <c r="H765" s="24">
        <v>0.22222222222222143</v>
      </c>
      <c r="I765" s="24">
        <v>0.11111111111111253</v>
      </c>
      <c r="J765" s="25">
        <v>167.72916666666666</v>
      </c>
      <c r="K765" s="18">
        <v>5.08</v>
      </c>
      <c r="L765" s="24" t="s">
        <v>348</v>
      </c>
    </row>
    <row r="766" spans="1:12" ht="16" x14ac:dyDescent="0.2">
      <c r="A766" s="15">
        <v>41663</v>
      </c>
      <c r="B766" s="16" t="s">
        <v>267</v>
      </c>
      <c r="C766" s="24">
        <v>-3.5</v>
      </c>
      <c r="D766" s="24">
        <v>-17.72</v>
      </c>
      <c r="E766" s="18">
        <v>0</v>
      </c>
      <c r="F766" s="24">
        <v>68.790000000000006</v>
      </c>
      <c r="G766" s="24">
        <v>5.5968124999999977</v>
      </c>
      <c r="H766" s="24">
        <v>0.22222222222222143</v>
      </c>
      <c r="I766" s="24">
        <v>0.11111111111111253</v>
      </c>
      <c r="J766" s="25">
        <v>224.34375</v>
      </c>
      <c r="K766" s="18">
        <v>0.01</v>
      </c>
      <c r="L766" s="24" t="s">
        <v>348</v>
      </c>
    </row>
    <row r="767" spans="1:12" ht="16" x14ac:dyDescent="0.2">
      <c r="A767" s="15">
        <v>41664</v>
      </c>
      <c r="B767" s="16" t="s">
        <v>267</v>
      </c>
      <c r="C767" s="24">
        <v>-4.1100000000000003</v>
      </c>
      <c r="D767" s="24">
        <v>-17.72</v>
      </c>
      <c r="E767" s="18">
        <v>1.27</v>
      </c>
      <c r="F767" s="24">
        <v>47.66</v>
      </c>
      <c r="G767" s="24">
        <v>3.9810937499999972</v>
      </c>
      <c r="H767" s="24">
        <v>0.22222222222222143</v>
      </c>
      <c r="I767" s="24">
        <v>0.11111111111111253</v>
      </c>
      <c r="J767" s="25">
        <v>157.72916666666666</v>
      </c>
      <c r="K767" s="18">
        <v>25.4</v>
      </c>
      <c r="L767" s="24" t="s">
        <v>348</v>
      </c>
    </row>
    <row r="768" spans="1:12" ht="16" x14ac:dyDescent="0.2">
      <c r="A768" s="15">
        <v>41665</v>
      </c>
      <c r="B768" s="16" t="s">
        <v>267</v>
      </c>
      <c r="C768" s="24">
        <v>-12.28</v>
      </c>
      <c r="D768" s="24">
        <v>-17.72</v>
      </c>
      <c r="E768" s="18">
        <v>0.7619999999999999</v>
      </c>
      <c r="F768" s="24">
        <v>68.239999999999995</v>
      </c>
      <c r="G768" s="24">
        <v>4.5817500000000031</v>
      </c>
      <c r="H768" s="24">
        <v>0.22222222222222143</v>
      </c>
      <c r="I768" s="24">
        <v>0.11111111111111253</v>
      </c>
      <c r="J768" s="25">
        <v>221.65625</v>
      </c>
      <c r="K768" s="18">
        <v>40.64</v>
      </c>
      <c r="L768" s="24" t="s">
        <v>348</v>
      </c>
    </row>
    <row r="769" spans="1:12" ht="16" x14ac:dyDescent="0.2">
      <c r="A769" s="15">
        <v>41666</v>
      </c>
      <c r="B769" s="16" t="s">
        <v>267</v>
      </c>
      <c r="C769" s="24">
        <v>-7.28</v>
      </c>
      <c r="D769" s="24">
        <v>-15.22</v>
      </c>
      <c r="E769" s="18">
        <v>1.5239999999999998</v>
      </c>
      <c r="F769" s="24">
        <v>53.64</v>
      </c>
      <c r="G769" s="24">
        <v>3.1476250000000019</v>
      </c>
      <c r="H769" s="24">
        <v>0.22222222222222143</v>
      </c>
      <c r="I769" s="24">
        <v>0.11111111111111253</v>
      </c>
      <c r="J769" s="25">
        <v>204.83333333333334</v>
      </c>
      <c r="K769" s="18">
        <v>63.5</v>
      </c>
      <c r="L769" s="24" t="s">
        <v>348</v>
      </c>
    </row>
    <row r="770" spans="1:12" ht="16" x14ac:dyDescent="0.2">
      <c r="A770" s="15">
        <v>41667</v>
      </c>
      <c r="B770" s="16" t="s">
        <v>267</v>
      </c>
      <c r="C770" s="24">
        <v>-5.39</v>
      </c>
      <c r="D770" s="24">
        <v>-15.28</v>
      </c>
      <c r="E770" s="18">
        <v>0</v>
      </c>
      <c r="F770" s="24">
        <v>49.16</v>
      </c>
      <c r="G770" s="24">
        <v>3.0684687499999992</v>
      </c>
      <c r="H770" s="24">
        <v>0.21527777777777724</v>
      </c>
      <c r="I770" s="24">
        <v>0.11111111111111253</v>
      </c>
      <c r="J770" s="25">
        <v>154.60416666666666</v>
      </c>
      <c r="K770" s="18">
        <v>0</v>
      </c>
      <c r="L770" s="24" t="s">
        <v>348</v>
      </c>
    </row>
    <row r="771" spans="1:12" ht="16" x14ac:dyDescent="0.2">
      <c r="A771" s="15">
        <v>41668</v>
      </c>
      <c r="B771" s="16" t="s">
        <v>267</v>
      </c>
      <c r="C771" s="24">
        <v>-5.39</v>
      </c>
      <c r="D771" s="24">
        <v>17.72</v>
      </c>
      <c r="E771" s="18">
        <v>0</v>
      </c>
      <c r="F771" s="24">
        <v>46.35</v>
      </c>
      <c r="G771" s="24">
        <v>2.6214687499999996</v>
      </c>
      <c r="H771" s="24">
        <v>0.18865740740740736</v>
      </c>
      <c r="I771" s="24">
        <v>0.11111111111111253</v>
      </c>
      <c r="J771" s="25">
        <v>160.13541666666666</v>
      </c>
      <c r="K771" s="18">
        <v>0</v>
      </c>
      <c r="L771" s="24" t="s">
        <v>348</v>
      </c>
    </row>
    <row r="772" spans="1:12" ht="16" x14ac:dyDescent="0.2">
      <c r="A772" s="15">
        <v>41669</v>
      </c>
      <c r="B772" s="16" t="s">
        <v>267</v>
      </c>
      <c r="C772" s="24">
        <v>-3.11</v>
      </c>
      <c r="D772" s="24">
        <v>-17.11</v>
      </c>
      <c r="E772" s="18">
        <v>0</v>
      </c>
      <c r="F772" s="24">
        <v>66.959999999999994</v>
      </c>
      <c r="G772" s="24">
        <v>1.1687187500000003</v>
      </c>
      <c r="H772" s="24">
        <v>0.21990740740740666</v>
      </c>
      <c r="I772" s="24">
        <v>0.11111111111111253</v>
      </c>
      <c r="J772" s="25">
        <v>213.54166666666666</v>
      </c>
      <c r="K772" s="18">
        <v>0</v>
      </c>
      <c r="L772" s="24" t="s">
        <v>348</v>
      </c>
    </row>
    <row r="773" spans="1:12" ht="16" x14ac:dyDescent="0.2">
      <c r="A773" s="15">
        <v>41670</v>
      </c>
      <c r="B773" s="16" t="s">
        <v>267</v>
      </c>
      <c r="C773" s="24">
        <v>-7.61</v>
      </c>
      <c r="D773" s="24">
        <v>-17.72</v>
      </c>
      <c r="E773" s="18">
        <v>5.5880000000000001</v>
      </c>
      <c r="F773" s="24">
        <v>51.64</v>
      </c>
      <c r="G773" s="24">
        <v>0.56340624999999933</v>
      </c>
      <c r="H773" s="24">
        <v>0.22222222222222143</v>
      </c>
      <c r="I773" s="24">
        <v>0.11111111111111253</v>
      </c>
      <c r="J773" s="25">
        <v>192.73958333333334</v>
      </c>
      <c r="K773" s="18">
        <v>119.38</v>
      </c>
      <c r="L773" s="24" t="s">
        <v>348</v>
      </c>
    </row>
    <row r="774" spans="1:12" ht="16" x14ac:dyDescent="0.2">
      <c r="A774" s="15">
        <v>41671</v>
      </c>
      <c r="B774" s="16" t="s">
        <v>267</v>
      </c>
      <c r="C774" s="24">
        <v>-7.39</v>
      </c>
      <c r="D774" s="24">
        <v>-17.72</v>
      </c>
      <c r="E774" s="18">
        <v>0</v>
      </c>
      <c r="F774" s="24">
        <v>55.22</v>
      </c>
      <c r="G774" s="24">
        <v>0.93590624999999994</v>
      </c>
      <c r="H774" s="24">
        <v>0.22222222222222143</v>
      </c>
      <c r="I774" s="24">
        <v>0.11111111111111253</v>
      </c>
      <c r="J774" s="25">
        <v>218.88541666666666</v>
      </c>
      <c r="K774" s="18">
        <v>0</v>
      </c>
      <c r="L774" s="24" t="s">
        <v>348</v>
      </c>
    </row>
    <row r="775" spans="1:12" ht="16" x14ac:dyDescent="0.2">
      <c r="A775" s="15">
        <v>41672</v>
      </c>
      <c r="B775" s="16" t="s">
        <v>267</v>
      </c>
      <c r="C775" s="24">
        <v>-8.61</v>
      </c>
      <c r="D775" s="24">
        <v>-17.72</v>
      </c>
      <c r="E775" s="18">
        <v>0</v>
      </c>
      <c r="F775" s="24">
        <v>56.5</v>
      </c>
      <c r="G775" s="24">
        <v>0.63324999999999976</v>
      </c>
      <c r="H775" s="24">
        <v>0.22106481481481408</v>
      </c>
      <c r="I775" s="24">
        <v>0.11111111111111253</v>
      </c>
      <c r="J775" s="25">
        <v>188.1875</v>
      </c>
      <c r="K775" s="18">
        <v>0</v>
      </c>
      <c r="L775" s="24" t="s">
        <v>348</v>
      </c>
    </row>
    <row r="776" spans="1:12" ht="16" x14ac:dyDescent="0.2">
      <c r="A776" s="15">
        <v>41673</v>
      </c>
      <c r="B776" s="16" t="s">
        <v>267</v>
      </c>
      <c r="C776" s="24">
        <v>-5.72</v>
      </c>
      <c r="D776" s="24">
        <v>-17.61</v>
      </c>
      <c r="E776" s="18">
        <v>0</v>
      </c>
      <c r="F776" s="24">
        <v>55.93</v>
      </c>
      <c r="G776" s="24">
        <v>0.28868749999999976</v>
      </c>
      <c r="H776" s="24">
        <v>0.2048611111111108</v>
      </c>
      <c r="I776" s="24">
        <v>0.11111111111111253</v>
      </c>
      <c r="J776" s="25">
        <v>267.04166666666669</v>
      </c>
      <c r="K776" s="18">
        <v>0</v>
      </c>
      <c r="L776" s="24" t="s">
        <v>348</v>
      </c>
    </row>
    <row r="777" spans="1:12" ht="16" x14ac:dyDescent="0.2">
      <c r="A777" s="15">
        <v>41674</v>
      </c>
      <c r="B777" s="16" t="s">
        <v>267</v>
      </c>
      <c r="C777" s="24">
        <v>-9.7200000000000006</v>
      </c>
      <c r="D777" s="24">
        <v>-17.39</v>
      </c>
      <c r="E777" s="18">
        <v>0</v>
      </c>
      <c r="F777" s="24">
        <v>58.02</v>
      </c>
      <c r="G777" s="24">
        <v>2.4212499999999975</v>
      </c>
      <c r="H777" s="24">
        <v>0.17476851851851874</v>
      </c>
      <c r="I777" s="24">
        <v>0.11111111111111253</v>
      </c>
      <c r="J777" s="25">
        <v>259.9375</v>
      </c>
      <c r="K777" s="18">
        <v>0</v>
      </c>
      <c r="L777" s="24" t="s">
        <v>348</v>
      </c>
    </row>
    <row r="778" spans="1:12" ht="16" x14ac:dyDescent="0.2">
      <c r="A778" s="15">
        <v>41675</v>
      </c>
      <c r="B778" s="16" t="s">
        <v>267</v>
      </c>
      <c r="C778" s="24">
        <v>-12.72</v>
      </c>
      <c r="D778" s="24">
        <v>-17.72</v>
      </c>
      <c r="E778" s="18">
        <v>0</v>
      </c>
      <c r="F778" s="24">
        <v>58.26</v>
      </c>
      <c r="G778" s="24">
        <v>2.2117187500000011</v>
      </c>
      <c r="H778" s="24">
        <v>0.16319444444444484</v>
      </c>
      <c r="I778" s="24">
        <v>0.11111111111111253</v>
      </c>
      <c r="J778" s="25">
        <v>203.89583333333334</v>
      </c>
      <c r="K778" s="18">
        <v>0</v>
      </c>
      <c r="L778" s="24" t="s">
        <v>348</v>
      </c>
    </row>
    <row r="779" spans="1:12" ht="16" x14ac:dyDescent="0.2">
      <c r="A779" s="15">
        <v>41676</v>
      </c>
      <c r="B779" s="16" t="s">
        <v>267</v>
      </c>
      <c r="C779" s="24">
        <v>-9.5</v>
      </c>
      <c r="D779" s="24">
        <v>-17.72</v>
      </c>
      <c r="E779" s="18">
        <v>0</v>
      </c>
      <c r="F779" s="24">
        <v>55.69</v>
      </c>
      <c r="G779" s="24">
        <v>2.3001875000000012</v>
      </c>
      <c r="H779" s="24">
        <v>0.1354166666666676</v>
      </c>
      <c r="I779" s="24">
        <v>0.11111111111111253</v>
      </c>
      <c r="J779" s="25">
        <v>176.11458333333334</v>
      </c>
      <c r="K779" s="18">
        <v>0</v>
      </c>
      <c r="L779" s="24" t="s">
        <v>348</v>
      </c>
    </row>
    <row r="780" spans="1:12" ht="16" x14ac:dyDescent="0.2">
      <c r="A780" s="15">
        <v>41677</v>
      </c>
      <c r="B780" s="16" t="s">
        <v>267</v>
      </c>
      <c r="C780" s="24">
        <v>-10.28</v>
      </c>
      <c r="D780" s="24">
        <v>-17.72</v>
      </c>
      <c r="E780" s="18">
        <v>0</v>
      </c>
      <c r="F780" s="24">
        <v>50.51</v>
      </c>
      <c r="G780" s="24">
        <v>0.13503125000000002</v>
      </c>
      <c r="H780" s="24">
        <v>0.1134259259259273</v>
      </c>
      <c r="I780" s="24">
        <v>0.11111111111111253</v>
      </c>
      <c r="J780" s="25">
        <v>139.25</v>
      </c>
      <c r="K780" s="18">
        <v>0</v>
      </c>
      <c r="L780" s="24" t="s">
        <v>348</v>
      </c>
    </row>
    <row r="781" spans="1:12" ht="16" x14ac:dyDescent="0.2">
      <c r="A781" s="15">
        <v>41678</v>
      </c>
      <c r="B781" s="16" t="s">
        <v>267</v>
      </c>
      <c r="C781" s="24">
        <v>-6.61</v>
      </c>
      <c r="D781" s="24">
        <v>-17.39</v>
      </c>
      <c r="E781" s="18">
        <v>0</v>
      </c>
      <c r="F781" s="24">
        <v>61.13</v>
      </c>
      <c r="G781" s="24">
        <v>2.3700312499999998</v>
      </c>
      <c r="H781" s="24">
        <v>0.11111111111111253</v>
      </c>
      <c r="I781" s="24">
        <v>0.11111111111111253</v>
      </c>
      <c r="J781" s="25">
        <v>229.28125</v>
      </c>
      <c r="K781" s="18">
        <v>0</v>
      </c>
      <c r="L781" s="24" t="s">
        <v>348</v>
      </c>
    </row>
    <row r="782" spans="1:12" ht="16" x14ac:dyDescent="0.2">
      <c r="A782" s="15">
        <v>41679</v>
      </c>
      <c r="B782" s="16" t="s">
        <v>267</v>
      </c>
      <c r="C782" s="24">
        <v>-9.89</v>
      </c>
      <c r="D782" s="24">
        <v>-17.72</v>
      </c>
      <c r="E782" s="18">
        <v>0</v>
      </c>
      <c r="F782" s="24">
        <v>56.07</v>
      </c>
      <c r="G782" s="24">
        <v>1.8485312500000015</v>
      </c>
      <c r="H782" s="24">
        <v>0.11111111111111253</v>
      </c>
      <c r="I782" s="24">
        <v>0.10995370370370511</v>
      </c>
      <c r="J782" s="25">
        <v>230</v>
      </c>
      <c r="K782" s="18">
        <v>0.01</v>
      </c>
      <c r="L782" s="24" t="s">
        <v>348</v>
      </c>
    </row>
    <row r="783" spans="1:12" ht="16" x14ac:dyDescent="0.2">
      <c r="A783" s="15">
        <v>41680</v>
      </c>
      <c r="B783" s="16" t="s">
        <v>267</v>
      </c>
      <c r="C783" s="24">
        <v>-8.2200000000000006</v>
      </c>
      <c r="D783" s="24">
        <v>-17.72</v>
      </c>
      <c r="E783" s="18">
        <v>0</v>
      </c>
      <c r="F783" s="24">
        <v>48.79</v>
      </c>
      <c r="G783" s="24">
        <v>1.2665000000000004</v>
      </c>
      <c r="H783" s="24">
        <v>0.11111111111111253</v>
      </c>
      <c r="I783" s="24">
        <v>8.3333333333334411E-2</v>
      </c>
      <c r="J783" s="25">
        <v>160.52083333333334</v>
      </c>
      <c r="K783" s="18">
        <v>0</v>
      </c>
      <c r="L783" s="24" t="s">
        <v>348</v>
      </c>
    </row>
    <row r="784" spans="1:12" ht="16" x14ac:dyDescent="0.2">
      <c r="A784" s="15">
        <v>41681</v>
      </c>
      <c r="B784" s="16" t="s">
        <v>267</v>
      </c>
      <c r="C784" s="24">
        <v>-3.72</v>
      </c>
      <c r="D784" s="24">
        <v>-17.39</v>
      </c>
      <c r="E784" s="18">
        <v>0</v>
      </c>
      <c r="F784" s="24">
        <v>46.47</v>
      </c>
      <c r="G784" s="24">
        <v>1.1687187500000007</v>
      </c>
      <c r="H784" s="24">
        <v>0.11111111111111253</v>
      </c>
      <c r="I784" s="24">
        <v>2.7777777777778161E-2</v>
      </c>
      <c r="J784" s="25">
        <v>181.70833333333334</v>
      </c>
      <c r="K784" s="18">
        <v>0</v>
      </c>
      <c r="L784" s="24" t="s">
        <v>348</v>
      </c>
    </row>
    <row r="785" spans="1:12" ht="16" x14ac:dyDescent="0.2">
      <c r="A785" s="15">
        <v>41682</v>
      </c>
      <c r="B785" s="16" t="s">
        <v>267</v>
      </c>
      <c r="C785" s="24">
        <v>-5.78</v>
      </c>
      <c r="D785" s="24">
        <v>-17.72</v>
      </c>
      <c r="E785" s="18">
        <v>1.016</v>
      </c>
      <c r="F785" s="24">
        <v>67.75</v>
      </c>
      <c r="G785" s="24">
        <v>3.3385312500000013</v>
      </c>
      <c r="H785" s="24">
        <v>0.11111111111111253</v>
      </c>
      <c r="I785" s="24">
        <v>2.5462962962963315E-2</v>
      </c>
      <c r="J785" s="25">
        <v>140.92708333333334</v>
      </c>
      <c r="K785" s="18">
        <v>30.479999999999997</v>
      </c>
      <c r="L785" s="24" t="s">
        <v>348</v>
      </c>
    </row>
    <row r="786" spans="1:12" ht="16" x14ac:dyDescent="0.2">
      <c r="A786" s="15">
        <v>41683</v>
      </c>
      <c r="B786" s="16" t="s">
        <v>267</v>
      </c>
      <c r="C786" s="24">
        <v>-4.28</v>
      </c>
      <c r="D786" s="24">
        <v>-16.78</v>
      </c>
      <c r="E786" s="18">
        <v>1.5239999999999998</v>
      </c>
      <c r="F786" s="24">
        <v>78.25</v>
      </c>
      <c r="G786" s="24">
        <v>3.5480625000000017</v>
      </c>
      <c r="H786" s="24">
        <v>0.11111111111111253</v>
      </c>
      <c r="I786" s="24">
        <v>6.0185185185185973E-2</v>
      </c>
      <c r="J786" s="25">
        <v>242.71875</v>
      </c>
      <c r="K786" s="18">
        <v>27.94</v>
      </c>
      <c r="L786" s="24" t="s">
        <v>348</v>
      </c>
    </row>
    <row r="787" spans="1:12" ht="16" x14ac:dyDescent="0.2">
      <c r="A787" s="15">
        <v>41684</v>
      </c>
      <c r="B787" s="16" t="s">
        <v>267</v>
      </c>
      <c r="C787" s="24">
        <v>-9.2200000000000006</v>
      </c>
      <c r="D787" s="24">
        <v>17.61</v>
      </c>
      <c r="E787" s="18">
        <v>1.27</v>
      </c>
      <c r="F787" s="24">
        <v>59.53</v>
      </c>
      <c r="G787" s="24">
        <v>0.8334687500000002</v>
      </c>
      <c r="H787" s="24">
        <v>0.11111111111111253</v>
      </c>
      <c r="I787" s="24">
        <v>0.11111111111111253</v>
      </c>
      <c r="J787" s="25">
        <v>147.57291666666666</v>
      </c>
      <c r="K787" s="18">
        <v>22.86</v>
      </c>
      <c r="L787" s="24" t="s">
        <v>348</v>
      </c>
    </row>
    <row r="788" spans="1:12" ht="16" x14ac:dyDescent="0.2">
      <c r="A788" s="15">
        <v>41685</v>
      </c>
      <c r="B788" s="16" t="s">
        <v>267</v>
      </c>
      <c r="C788" s="24">
        <v>-6.61</v>
      </c>
      <c r="D788" s="24">
        <v>-17.28</v>
      </c>
      <c r="E788" s="18">
        <v>0</v>
      </c>
      <c r="F788" s="24">
        <v>60.41</v>
      </c>
      <c r="G788" s="24">
        <v>1.2618437499999999</v>
      </c>
      <c r="H788" s="24">
        <v>0.1134259259259273</v>
      </c>
      <c r="I788" s="24">
        <v>0.11111111111111253</v>
      </c>
      <c r="J788" s="25">
        <v>231.53125</v>
      </c>
      <c r="K788" s="18">
        <v>0</v>
      </c>
      <c r="L788" s="24" t="s">
        <v>348</v>
      </c>
    </row>
    <row r="789" spans="1:12" ht="16" x14ac:dyDescent="0.2">
      <c r="A789" s="15">
        <v>41686</v>
      </c>
      <c r="B789" s="16" t="s">
        <v>267</v>
      </c>
      <c r="C789" s="24">
        <v>-3.72</v>
      </c>
      <c r="D789" s="24">
        <v>-17.72</v>
      </c>
      <c r="E789" s="18">
        <v>0.50800000000000001</v>
      </c>
      <c r="F789" s="24">
        <v>59.73</v>
      </c>
      <c r="G789" s="24">
        <v>3.8088125000000019</v>
      </c>
      <c r="H789" s="24">
        <v>0.12847222222222329</v>
      </c>
      <c r="I789" s="24">
        <v>0.11111111111111253</v>
      </c>
      <c r="J789" s="25">
        <v>79.697916666666671</v>
      </c>
      <c r="K789" s="18">
        <v>25.4</v>
      </c>
      <c r="L789" s="24" t="s">
        <v>348</v>
      </c>
    </row>
    <row r="790" spans="1:12" ht="16" x14ac:dyDescent="0.2">
      <c r="A790" s="15">
        <v>41687</v>
      </c>
      <c r="B790" s="16" t="s">
        <v>267</v>
      </c>
      <c r="C790" s="24">
        <v>-5.22</v>
      </c>
      <c r="D790" s="24">
        <v>-11.5</v>
      </c>
      <c r="E790" s="18">
        <v>0.254</v>
      </c>
      <c r="F790" s="24">
        <v>80.66</v>
      </c>
      <c r="G790" s="24">
        <v>1.7693750000000008</v>
      </c>
      <c r="H790" s="24">
        <v>0.18402777777777779</v>
      </c>
      <c r="I790" s="24">
        <v>0.11111111111111253</v>
      </c>
      <c r="J790" s="25">
        <v>139.95833333333334</v>
      </c>
      <c r="K790" s="18">
        <v>5.08</v>
      </c>
      <c r="L790" s="24" t="s">
        <v>348</v>
      </c>
    </row>
    <row r="791" spans="1:12" ht="16" x14ac:dyDescent="0.2">
      <c r="A791" s="15">
        <v>41688</v>
      </c>
      <c r="B791" s="16" t="s">
        <v>267</v>
      </c>
      <c r="C791" s="24">
        <v>2.78</v>
      </c>
      <c r="D791" s="24">
        <v>-7.72</v>
      </c>
      <c r="E791" s="18">
        <v>6.0959999999999992</v>
      </c>
      <c r="F791" s="24">
        <v>74.61</v>
      </c>
      <c r="G791" s="24">
        <v>1.8578437500000009</v>
      </c>
      <c r="H791" s="24">
        <v>0.21990740740740666</v>
      </c>
      <c r="I791" s="24">
        <v>0.11111111111111253</v>
      </c>
      <c r="J791" s="25">
        <v>185.17708333333334</v>
      </c>
      <c r="K791" s="18">
        <v>147.32</v>
      </c>
      <c r="L791" s="24" t="s">
        <v>348</v>
      </c>
    </row>
    <row r="792" spans="1:12" ht="16" x14ac:dyDescent="0.2">
      <c r="A792" s="15">
        <v>41689</v>
      </c>
      <c r="B792" s="16" t="s">
        <v>267</v>
      </c>
      <c r="C792" s="24">
        <v>5.1100000000000003</v>
      </c>
      <c r="D792" s="24">
        <v>-8.39</v>
      </c>
      <c r="E792" s="18">
        <v>0</v>
      </c>
      <c r="F792" s="24">
        <v>60.77</v>
      </c>
      <c r="G792" s="24">
        <v>3.5480625000000017</v>
      </c>
      <c r="H792" s="24">
        <v>0.22106481481481408</v>
      </c>
      <c r="I792" s="24">
        <v>0.11111111111111253</v>
      </c>
      <c r="J792" s="25">
        <v>70.145833333333329</v>
      </c>
      <c r="K792" s="18">
        <v>0</v>
      </c>
      <c r="L792" s="24" t="s">
        <v>348</v>
      </c>
    </row>
    <row r="793" spans="1:12" ht="16" x14ac:dyDescent="0.2">
      <c r="A793" s="15">
        <v>41690</v>
      </c>
      <c r="B793" s="16" t="s">
        <v>267</v>
      </c>
      <c r="C793" s="24">
        <v>1.61</v>
      </c>
      <c r="D793" s="24">
        <v>-2.89</v>
      </c>
      <c r="E793" s="18">
        <v>0</v>
      </c>
      <c r="F793" s="24">
        <v>75.14</v>
      </c>
      <c r="G793" s="24">
        <v>6.4954687500000041</v>
      </c>
      <c r="H793" s="24">
        <v>0.22222222222222143</v>
      </c>
      <c r="I793" s="24">
        <v>0.11111111111111253</v>
      </c>
      <c r="J793" s="25">
        <v>201.78125</v>
      </c>
      <c r="K793" s="18">
        <v>0</v>
      </c>
      <c r="L793" s="24" t="s">
        <v>348</v>
      </c>
    </row>
    <row r="794" spans="1:12" ht="16" x14ac:dyDescent="0.2">
      <c r="A794" s="15">
        <v>41691</v>
      </c>
      <c r="B794" s="16" t="s">
        <v>267</v>
      </c>
      <c r="C794" s="24">
        <v>-0.11</v>
      </c>
      <c r="D794" s="24">
        <v>-12.11</v>
      </c>
      <c r="E794" s="18">
        <v>22.605999999999998</v>
      </c>
      <c r="F794" s="24">
        <v>83.03</v>
      </c>
      <c r="G794" s="24">
        <v>5.4291875000000003</v>
      </c>
      <c r="H794" s="24">
        <v>0.22222222222222143</v>
      </c>
      <c r="I794" s="24">
        <v>0.11111111111111253</v>
      </c>
      <c r="J794" s="25">
        <v>207.59375</v>
      </c>
      <c r="K794" s="18">
        <v>114.3</v>
      </c>
      <c r="L794" s="24" t="s">
        <v>348</v>
      </c>
    </row>
    <row r="795" spans="1:12" ht="16" x14ac:dyDescent="0.2">
      <c r="A795" s="15">
        <v>41692</v>
      </c>
      <c r="B795" s="16" t="s">
        <v>267</v>
      </c>
      <c r="C795" s="24">
        <v>-9.2799999999999994</v>
      </c>
      <c r="D795" s="24">
        <v>-15.78</v>
      </c>
      <c r="E795" s="18">
        <v>1.5239999999999998</v>
      </c>
      <c r="F795" s="24">
        <v>64.010000000000005</v>
      </c>
      <c r="G795" s="24">
        <v>5.6480312499999981</v>
      </c>
      <c r="H795" s="24">
        <v>0.22222222222222143</v>
      </c>
      <c r="I795" s="24">
        <v>0.11111111111111253</v>
      </c>
      <c r="J795" s="25">
        <v>216.92708333333334</v>
      </c>
      <c r="K795" s="18">
        <v>45.72</v>
      </c>
      <c r="L795" s="24" t="s">
        <v>348</v>
      </c>
    </row>
    <row r="796" spans="1:12" ht="16" x14ac:dyDescent="0.2">
      <c r="A796" s="15">
        <v>41693</v>
      </c>
      <c r="B796" s="16" t="s">
        <v>267</v>
      </c>
      <c r="C796" s="24">
        <v>-9.39</v>
      </c>
      <c r="D796" s="24">
        <v>-17.72</v>
      </c>
      <c r="E796" s="18">
        <v>0</v>
      </c>
      <c r="F796" s="24">
        <v>56.3</v>
      </c>
      <c r="G796" s="24">
        <v>4.7540312500000041</v>
      </c>
      <c r="H796" s="24">
        <v>0.22222222222222143</v>
      </c>
      <c r="I796" s="24">
        <v>0.11111111111111253</v>
      </c>
      <c r="J796" s="25">
        <v>222.97916666666666</v>
      </c>
      <c r="K796" s="18">
        <v>0</v>
      </c>
      <c r="L796" s="24" t="s">
        <v>348</v>
      </c>
    </row>
    <row r="797" spans="1:12" ht="16" x14ac:dyDescent="0.2">
      <c r="A797" s="15">
        <v>41694</v>
      </c>
      <c r="B797" s="16" t="s">
        <v>267</v>
      </c>
      <c r="C797" s="24">
        <v>-12</v>
      </c>
      <c r="D797" s="24">
        <v>-17.72</v>
      </c>
      <c r="E797" s="18">
        <v>0</v>
      </c>
      <c r="F797" s="24">
        <v>55.19</v>
      </c>
      <c r="G797" s="24">
        <v>4.7540312499999988</v>
      </c>
      <c r="H797" s="24">
        <v>0.22222222222222143</v>
      </c>
      <c r="I797" s="24">
        <v>0.11111111111111253</v>
      </c>
      <c r="J797" s="25">
        <v>223.32291666666666</v>
      </c>
      <c r="K797" s="18">
        <v>0</v>
      </c>
      <c r="L797" s="24" t="s">
        <v>348</v>
      </c>
    </row>
    <row r="798" spans="1:12" ht="16" x14ac:dyDescent="0.2">
      <c r="A798" s="15">
        <v>41695</v>
      </c>
      <c r="B798" s="16" t="s">
        <v>267</v>
      </c>
      <c r="C798" s="24">
        <v>-13.78</v>
      </c>
      <c r="D798" s="24">
        <v>-17.72</v>
      </c>
      <c r="E798" s="18">
        <v>0</v>
      </c>
      <c r="F798" s="24">
        <v>52.92</v>
      </c>
      <c r="G798" s="24">
        <v>5.1358437499999985</v>
      </c>
      <c r="H798" s="24">
        <v>0.22222222222222143</v>
      </c>
      <c r="I798" s="24">
        <v>0.11111111111111253</v>
      </c>
      <c r="J798" s="25">
        <v>197.88541666666666</v>
      </c>
      <c r="K798" s="18">
        <v>0</v>
      </c>
      <c r="L798" s="24" t="s">
        <v>348</v>
      </c>
    </row>
    <row r="799" spans="1:12" ht="16" x14ac:dyDescent="0.2">
      <c r="A799" s="15">
        <v>41696</v>
      </c>
      <c r="B799" s="16" t="s">
        <v>267</v>
      </c>
      <c r="C799" s="24">
        <v>-8.7200000000000006</v>
      </c>
      <c r="D799" s="24">
        <v>-17.61</v>
      </c>
      <c r="E799" s="18">
        <v>0</v>
      </c>
      <c r="F799" s="24">
        <v>53.06</v>
      </c>
      <c r="G799" s="24">
        <v>2.6959687499999987</v>
      </c>
      <c r="H799" s="24">
        <v>0.22222222222222143</v>
      </c>
      <c r="I799" s="24">
        <v>0.11111111111111253</v>
      </c>
      <c r="J799" s="25">
        <v>235.5625</v>
      </c>
      <c r="K799" s="18">
        <v>0</v>
      </c>
      <c r="L799" s="24" t="s">
        <v>348</v>
      </c>
    </row>
    <row r="800" spans="1:12" ht="16" x14ac:dyDescent="0.2">
      <c r="A800" s="15">
        <v>41697</v>
      </c>
      <c r="B800" s="16" t="s">
        <v>267</v>
      </c>
      <c r="C800" s="24">
        <v>-3.89</v>
      </c>
      <c r="D800" s="24">
        <v>-17.22</v>
      </c>
      <c r="E800" s="18">
        <v>3.302</v>
      </c>
      <c r="F800" s="24">
        <v>37.729999999999997</v>
      </c>
      <c r="G800" s="24">
        <v>1.2804687500000005</v>
      </c>
      <c r="H800" s="24">
        <v>0.22222222222222143</v>
      </c>
      <c r="I800" s="24">
        <v>0.11111111111111253</v>
      </c>
      <c r="J800" s="25">
        <v>130.01041666666666</v>
      </c>
      <c r="K800" s="18">
        <v>25.4</v>
      </c>
      <c r="L800" s="24" t="s">
        <v>348</v>
      </c>
    </row>
    <row r="801" spans="1:12" ht="16" x14ac:dyDescent="0.2">
      <c r="A801" s="15">
        <v>41698</v>
      </c>
      <c r="B801" s="16" t="s">
        <v>267</v>
      </c>
      <c r="C801" s="24">
        <v>-2.2200000000000002</v>
      </c>
      <c r="D801" s="24">
        <v>-17.61</v>
      </c>
      <c r="E801" s="18">
        <v>0</v>
      </c>
      <c r="F801" s="24">
        <v>54.16</v>
      </c>
      <c r="G801" s="24">
        <v>3.2593750000000021</v>
      </c>
      <c r="H801" s="24">
        <v>0.22222222222222143</v>
      </c>
      <c r="I801" s="24">
        <v>0.11111111111111253</v>
      </c>
      <c r="J801" s="25">
        <v>239.9375</v>
      </c>
      <c r="K801" s="18">
        <v>0</v>
      </c>
      <c r="L801" s="24" t="s">
        <v>348</v>
      </c>
    </row>
    <row r="802" spans="1:12" ht="16" x14ac:dyDescent="0.2">
      <c r="A802" s="15">
        <v>41699</v>
      </c>
      <c r="B802" s="16" t="s">
        <v>267</v>
      </c>
      <c r="C802" s="24">
        <v>-13.78</v>
      </c>
      <c r="D802" s="24">
        <v>-17.72</v>
      </c>
      <c r="E802" s="18">
        <v>2.794</v>
      </c>
      <c r="F802" s="24">
        <v>54.42</v>
      </c>
      <c r="G802" s="24">
        <v>2.5842187499999993</v>
      </c>
      <c r="H802" s="24">
        <v>0.22222222222222143</v>
      </c>
      <c r="I802" s="24">
        <v>0.11111111111111253</v>
      </c>
      <c r="J802" s="25">
        <v>236.375</v>
      </c>
      <c r="K802" s="18">
        <v>71.11999999999999</v>
      </c>
      <c r="L802" s="24" t="s">
        <v>348</v>
      </c>
    </row>
    <row r="803" spans="1:12" ht="16" x14ac:dyDescent="0.2">
      <c r="A803" s="15">
        <v>41700</v>
      </c>
      <c r="B803" s="16" t="s">
        <v>267</v>
      </c>
      <c r="C803" s="24">
        <v>-8.89</v>
      </c>
      <c r="D803" s="24">
        <v>-16.89</v>
      </c>
      <c r="E803" s="18">
        <v>0</v>
      </c>
      <c r="F803" s="24">
        <v>33.44</v>
      </c>
      <c r="G803" s="24">
        <v>0.41440624999999986</v>
      </c>
      <c r="H803" s="24">
        <v>0.22222222222222143</v>
      </c>
      <c r="I803" s="24">
        <v>0.11111111111111253</v>
      </c>
      <c r="J803" s="25">
        <v>211.82291666666666</v>
      </c>
      <c r="K803" s="18">
        <v>0</v>
      </c>
      <c r="L803" s="24" t="s">
        <v>348</v>
      </c>
    </row>
    <row r="804" spans="1:12" ht="16" x14ac:dyDescent="0.2">
      <c r="A804" s="15">
        <v>41701</v>
      </c>
      <c r="B804" s="16" t="s">
        <v>267</v>
      </c>
      <c r="C804" s="24">
        <v>-6.22</v>
      </c>
      <c r="D804" s="24">
        <v>-17.39</v>
      </c>
      <c r="E804" s="18">
        <v>0</v>
      </c>
      <c r="F804" s="24">
        <v>43.52</v>
      </c>
      <c r="G804" s="24">
        <v>3.7249999999999998E-2</v>
      </c>
      <c r="H804" s="24">
        <v>0.22106481481481408</v>
      </c>
      <c r="I804" s="24">
        <v>0.11111111111111253</v>
      </c>
      <c r="J804" s="25">
        <v>194.86458333333334</v>
      </c>
      <c r="K804" s="18">
        <v>0</v>
      </c>
      <c r="L804" s="24" t="s">
        <v>348</v>
      </c>
    </row>
    <row r="805" spans="1:12" ht="16" x14ac:dyDescent="0.2">
      <c r="A805" s="15">
        <v>41702</v>
      </c>
      <c r="B805" s="16" t="s">
        <v>267</v>
      </c>
      <c r="C805" s="24">
        <v>-7.61</v>
      </c>
      <c r="D805" s="24">
        <v>-17</v>
      </c>
      <c r="E805" s="18">
        <v>1.27</v>
      </c>
      <c r="F805" s="24">
        <v>58.4</v>
      </c>
      <c r="G805" s="24">
        <v>0.89400000000000002</v>
      </c>
      <c r="H805" s="24">
        <v>0.21412037037036971</v>
      </c>
      <c r="I805" s="24">
        <v>0.11111111111111253</v>
      </c>
      <c r="J805" s="25">
        <v>86.4375</v>
      </c>
      <c r="K805" s="18">
        <v>38.099999999999994</v>
      </c>
      <c r="L805" s="24" t="s">
        <v>348</v>
      </c>
    </row>
    <row r="806" spans="1:12" ht="16" x14ac:dyDescent="0.2">
      <c r="A806" s="15">
        <v>41703</v>
      </c>
      <c r="B806" s="16" t="s">
        <v>267</v>
      </c>
      <c r="C806" s="24">
        <v>-5.39</v>
      </c>
      <c r="D806" s="24">
        <v>-17.39</v>
      </c>
      <c r="E806" s="18">
        <v>0</v>
      </c>
      <c r="F806" s="24">
        <v>47.05</v>
      </c>
      <c r="G806" s="24">
        <v>2.2443124999999999</v>
      </c>
      <c r="H806" s="24">
        <v>0.22222222222222143</v>
      </c>
      <c r="I806" s="24">
        <v>0.11111111111111253</v>
      </c>
      <c r="J806" s="25">
        <v>95.020833333333329</v>
      </c>
      <c r="K806" s="18">
        <v>0.01</v>
      </c>
      <c r="L806" s="24" t="s">
        <v>348</v>
      </c>
    </row>
    <row r="807" spans="1:12" ht="16" x14ac:dyDescent="0.2">
      <c r="A807" s="15">
        <v>41704</v>
      </c>
      <c r="B807" s="16" t="s">
        <v>267</v>
      </c>
      <c r="C807" s="24">
        <v>-3.22</v>
      </c>
      <c r="D807" s="24">
        <v>-17.61</v>
      </c>
      <c r="E807" s="18">
        <v>0</v>
      </c>
      <c r="F807" s="24">
        <v>55.44</v>
      </c>
      <c r="G807" s="24">
        <v>1.7507500000000011</v>
      </c>
      <c r="H807" s="24">
        <v>0.22222222222222143</v>
      </c>
      <c r="I807" s="24">
        <v>0.11111111111111253</v>
      </c>
      <c r="J807" s="25">
        <v>184.57291666666666</v>
      </c>
      <c r="K807" s="18">
        <v>0</v>
      </c>
      <c r="L807" s="24" t="s">
        <v>348</v>
      </c>
    </row>
    <row r="808" spans="1:12" ht="16" x14ac:dyDescent="0.2">
      <c r="A808" s="15">
        <v>41705</v>
      </c>
      <c r="B808" s="16" t="s">
        <v>267</v>
      </c>
      <c r="C808" s="24">
        <v>0.89</v>
      </c>
      <c r="D808" s="24">
        <v>-9.2200000000000006</v>
      </c>
      <c r="E808" s="18">
        <v>0</v>
      </c>
      <c r="F808" s="24">
        <v>67.09</v>
      </c>
      <c r="G808" s="24">
        <v>1.6296875000000004</v>
      </c>
      <c r="H808" s="24">
        <v>0.22222222222222143</v>
      </c>
      <c r="I808" s="24">
        <v>0.11111111111111253</v>
      </c>
      <c r="J808" s="25">
        <v>254.63541666666666</v>
      </c>
      <c r="K808" s="18">
        <v>0</v>
      </c>
      <c r="L808" s="24" t="s">
        <v>348</v>
      </c>
    </row>
    <row r="809" spans="1:12" ht="16" x14ac:dyDescent="0.2">
      <c r="A809" s="15">
        <v>41706</v>
      </c>
      <c r="B809" s="16" t="s">
        <v>267</v>
      </c>
      <c r="C809" s="24">
        <v>-2.78</v>
      </c>
      <c r="D809" s="24">
        <v>-13.61</v>
      </c>
      <c r="E809" s="18">
        <v>0</v>
      </c>
      <c r="F809" s="24">
        <v>56.96</v>
      </c>
      <c r="G809" s="24">
        <v>2.69596875</v>
      </c>
      <c r="H809" s="24">
        <v>0.22222222222222143</v>
      </c>
      <c r="I809" s="24">
        <v>0.11111111111111253</v>
      </c>
      <c r="J809" s="25">
        <v>164.82291666666666</v>
      </c>
      <c r="K809" s="18">
        <v>0</v>
      </c>
      <c r="L809" s="24" t="s">
        <v>348</v>
      </c>
    </row>
    <row r="810" spans="1:12" ht="16" x14ac:dyDescent="0.2">
      <c r="A810" s="15">
        <v>41707</v>
      </c>
      <c r="B810" s="16" t="s">
        <v>267</v>
      </c>
      <c r="C810" s="24">
        <v>5.72</v>
      </c>
      <c r="D810" s="24">
        <v>-12.89</v>
      </c>
      <c r="E810" s="18">
        <v>0</v>
      </c>
      <c r="F810" s="24">
        <v>60.12</v>
      </c>
      <c r="G810" s="24">
        <v>1.9742500000000021</v>
      </c>
      <c r="H810" s="24">
        <v>0.21990740740740669</v>
      </c>
      <c r="I810" s="24">
        <v>0.11111111111111253</v>
      </c>
      <c r="J810" s="25">
        <v>199.625</v>
      </c>
      <c r="K810" s="18">
        <v>0</v>
      </c>
      <c r="L810" s="24" t="s">
        <v>348</v>
      </c>
    </row>
    <row r="811" spans="1:12" ht="16" x14ac:dyDescent="0.2">
      <c r="A811" s="15">
        <v>41708</v>
      </c>
      <c r="B811" s="16" t="s">
        <v>267</v>
      </c>
      <c r="C811" s="24">
        <v>8.89</v>
      </c>
      <c r="D811" s="24">
        <v>-2.39</v>
      </c>
      <c r="E811" s="18">
        <v>0</v>
      </c>
      <c r="F811" s="24">
        <v>64.66</v>
      </c>
      <c r="G811" s="24">
        <v>1.4620625000000003</v>
      </c>
      <c r="H811" s="24">
        <v>0.21990740740740666</v>
      </c>
      <c r="I811" s="24">
        <v>0.11111111111111253</v>
      </c>
      <c r="J811" s="25">
        <v>251.96875</v>
      </c>
      <c r="K811" s="18">
        <v>0</v>
      </c>
      <c r="L811" s="24" t="s">
        <v>348</v>
      </c>
    </row>
    <row r="812" spans="1:12" ht="16" x14ac:dyDescent="0.2">
      <c r="A812" s="15">
        <v>41709</v>
      </c>
      <c r="B812" s="16" t="s">
        <v>267</v>
      </c>
      <c r="C812" s="24">
        <v>4.78</v>
      </c>
      <c r="D812" s="24">
        <v>-0.28000000000000003</v>
      </c>
      <c r="E812" s="18">
        <v>0</v>
      </c>
      <c r="F812" s="24">
        <v>58.78</v>
      </c>
      <c r="G812" s="24">
        <v>1.99753125</v>
      </c>
      <c r="H812" s="24">
        <v>0.22222222222222143</v>
      </c>
      <c r="I812" s="24">
        <v>0.11111111111111253</v>
      </c>
      <c r="J812" s="25">
        <v>271.77083333333331</v>
      </c>
      <c r="K812" s="18">
        <v>0</v>
      </c>
      <c r="L812" s="24" t="s">
        <v>348</v>
      </c>
    </row>
    <row r="813" spans="1:12" ht="16" x14ac:dyDescent="0.2">
      <c r="A813" s="15">
        <v>41710</v>
      </c>
      <c r="B813" s="16" t="s">
        <v>267</v>
      </c>
      <c r="C813" s="24">
        <v>-0.2</v>
      </c>
      <c r="D813" s="24">
        <v>-15.39</v>
      </c>
      <c r="E813" s="18">
        <v>0</v>
      </c>
      <c r="F813" s="24">
        <v>43.4</v>
      </c>
      <c r="G813" s="24">
        <v>1.5738125000000009</v>
      </c>
      <c r="H813" s="24">
        <v>0.22222222222222143</v>
      </c>
      <c r="I813" s="24">
        <v>0.11111111111111253</v>
      </c>
      <c r="J813" s="25">
        <v>152.8125</v>
      </c>
      <c r="K813" s="18">
        <v>0</v>
      </c>
      <c r="L813" s="24" t="s">
        <v>348</v>
      </c>
    </row>
    <row r="814" spans="1:12" ht="16" x14ac:dyDescent="0.2">
      <c r="A814" s="15">
        <v>41711</v>
      </c>
      <c r="B814" s="16" t="s">
        <v>267</v>
      </c>
      <c r="C814" s="24">
        <v>4.8899999999999997</v>
      </c>
      <c r="D814" s="24">
        <v>-17.28</v>
      </c>
      <c r="E814" s="18">
        <v>0</v>
      </c>
      <c r="F814" s="24">
        <v>57.56</v>
      </c>
      <c r="G814" s="24">
        <v>4.6189999999999953</v>
      </c>
      <c r="H814" s="24">
        <v>0.22222222222222143</v>
      </c>
      <c r="I814" s="24">
        <v>0.11111111111111253</v>
      </c>
      <c r="J814" s="25">
        <v>205.10416666666666</v>
      </c>
      <c r="K814" s="18">
        <v>0</v>
      </c>
      <c r="L814" s="24" t="s">
        <v>348</v>
      </c>
    </row>
    <row r="815" spans="1:12" ht="16" x14ac:dyDescent="0.2">
      <c r="A815" s="15">
        <v>41712</v>
      </c>
      <c r="B815" s="16" t="s">
        <v>267</v>
      </c>
      <c r="C815" s="24">
        <v>4.5</v>
      </c>
      <c r="D815" s="24">
        <v>-2.2799999999999998</v>
      </c>
      <c r="E815" s="18">
        <v>0</v>
      </c>
      <c r="F815" s="24">
        <v>65.59</v>
      </c>
      <c r="G815" s="24">
        <v>2.3607187500000006</v>
      </c>
      <c r="H815" s="24">
        <v>0.22222222222222143</v>
      </c>
      <c r="I815" s="24">
        <v>0.11111111111111253</v>
      </c>
      <c r="J815" s="25">
        <v>268.5</v>
      </c>
      <c r="K815" s="18">
        <v>0</v>
      </c>
      <c r="L815" s="24" t="s">
        <v>348</v>
      </c>
    </row>
    <row r="816" spans="1:12" ht="16" x14ac:dyDescent="0.2">
      <c r="A816" s="15">
        <v>41713</v>
      </c>
      <c r="B816" s="16" t="s">
        <v>267</v>
      </c>
      <c r="C816" s="24">
        <v>-0.61</v>
      </c>
      <c r="D816" s="24">
        <v>-12.22</v>
      </c>
      <c r="E816" s="18">
        <v>0</v>
      </c>
      <c r="F816" s="24">
        <v>46.29</v>
      </c>
      <c r="G816" s="24">
        <v>0.89400000000000002</v>
      </c>
      <c r="H816" s="24">
        <v>0.22222222222222143</v>
      </c>
      <c r="I816" s="24">
        <v>0.11111111111111253</v>
      </c>
      <c r="J816" s="25">
        <v>152.57291666666666</v>
      </c>
      <c r="K816" s="18">
        <v>0</v>
      </c>
      <c r="L816" s="24" t="s">
        <v>348</v>
      </c>
    </row>
    <row r="817" spans="1:12" ht="16" x14ac:dyDescent="0.2">
      <c r="A817" s="15">
        <v>41714</v>
      </c>
      <c r="B817" s="16" t="s">
        <v>267</v>
      </c>
      <c r="C817" s="24">
        <v>-3.89</v>
      </c>
      <c r="D817" s="24">
        <v>-17.39</v>
      </c>
      <c r="E817" s="18">
        <v>0</v>
      </c>
      <c r="F817" s="24">
        <v>39.56</v>
      </c>
      <c r="G817" s="24">
        <v>3.5434062500000043</v>
      </c>
      <c r="H817" s="24">
        <v>0.22222222222222143</v>
      </c>
      <c r="I817" s="24">
        <v>0.11111111111111253</v>
      </c>
      <c r="J817" s="25">
        <v>72.666666666666671</v>
      </c>
      <c r="K817" s="18">
        <v>0</v>
      </c>
      <c r="L817" s="24" t="s">
        <v>348</v>
      </c>
    </row>
    <row r="818" spans="1:12" ht="16" x14ac:dyDescent="0.2">
      <c r="A818" s="15">
        <v>41715</v>
      </c>
      <c r="B818" s="16" t="s">
        <v>267</v>
      </c>
      <c r="C818" s="24">
        <v>-3</v>
      </c>
      <c r="D818" s="24">
        <v>-11.11</v>
      </c>
      <c r="E818" s="18">
        <v>0</v>
      </c>
      <c r="F818" s="24">
        <v>62.76</v>
      </c>
      <c r="G818" s="24">
        <v>2.7145937499999988</v>
      </c>
      <c r="H818" s="24">
        <v>0.22222222222222143</v>
      </c>
      <c r="I818" s="24">
        <v>0.11111111111111253</v>
      </c>
      <c r="J818" s="25">
        <v>36.78125</v>
      </c>
      <c r="K818" s="18">
        <v>0</v>
      </c>
      <c r="L818" s="24" t="s">
        <v>348</v>
      </c>
    </row>
    <row r="819" spans="1:12" ht="16" x14ac:dyDescent="0.2">
      <c r="A819" s="15">
        <v>41716</v>
      </c>
      <c r="B819" s="16" t="s">
        <v>267</v>
      </c>
      <c r="C819" s="24">
        <v>3.78</v>
      </c>
      <c r="D819" s="24">
        <v>-6.39</v>
      </c>
      <c r="E819" s="18">
        <v>0.254</v>
      </c>
      <c r="F819" s="24">
        <v>71.34</v>
      </c>
      <c r="G819" s="24">
        <v>3.7715625000000013</v>
      </c>
      <c r="H819" s="24">
        <v>0.22222222222222143</v>
      </c>
      <c r="I819" s="24">
        <v>0.11111111111111253</v>
      </c>
      <c r="J819" s="25">
        <v>257.5625</v>
      </c>
      <c r="K819" s="18">
        <v>5.08</v>
      </c>
      <c r="L819" s="24" t="s">
        <v>348</v>
      </c>
    </row>
    <row r="820" spans="1:12" ht="16" x14ac:dyDescent="0.2">
      <c r="A820" s="15">
        <v>41717</v>
      </c>
      <c r="B820" s="16" t="s">
        <v>267</v>
      </c>
      <c r="C820" s="24">
        <v>1.5</v>
      </c>
      <c r="D820" s="24">
        <v>-1.5</v>
      </c>
      <c r="E820" s="18">
        <v>4.0640000000000001</v>
      </c>
      <c r="F820" s="24">
        <v>80.39</v>
      </c>
      <c r="G820" s="24">
        <v>1.9975312500000004</v>
      </c>
      <c r="H820" s="24">
        <v>0.23900462962962932</v>
      </c>
      <c r="I820" s="24">
        <v>0.11111111111111253</v>
      </c>
      <c r="J820" s="25">
        <v>230.09375</v>
      </c>
      <c r="K820" s="18">
        <v>30.479999999999997</v>
      </c>
      <c r="L820" s="24" t="s">
        <v>348</v>
      </c>
    </row>
    <row r="821" spans="1:12" ht="16" x14ac:dyDescent="0.2">
      <c r="A821" s="15">
        <v>41718</v>
      </c>
      <c r="B821" s="16" t="s">
        <v>267</v>
      </c>
      <c r="C821" s="24">
        <v>3.89</v>
      </c>
      <c r="D821" s="24">
        <v>-6.89</v>
      </c>
      <c r="E821" s="18">
        <v>0</v>
      </c>
      <c r="F821" s="24">
        <v>57.78</v>
      </c>
      <c r="G821" s="24">
        <v>2.439875000000002</v>
      </c>
      <c r="H821" s="24">
        <v>0.27604166666666713</v>
      </c>
      <c r="I821" s="24">
        <v>0.11458333333333469</v>
      </c>
      <c r="J821" s="25">
        <v>140.04166666666666</v>
      </c>
      <c r="K821" s="18">
        <v>0.01</v>
      </c>
      <c r="L821" s="24" t="s">
        <v>348</v>
      </c>
    </row>
    <row r="822" spans="1:12" ht="16" x14ac:dyDescent="0.2">
      <c r="A822" s="15">
        <v>41719</v>
      </c>
      <c r="B822" s="16" t="s">
        <v>267</v>
      </c>
      <c r="C822" s="24">
        <v>5.22</v>
      </c>
      <c r="D822" s="24">
        <v>-7.61</v>
      </c>
      <c r="E822" s="18">
        <v>0</v>
      </c>
      <c r="F822" s="24">
        <v>67.010000000000005</v>
      </c>
      <c r="G822" s="24">
        <v>5.0706562499999972</v>
      </c>
      <c r="H822" s="24">
        <v>0.27777777777777829</v>
      </c>
      <c r="I822" s="24">
        <v>0.16666666666666699</v>
      </c>
      <c r="J822" s="25">
        <v>242.17708333333334</v>
      </c>
      <c r="K822" s="18">
        <v>0</v>
      </c>
      <c r="L822" s="24" t="s">
        <v>348</v>
      </c>
    </row>
    <row r="823" spans="1:12" ht="16" x14ac:dyDescent="0.2">
      <c r="A823" s="15">
        <v>41720</v>
      </c>
      <c r="B823" s="16" t="s">
        <v>267</v>
      </c>
      <c r="C823" s="24">
        <v>0.72</v>
      </c>
      <c r="D823" s="24">
        <v>-13.78</v>
      </c>
      <c r="E823" s="18">
        <v>0</v>
      </c>
      <c r="F823" s="24">
        <v>55.25</v>
      </c>
      <c r="G823" s="24">
        <v>1.9230312500000002</v>
      </c>
      <c r="H823" s="24">
        <v>0.25925925925925924</v>
      </c>
      <c r="I823" s="24">
        <v>0.21990740740740666</v>
      </c>
      <c r="J823" s="25">
        <v>224.32291666666666</v>
      </c>
      <c r="K823" s="18">
        <v>0.01</v>
      </c>
      <c r="L823" s="24" t="s">
        <v>348</v>
      </c>
    </row>
    <row r="824" spans="1:12" ht="16" x14ac:dyDescent="0.2">
      <c r="A824" s="15">
        <v>41721</v>
      </c>
      <c r="B824" s="16" t="s">
        <v>267</v>
      </c>
      <c r="C824" s="24">
        <v>-8.11</v>
      </c>
      <c r="D824" s="24">
        <v>-17.72</v>
      </c>
      <c r="E824" s="18">
        <v>0</v>
      </c>
      <c r="F824" s="24">
        <v>51.52</v>
      </c>
      <c r="G824" s="24">
        <v>1.9835625000000014</v>
      </c>
      <c r="H824" s="24">
        <v>0.22222222222222143</v>
      </c>
      <c r="I824" s="24">
        <v>0.21759259259259198</v>
      </c>
      <c r="J824" s="25">
        <v>216.30208333333334</v>
      </c>
      <c r="K824" s="18">
        <v>0.01</v>
      </c>
      <c r="L824" s="24" t="s">
        <v>348</v>
      </c>
    </row>
    <row r="825" spans="1:12" ht="16" x14ac:dyDescent="0.2">
      <c r="A825" s="15">
        <v>41722</v>
      </c>
      <c r="B825" s="16" t="s">
        <v>267</v>
      </c>
      <c r="C825" s="24">
        <v>-2.89</v>
      </c>
      <c r="D825" s="24">
        <v>-17.72</v>
      </c>
      <c r="E825" s="18">
        <v>0</v>
      </c>
      <c r="F825" s="24">
        <v>61.81</v>
      </c>
      <c r="G825" s="24">
        <v>3.7669062499999999</v>
      </c>
      <c r="H825" s="24">
        <v>0.22222222222222143</v>
      </c>
      <c r="I825" s="24">
        <v>0.14120370370370453</v>
      </c>
      <c r="J825" s="25">
        <v>223.0625</v>
      </c>
      <c r="K825" s="18">
        <v>0</v>
      </c>
      <c r="L825" s="24" t="s">
        <v>348</v>
      </c>
    </row>
    <row r="826" spans="1:12" ht="16" x14ac:dyDescent="0.2">
      <c r="A826" s="15">
        <v>41723</v>
      </c>
      <c r="B826" s="16" t="s">
        <v>267</v>
      </c>
      <c r="C826" s="24">
        <v>-8.89</v>
      </c>
      <c r="D826" s="24">
        <v>-14.89</v>
      </c>
      <c r="E826" s="18">
        <v>2.2859999999999996</v>
      </c>
      <c r="F826" s="24">
        <v>47.38</v>
      </c>
      <c r="G826" s="24">
        <v>3.20815625</v>
      </c>
      <c r="H826" s="24">
        <v>0.22222222222222143</v>
      </c>
      <c r="I826" s="24">
        <v>0.11226851851851992</v>
      </c>
      <c r="J826" s="25">
        <v>118.71875</v>
      </c>
      <c r="K826" s="18">
        <v>45.72</v>
      </c>
      <c r="L826" s="24" t="s">
        <v>348</v>
      </c>
    </row>
    <row r="827" spans="1:12" ht="16" x14ac:dyDescent="0.2">
      <c r="A827" s="15">
        <v>41724</v>
      </c>
      <c r="B827" s="16" t="s">
        <v>267</v>
      </c>
      <c r="C827" s="24">
        <v>-0.28000000000000003</v>
      </c>
      <c r="D827" s="24">
        <v>-17.61</v>
      </c>
      <c r="E827" s="18">
        <v>0</v>
      </c>
      <c r="F827" s="24">
        <v>53.57</v>
      </c>
      <c r="G827" s="24">
        <v>2.3001875000000012</v>
      </c>
      <c r="H827" s="24">
        <v>0.22222222222222143</v>
      </c>
      <c r="I827" s="24">
        <v>0.11111111111111253</v>
      </c>
      <c r="J827" s="25">
        <v>139</v>
      </c>
      <c r="K827" s="18">
        <v>0</v>
      </c>
      <c r="L827" s="24" t="s">
        <v>348</v>
      </c>
    </row>
    <row r="828" spans="1:12" ht="16" x14ac:dyDescent="0.2">
      <c r="A828" s="15">
        <v>41725</v>
      </c>
      <c r="B828" s="16" t="s">
        <v>267</v>
      </c>
      <c r="C828" s="24">
        <v>1.61</v>
      </c>
      <c r="D828" s="24">
        <v>-1.5</v>
      </c>
      <c r="E828" s="18">
        <v>0.254</v>
      </c>
      <c r="F828" s="24">
        <v>84.44</v>
      </c>
      <c r="G828" s="24">
        <v>2.9008437500000013</v>
      </c>
      <c r="H828" s="24">
        <v>0.22222222222222143</v>
      </c>
      <c r="I828" s="24">
        <v>0.14004629629629714</v>
      </c>
      <c r="J828" s="25">
        <v>268.16666666666669</v>
      </c>
      <c r="K828" s="18">
        <v>2.54</v>
      </c>
      <c r="L828" s="24" t="s">
        <v>348</v>
      </c>
    </row>
    <row r="829" spans="1:12" ht="16" x14ac:dyDescent="0.2">
      <c r="A829" s="15">
        <v>41726</v>
      </c>
      <c r="B829" s="16" t="s">
        <v>267</v>
      </c>
      <c r="C829" s="24">
        <v>3.22</v>
      </c>
      <c r="D829" s="24">
        <v>-3.5</v>
      </c>
      <c r="E829" s="18">
        <v>9.9060000000000006</v>
      </c>
      <c r="F829" s="24">
        <v>63.79</v>
      </c>
      <c r="G829" s="24">
        <v>0.75431250000000016</v>
      </c>
      <c r="H829" s="24">
        <v>0.22222222222222143</v>
      </c>
      <c r="I829" s="24">
        <v>0.20370370370370328</v>
      </c>
      <c r="J829" s="25">
        <v>92.208333333333329</v>
      </c>
      <c r="K829" s="18">
        <v>5.08</v>
      </c>
      <c r="L829" s="24" t="s">
        <v>348</v>
      </c>
    </row>
    <row r="830" spans="1:12" ht="16" x14ac:dyDescent="0.2">
      <c r="A830" s="15">
        <v>41727</v>
      </c>
      <c r="B830" s="16" t="s">
        <v>267</v>
      </c>
      <c r="C830" s="24">
        <v>8.89</v>
      </c>
      <c r="D830" s="24">
        <v>-3.11</v>
      </c>
      <c r="E830" s="18">
        <v>0</v>
      </c>
      <c r="F830" s="24">
        <v>56.2</v>
      </c>
      <c r="G830" s="24">
        <v>2.2862187500000011</v>
      </c>
      <c r="H830" s="24">
        <v>0.22222222222222143</v>
      </c>
      <c r="I830" s="24">
        <v>0.20949074074074037</v>
      </c>
      <c r="J830" s="25">
        <v>91.333333333333329</v>
      </c>
      <c r="K830" s="18">
        <v>0</v>
      </c>
      <c r="L830" s="24" t="s">
        <v>348</v>
      </c>
    </row>
    <row r="831" spans="1:12" ht="16" x14ac:dyDescent="0.2">
      <c r="A831" s="15">
        <v>41728</v>
      </c>
      <c r="B831" s="16" t="s">
        <v>267</v>
      </c>
      <c r="C831" s="24">
        <v>12.39</v>
      </c>
      <c r="D831" s="24">
        <v>-3.61</v>
      </c>
      <c r="E831" s="18">
        <v>0</v>
      </c>
      <c r="F831" s="24">
        <v>55.09</v>
      </c>
      <c r="G831" s="24">
        <v>2.8356562500000009</v>
      </c>
      <c r="H831" s="24">
        <v>0.20486111111111063</v>
      </c>
      <c r="I831" s="24">
        <v>0.13888888888888976</v>
      </c>
      <c r="J831" s="25">
        <v>58.875</v>
      </c>
      <c r="K831" s="18">
        <v>0</v>
      </c>
      <c r="L831" s="24" t="s">
        <v>348</v>
      </c>
    </row>
    <row r="832" spans="1:12" ht="16" x14ac:dyDescent="0.2">
      <c r="A832" s="15">
        <v>41729</v>
      </c>
      <c r="B832" s="16" t="s">
        <v>267</v>
      </c>
      <c r="C832" s="24">
        <v>9.39</v>
      </c>
      <c r="D832" s="24">
        <v>2.61</v>
      </c>
      <c r="E832" s="18">
        <v>0</v>
      </c>
      <c r="F832" s="24">
        <v>66.8</v>
      </c>
      <c r="G832" s="24">
        <v>3.2593750000000021</v>
      </c>
      <c r="H832" s="24">
        <v>0.20486111111111063</v>
      </c>
      <c r="I832" s="24">
        <v>0.13888888888888976</v>
      </c>
      <c r="J832" s="25">
        <v>239.9375</v>
      </c>
      <c r="K832" s="18">
        <v>0</v>
      </c>
      <c r="L832" s="24" t="s">
        <v>348</v>
      </c>
    </row>
    <row r="833" spans="1:12" ht="16" x14ac:dyDescent="0.2">
      <c r="A833" s="15">
        <v>41730</v>
      </c>
      <c r="B833" s="16" t="s">
        <v>267</v>
      </c>
      <c r="C833" s="24">
        <v>6.39</v>
      </c>
      <c r="D833" s="24">
        <v>-5.28</v>
      </c>
      <c r="E833" s="18">
        <v>0</v>
      </c>
      <c r="F833" s="24">
        <v>68.13</v>
      </c>
      <c r="G833" s="24">
        <v>2.5842187499999993</v>
      </c>
      <c r="H833" s="24">
        <v>0.20486111111111063</v>
      </c>
      <c r="I833" s="24">
        <v>0.13888888888888976</v>
      </c>
      <c r="J833" s="25">
        <v>236.375</v>
      </c>
      <c r="K833" s="18">
        <v>0.01</v>
      </c>
      <c r="L833" s="24" t="s">
        <v>348</v>
      </c>
    </row>
    <row r="834" spans="1:12" ht="16" x14ac:dyDescent="0.2">
      <c r="A834" s="15">
        <v>41731</v>
      </c>
      <c r="B834" s="16" t="s">
        <v>267</v>
      </c>
      <c r="C834" s="24">
        <v>4.8899999999999997</v>
      </c>
      <c r="D834" s="24">
        <v>-8.7799999999999994</v>
      </c>
      <c r="E834" s="18">
        <v>0</v>
      </c>
      <c r="F834" s="24">
        <v>51.53</v>
      </c>
      <c r="G834" s="24">
        <v>0.41440624999999986</v>
      </c>
      <c r="H834" s="24">
        <v>0.20486111111111063</v>
      </c>
      <c r="I834" s="24">
        <v>0.13888888888888976</v>
      </c>
      <c r="J834" s="25">
        <v>211.82291666666666</v>
      </c>
      <c r="K834" s="18">
        <v>0.01</v>
      </c>
      <c r="L834" s="24" t="s">
        <v>348</v>
      </c>
    </row>
    <row r="835" spans="1:12" ht="16" x14ac:dyDescent="0.2">
      <c r="A835" s="15">
        <v>41732</v>
      </c>
      <c r="B835" s="16" t="s">
        <v>267</v>
      </c>
      <c r="C835" s="24">
        <v>1.1100000000000001</v>
      </c>
      <c r="D835" s="24">
        <v>-2.2799999999999998</v>
      </c>
      <c r="E835" s="18">
        <v>0.7619999999999999</v>
      </c>
      <c r="F835" s="24">
        <v>63.6</v>
      </c>
      <c r="G835" s="24">
        <v>3.7249999999999998E-2</v>
      </c>
      <c r="H835" s="24">
        <v>0.20486111111111063</v>
      </c>
      <c r="I835" s="24">
        <v>0.13888888888888976</v>
      </c>
      <c r="J835" s="25">
        <v>194.86458333333334</v>
      </c>
      <c r="K835" s="18">
        <v>12.7</v>
      </c>
      <c r="L835" s="24" t="s">
        <v>348</v>
      </c>
    </row>
    <row r="836" spans="1:12" ht="16" x14ac:dyDescent="0.2">
      <c r="A836" s="15">
        <v>41733</v>
      </c>
      <c r="B836" s="16" t="s">
        <v>267</v>
      </c>
      <c r="C836" s="24">
        <v>-0.11</v>
      </c>
      <c r="D836" s="24">
        <v>-5.5</v>
      </c>
      <c r="E836" s="18">
        <v>17.272000000000002</v>
      </c>
      <c r="F836" s="24">
        <v>85.66</v>
      </c>
      <c r="G836" s="24">
        <v>0.89400000000000002</v>
      </c>
      <c r="H836" s="24">
        <v>0.20486111111111063</v>
      </c>
      <c r="I836" s="24">
        <v>0.13888888888888976</v>
      </c>
      <c r="J836" s="25">
        <v>86.4375</v>
      </c>
      <c r="K836" s="18">
        <v>17.779999999999998</v>
      </c>
      <c r="L836" s="24" t="s">
        <v>348</v>
      </c>
    </row>
    <row r="837" spans="1:12" ht="16" x14ac:dyDescent="0.2">
      <c r="A837" s="15">
        <v>41734</v>
      </c>
      <c r="B837" s="16" t="s">
        <v>267</v>
      </c>
      <c r="C837" s="24">
        <v>7.28</v>
      </c>
      <c r="D837" s="24">
        <v>8.7200000000000006</v>
      </c>
      <c r="E837" s="18">
        <v>4.5719999999999992</v>
      </c>
      <c r="F837" s="24">
        <v>65.19</v>
      </c>
      <c r="G837" s="24">
        <v>2.2443124999999999</v>
      </c>
      <c r="H837" s="24">
        <v>0.20486111111111063</v>
      </c>
      <c r="I837" s="24">
        <v>0.13888888888888976</v>
      </c>
      <c r="J837" s="25">
        <v>95.020833333333329</v>
      </c>
      <c r="K837" s="18">
        <v>50.8</v>
      </c>
      <c r="L837" s="24" t="s">
        <v>348</v>
      </c>
    </row>
    <row r="838" spans="1:12" ht="16" x14ac:dyDescent="0.2">
      <c r="A838" s="15">
        <v>41735</v>
      </c>
      <c r="B838" s="16" t="s">
        <v>267</v>
      </c>
      <c r="C838" s="24">
        <v>12.11</v>
      </c>
      <c r="D838" s="24">
        <v>0.39</v>
      </c>
      <c r="E838" s="18">
        <v>0</v>
      </c>
      <c r="F838" s="24">
        <v>56.4</v>
      </c>
      <c r="G838" s="24">
        <v>1.7507500000000011</v>
      </c>
      <c r="H838" s="24">
        <v>0.20486111111111063</v>
      </c>
      <c r="I838" s="24">
        <v>0.13888888888888976</v>
      </c>
      <c r="J838" s="25">
        <v>184.57291666666666</v>
      </c>
      <c r="K838" s="18">
        <v>0</v>
      </c>
      <c r="L838" s="24" t="s">
        <v>348</v>
      </c>
    </row>
    <row r="839" spans="1:12" ht="16" x14ac:dyDescent="0.2">
      <c r="A839" s="15">
        <v>41736</v>
      </c>
      <c r="B839" s="16" t="s">
        <v>267</v>
      </c>
      <c r="C839" s="24">
        <v>8.2799999999999994</v>
      </c>
      <c r="D839" s="24">
        <v>-0.39</v>
      </c>
      <c r="E839" s="18">
        <v>0</v>
      </c>
      <c r="F839" s="24">
        <v>83.39</v>
      </c>
      <c r="G839" s="24">
        <v>1.6296875000000004</v>
      </c>
      <c r="H839" s="24">
        <v>0.20486111111111063</v>
      </c>
      <c r="I839" s="24">
        <v>0.13888888888888976</v>
      </c>
      <c r="J839" s="25">
        <v>254.63541666666666</v>
      </c>
      <c r="K839" s="18">
        <v>0</v>
      </c>
      <c r="L839" s="24" t="s">
        <v>348</v>
      </c>
    </row>
    <row r="840" spans="1:12" ht="16" x14ac:dyDescent="0.2">
      <c r="A840" s="15">
        <v>41737</v>
      </c>
      <c r="B840" s="16" t="s">
        <v>267</v>
      </c>
      <c r="C840" s="24">
        <v>9.61</v>
      </c>
      <c r="D840" s="24">
        <v>-0.89</v>
      </c>
      <c r="E840" s="18">
        <v>0</v>
      </c>
      <c r="F840" s="24">
        <v>65.59</v>
      </c>
      <c r="G840" s="24">
        <v>1.8624999999999996</v>
      </c>
      <c r="H840" s="24">
        <v>0.22222222222222143</v>
      </c>
      <c r="I840" s="24">
        <v>0.13946759259259348</v>
      </c>
      <c r="J840" s="25">
        <v>249.33333333333334</v>
      </c>
      <c r="K840" s="18">
        <v>0</v>
      </c>
      <c r="L840" s="24" t="s">
        <v>348</v>
      </c>
    </row>
    <row r="841" spans="1:12" ht="16" x14ac:dyDescent="0.2">
      <c r="A841" s="15">
        <v>41738</v>
      </c>
      <c r="B841" s="16" t="s">
        <v>267</v>
      </c>
      <c r="C841" s="24">
        <v>14.89</v>
      </c>
      <c r="D841" s="24">
        <v>-2.78</v>
      </c>
      <c r="E841" s="18">
        <v>0</v>
      </c>
      <c r="F841" s="24">
        <v>51.6</v>
      </c>
      <c r="G841" s="24">
        <v>2.2024062500000019</v>
      </c>
      <c r="H841" s="24">
        <v>1.2696759259259254</v>
      </c>
      <c r="I841" s="24">
        <v>1.4959490740740744</v>
      </c>
      <c r="J841" s="25">
        <v>168.34375</v>
      </c>
      <c r="K841" s="18">
        <v>0</v>
      </c>
      <c r="L841" s="24" t="s">
        <v>348</v>
      </c>
    </row>
    <row r="842" spans="1:12" ht="16" x14ac:dyDescent="0.2">
      <c r="A842" s="15">
        <v>41739</v>
      </c>
      <c r="B842" s="16" t="s">
        <v>267</v>
      </c>
      <c r="C842" s="24">
        <v>13.28</v>
      </c>
      <c r="D842" s="24">
        <v>1.61</v>
      </c>
      <c r="E842" s="18">
        <v>0</v>
      </c>
      <c r="F842" s="24">
        <v>42.53</v>
      </c>
      <c r="G842" s="24">
        <v>3.5201250000000002</v>
      </c>
      <c r="H842" s="24">
        <v>5.3651620370370372</v>
      </c>
      <c r="I842" s="24">
        <v>5.2291666666666661</v>
      </c>
      <c r="J842" s="25">
        <v>220.44791666666666</v>
      </c>
      <c r="K842" s="18">
        <v>0</v>
      </c>
      <c r="L842" s="24" t="s">
        <v>348</v>
      </c>
    </row>
    <row r="843" spans="1:12" ht="16" x14ac:dyDescent="0.2">
      <c r="A843" s="15">
        <v>41740</v>
      </c>
      <c r="B843" s="16" t="s">
        <v>267</v>
      </c>
      <c r="C843" s="24">
        <v>12.72</v>
      </c>
      <c r="D843" s="24">
        <v>0.72</v>
      </c>
      <c r="E843" s="18">
        <v>0</v>
      </c>
      <c r="F843" s="24">
        <v>56.06</v>
      </c>
      <c r="G843" s="24">
        <v>0.71706249999999994</v>
      </c>
      <c r="H843" s="24">
        <v>4.9554398148148131</v>
      </c>
      <c r="I843" s="24">
        <v>4.6788194444444429</v>
      </c>
      <c r="J843" s="25">
        <v>229.53125</v>
      </c>
      <c r="K843" s="18">
        <v>0</v>
      </c>
      <c r="L843" s="24" t="s">
        <v>348</v>
      </c>
    </row>
    <row r="844" spans="1:12" ht="16" x14ac:dyDescent="0.2">
      <c r="A844" s="15">
        <v>41741</v>
      </c>
      <c r="B844" s="16" t="s">
        <v>267</v>
      </c>
      <c r="C844" s="24">
        <v>6.5</v>
      </c>
      <c r="D844" s="24">
        <v>3.72</v>
      </c>
      <c r="E844" s="18">
        <v>0</v>
      </c>
      <c r="F844" s="24">
        <v>78.59</v>
      </c>
      <c r="G844" s="24">
        <v>1.890437500000002</v>
      </c>
      <c r="H844" s="24">
        <v>4.4618055555555562</v>
      </c>
      <c r="I844" s="24">
        <v>4.4762731481481515</v>
      </c>
      <c r="J844" s="25">
        <v>148.25</v>
      </c>
      <c r="K844" s="18">
        <v>0</v>
      </c>
      <c r="L844" s="24" t="s">
        <v>348</v>
      </c>
    </row>
    <row r="845" spans="1:12" ht="16" x14ac:dyDescent="0.2">
      <c r="A845" s="15">
        <v>41742</v>
      </c>
      <c r="B845" s="16" t="s">
        <v>267</v>
      </c>
      <c r="C845" s="24">
        <v>9.61</v>
      </c>
      <c r="D845" s="24">
        <v>0.28000000000000003</v>
      </c>
      <c r="E845" s="18">
        <v>1.778</v>
      </c>
      <c r="F845" s="24">
        <v>89.11</v>
      </c>
      <c r="G845" s="24">
        <v>2.2862187499999993</v>
      </c>
      <c r="H845" s="24">
        <v>5.2893518518518503</v>
      </c>
      <c r="I845" s="24">
        <v>5.0370370370370354</v>
      </c>
      <c r="J845" s="25">
        <v>290.20833333333331</v>
      </c>
      <c r="K845" s="18">
        <v>0</v>
      </c>
      <c r="L845" s="24" t="s">
        <v>348</v>
      </c>
    </row>
    <row r="846" spans="1:12" ht="16" x14ac:dyDescent="0.2">
      <c r="A846" s="15">
        <v>41743</v>
      </c>
      <c r="B846" s="16" t="s">
        <v>267</v>
      </c>
      <c r="C846" s="24">
        <v>0.28000000000000003</v>
      </c>
      <c r="D846" s="24">
        <v>-5.22</v>
      </c>
      <c r="E846" s="18">
        <v>26.416</v>
      </c>
      <c r="F846" s="24">
        <v>66.03</v>
      </c>
      <c r="G846" s="24">
        <v>4.7540312500000006</v>
      </c>
      <c r="H846" s="24">
        <v>1.4820601851851849</v>
      </c>
      <c r="I846" s="24">
        <v>1.9745370370370365</v>
      </c>
      <c r="J846" s="25">
        <v>279.15625</v>
      </c>
      <c r="K846" s="18">
        <v>88.899999999999991</v>
      </c>
      <c r="L846" s="24" t="s">
        <v>348</v>
      </c>
    </row>
    <row r="847" spans="1:12" ht="16" x14ac:dyDescent="0.2">
      <c r="A847" s="15">
        <v>41744</v>
      </c>
      <c r="B847" s="16" t="s">
        <v>267</v>
      </c>
      <c r="C847" s="24">
        <v>0.28000000000000003</v>
      </c>
      <c r="D847" s="24">
        <v>-10.61</v>
      </c>
      <c r="E847" s="18">
        <v>0</v>
      </c>
      <c r="F847" s="24">
        <v>52.86</v>
      </c>
      <c r="G847" s="24">
        <v>1.0336875000000003</v>
      </c>
      <c r="H847" s="24">
        <v>1.2361111111111109</v>
      </c>
      <c r="I847" s="24">
        <v>1.0862268518518523</v>
      </c>
      <c r="J847" s="25">
        <v>234.625</v>
      </c>
      <c r="K847" s="18">
        <v>0.01</v>
      </c>
      <c r="L847" s="24" t="s">
        <v>348</v>
      </c>
    </row>
    <row r="848" spans="1:12" ht="16" x14ac:dyDescent="0.2">
      <c r="A848" s="15">
        <v>41745</v>
      </c>
      <c r="B848" s="16" t="s">
        <v>267</v>
      </c>
      <c r="C848" s="24">
        <v>5.61</v>
      </c>
      <c r="D848" s="24">
        <v>-4.72</v>
      </c>
      <c r="E848" s="18">
        <v>0</v>
      </c>
      <c r="F848" s="24">
        <v>66.37</v>
      </c>
      <c r="G848" s="24">
        <v>4.4141249999999959</v>
      </c>
      <c r="H848" s="24">
        <v>0.78125</v>
      </c>
      <c r="I848" s="24">
        <v>0.54513888888888906</v>
      </c>
      <c r="J848" s="25">
        <v>57.59375</v>
      </c>
      <c r="K848" s="18">
        <v>0.01</v>
      </c>
      <c r="L848" s="24" t="s">
        <v>348</v>
      </c>
    </row>
    <row r="849" spans="1:12" ht="16" x14ac:dyDescent="0.2">
      <c r="A849" s="15">
        <v>41746</v>
      </c>
      <c r="B849" s="16" t="s">
        <v>267</v>
      </c>
      <c r="C849" s="24">
        <v>5.5</v>
      </c>
      <c r="D849" s="24">
        <v>0.11</v>
      </c>
      <c r="E849" s="18">
        <v>0.254</v>
      </c>
      <c r="F849" s="24">
        <v>79.290000000000006</v>
      </c>
      <c r="G849" s="24">
        <v>2.416593750000001</v>
      </c>
      <c r="H849" s="24">
        <v>3.0046296296296293</v>
      </c>
      <c r="I849" s="24">
        <v>2.4259259259259265</v>
      </c>
      <c r="J849" s="25">
        <v>177.28125</v>
      </c>
      <c r="K849" s="18">
        <v>0.01</v>
      </c>
      <c r="L849" s="24" t="s">
        <v>348</v>
      </c>
    </row>
    <row r="850" spans="1:12" ht="16" x14ac:dyDescent="0.2">
      <c r="A850" s="15">
        <v>41747</v>
      </c>
      <c r="B850" s="16" t="s">
        <v>267</v>
      </c>
      <c r="C850" s="24">
        <v>10.39</v>
      </c>
      <c r="D850" s="24">
        <v>-3.22</v>
      </c>
      <c r="E850" s="18">
        <v>0</v>
      </c>
      <c r="F850" s="24">
        <v>55.39</v>
      </c>
      <c r="G850" s="24">
        <v>1.0197187500000007</v>
      </c>
      <c r="H850" s="24">
        <v>5.356481481481481</v>
      </c>
      <c r="I850" s="24">
        <v>4.8223379629629628</v>
      </c>
      <c r="J850" s="25">
        <v>236.36458333333334</v>
      </c>
      <c r="K850" s="18">
        <v>0</v>
      </c>
      <c r="L850" s="24" t="s">
        <v>348</v>
      </c>
    </row>
    <row r="851" spans="1:12" ht="16" x14ac:dyDescent="0.2">
      <c r="A851" s="15">
        <v>41748</v>
      </c>
      <c r="B851" s="16" t="s">
        <v>267</v>
      </c>
      <c r="C851" s="24">
        <v>16.22</v>
      </c>
      <c r="D851" s="24">
        <v>-0.28000000000000003</v>
      </c>
      <c r="E851" s="18">
        <v>0</v>
      </c>
      <c r="F851" s="24">
        <v>51.32</v>
      </c>
      <c r="G851" s="24">
        <v>4.5770937499999995</v>
      </c>
      <c r="H851" s="24">
        <v>6.6834490740740753</v>
      </c>
      <c r="I851" s="24">
        <v>6.3535879629629628</v>
      </c>
      <c r="J851" s="25">
        <v>75.895833333333329</v>
      </c>
      <c r="K851" s="18">
        <v>0</v>
      </c>
      <c r="L851" s="24" t="s">
        <v>348</v>
      </c>
    </row>
    <row r="852" spans="1:12" ht="16" x14ac:dyDescent="0.2">
      <c r="A852" s="15">
        <v>41749</v>
      </c>
      <c r="B852" s="16" t="s">
        <v>267</v>
      </c>
      <c r="C852" s="24">
        <v>15.22</v>
      </c>
      <c r="D852" s="24">
        <v>9.39</v>
      </c>
      <c r="E852" s="18">
        <v>0.254</v>
      </c>
      <c r="F852" s="24">
        <v>71.36</v>
      </c>
      <c r="G852" s="24">
        <v>1.1454375000000006</v>
      </c>
      <c r="H852" s="24">
        <v>10.011574074074074</v>
      </c>
      <c r="I852" s="24">
        <v>9.5271990740740709</v>
      </c>
      <c r="J852" s="25">
        <v>121.82291666666667</v>
      </c>
      <c r="K852" s="18">
        <v>0</v>
      </c>
      <c r="L852" s="24" t="s">
        <v>348</v>
      </c>
    </row>
    <row r="853" spans="1:12" ht="16" x14ac:dyDescent="0.2">
      <c r="A853" s="15">
        <v>41750</v>
      </c>
      <c r="B853" s="16" t="s">
        <v>267</v>
      </c>
      <c r="C853" s="24">
        <v>20.61</v>
      </c>
      <c r="D853" s="24">
        <v>6.61</v>
      </c>
      <c r="E853" s="18">
        <v>0</v>
      </c>
      <c r="F853" s="24">
        <v>69.099999999999994</v>
      </c>
      <c r="G853" s="24">
        <v>2.9474062499999998</v>
      </c>
      <c r="H853" s="24">
        <v>11.177083333333337</v>
      </c>
      <c r="I853" s="24">
        <v>10.881944444444445</v>
      </c>
      <c r="J853" s="25">
        <v>195.3125</v>
      </c>
      <c r="K853" s="18">
        <v>0</v>
      </c>
      <c r="L853" s="24" t="s">
        <v>348</v>
      </c>
    </row>
    <row r="854" spans="1:12" ht="16" x14ac:dyDescent="0.2">
      <c r="A854" s="15">
        <v>41751</v>
      </c>
      <c r="B854" s="16" t="s">
        <v>267</v>
      </c>
      <c r="C854" s="24">
        <v>10.61</v>
      </c>
      <c r="D854" s="24">
        <v>-0.22</v>
      </c>
      <c r="E854" s="18">
        <v>0</v>
      </c>
      <c r="F854" s="24">
        <v>54.89</v>
      </c>
      <c r="G854" s="24">
        <v>3.371125000000001</v>
      </c>
      <c r="H854" s="24">
        <v>7.6950231481481479</v>
      </c>
      <c r="I854" s="24">
        <v>7.5729166666666652</v>
      </c>
      <c r="J854" s="25">
        <v>266.07291666666669</v>
      </c>
      <c r="K854" s="18">
        <v>0</v>
      </c>
      <c r="L854" s="24" t="s">
        <v>348</v>
      </c>
    </row>
    <row r="855" spans="1:12" ht="16" x14ac:dyDescent="0.2">
      <c r="A855" s="15">
        <v>41752</v>
      </c>
      <c r="B855" s="16" t="s">
        <v>267</v>
      </c>
      <c r="C855" s="24">
        <v>9.5</v>
      </c>
      <c r="D855" s="24">
        <v>-1.78</v>
      </c>
      <c r="E855" s="18">
        <v>0</v>
      </c>
      <c r="F855" s="24">
        <v>56.64</v>
      </c>
      <c r="G855" s="24">
        <v>1.9928749999999995</v>
      </c>
      <c r="H855" s="24">
        <v>6.4907407407407396</v>
      </c>
      <c r="I855" s="24">
        <v>6.4409722222222223</v>
      </c>
      <c r="J855" s="25">
        <v>128.27083333333334</v>
      </c>
      <c r="K855" s="18">
        <v>0</v>
      </c>
      <c r="L855" s="24" t="s">
        <v>348</v>
      </c>
    </row>
    <row r="856" spans="1:12" ht="16" x14ac:dyDescent="0.2">
      <c r="A856" s="15">
        <v>41753</v>
      </c>
      <c r="B856" s="16" t="s">
        <v>267</v>
      </c>
      <c r="C856" s="24">
        <v>5.22</v>
      </c>
      <c r="D856" s="24">
        <v>1.78</v>
      </c>
      <c r="E856" s="18">
        <v>5.3339999999999996</v>
      </c>
      <c r="F856" s="24">
        <v>85.32</v>
      </c>
      <c r="G856" s="24">
        <v>4.1859687499999989</v>
      </c>
      <c r="H856" s="24">
        <v>4.5642361111111107</v>
      </c>
      <c r="I856" s="24">
        <v>4.5763888888888893</v>
      </c>
      <c r="J856" s="25">
        <v>56.145833333333336</v>
      </c>
      <c r="K856" s="18">
        <v>0</v>
      </c>
      <c r="L856" s="24" t="s">
        <v>348</v>
      </c>
    </row>
    <row r="857" spans="1:12" ht="16" x14ac:dyDescent="0.2">
      <c r="A857" s="15">
        <v>41754</v>
      </c>
      <c r="B857" s="16" t="s">
        <v>267</v>
      </c>
      <c r="C857" s="24">
        <v>12.5</v>
      </c>
      <c r="D857" s="24">
        <v>3.11</v>
      </c>
      <c r="E857" s="18">
        <v>0</v>
      </c>
      <c r="F857" s="24">
        <v>77.36</v>
      </c>
      <c r="G857" s="24">
        <v>3.5480625000000034</v>
      </c>
      <c r="H857" s="24">
        <v>7.3026620370370372</v>
      </c>
      <c r="I857" s="24">
        <v>6.9942129629629655</v>
      </c>
      <c r="J857" s="25">
        <v>219.79166666666666</v>
      </c>
      <c r="K857" s="18">
        <v>0</v>
      </c>
      <c r="L857" s="24" t="s">
        <v>348</v>
      </c>
    </row>
    <row r="858" spans="1:12" ht="16" x14ac:dyDescent="0.2">
      <c r="A858" s="15">
        <v>41755</v>
      </c>
      <c r="B858" s="16" t="s">
        <v>267</v>
      </c>
      <c r="C858" s="24">
        <v>11.39</v>
      </c>
      <c r="D858" s="24">
        <v>-1.61</v>
      </c>
      <c r="E858" s="18">
        <v>0</v>
      </c>
      <c r="F858" s="24">
        <v>61.9</v>
      </c>
      <c r="G858" s="24">
        <v>1.6110624999999998</v>
      </c>
      <c r="H858" s="24">
        <v>7.1197916666666705</v>
      </c>
      <c r="I858" s="24">
        <v>6.9218749999999991</v>
      </c>
      <c r="J858" s="25">
        <v>176.03125</v>
      </c>
      <c r="K858" s="18">
        <v>0</v>
      </c>
      <c r="L858" s="24" t="s">
        <v>348</v>
      </c>
    </row>
    <row r="859" spans="1:12" ht="16" x14ac:dyDescent="0.2">
      <c r="A859" s="15">
        <v>41756</v>
      </c>
      <c r="B859" s="16" t="s">
        <v>267</v>
      </c>
      <c r="C859" s="24">
        <v>4.6100000000000003</v>
      </c>
      <c r="D859" s="24">
        <v>0.5</v>
      </c>
      <c r="E859" s="18">
        <v>3.556</v>
      </c>
      <c r="F859" s="24">
        <v>75.72</v>
      </c>
      <c r="G859" s="24">
        <v>5.3267499999999979</v>
      </c>
      <c r="H859" s="24">
        <v>4.4895833333333348</v>
      </c>
      <c r="I859" s="24">
        <v>4.5370370370370408</v>
      </c>
      <c r="J859" s="25">
        <v>40.447916666666664</v>
      </c>
      <c r="K859" s="18">
        <v>0</v>
      </c>
      <c r="L859" s="24" t="s">
        <v>348</v>
      </c>
    </row>
    <row r="860" spans="1:12" ht="16" x14ac:dyDescent="0.2">
      <c r="A860" s="15">
        <v>41757</v>
      </c>
      <c r="B860" s="16" t="s">
        <v>267</v>
      </c>
      <c r="C860" s="24">
        <v>7.39</v>
      </c>
      <c r="D860" s="24">
        <v>3</v>
      </c>
      <c r="E860" s="18">
        <v>3.048</v>
      </c>
      <c r="F860" s="24">
        <v>65.900000000000006</v>
      </c>
      <c r="G860" s="24">
        <v>5.7970312499999999</v>
      </c>
      <c r="H860" s="24">
        <v>4.6012731481481479</v>
      </c>
      <c r="I860" s="24">
        <v>4.4901620370370372</v>
      </c>
      <c r="J860" s="25">
        <v>56.895833333333336</v>
      </c>
      <c r="K860" s="18">
        <v>0</v>
      </c>
      <c r="L860" s="24" t="s">
        <v>348</v>
      </c>
    </row>
    <row r="861" spans="1:12" ht="16" x14ac:dyDescent="0.2">
      <c r="A861" s="15">
        <v>41758</v>
      </c>
      <c r="B861" s="16" t="s">
        <v>267</v>
      </c>
      <c r="C861" s="24">
        <v>5.1100000000000003</v>
      </c>
      <c r="D861" s="24">
        <v>1.39</v>
      </c>
      <c r="E861" s="18">
        <v>1.524</v>
      </c>
      <c r="F861" s="24">
        <v>91.67</v>
      </c>
      <c r="G861" s="24">
        <v>2.6494062500000015</v>
      </c>
      <c r="H861" s="24">
        <v>4.5405092592592613</v>
      </c>
      <c r="I861" s="24">
        <v>4.4201388888888866</v>
      </c>
      <c r="J861" s="25">
        <v>282.9375</v>
      </c>
      <c r="K861" s="18">
        <v>0</v>
      </c>
      <c r="L861" s="24" t="s">
        <v>348</v>
      </c>
    </row>
    <row r="862" spans="1:12" ht="16" x14ac:dyDescent="0.2">
      <c r="A862" s="15">
        <v>41759</v>
      </c>
      <c r="B862" s="16" t="s">
        <v>267</v>
      </c>
      <c r="C862" s="24">
        <v>9.7200000000000006</v>
      </c>
      <c r="D862" s="24">
        <v>3.89</v>
      </c>
      <c r="E862" s="18">
        <v>0.254</v>
      </c>
      <c r="F862" s="24">
        <v>96.31</v>
      </c>
      <c r="G862" s="24">
        <v>0.82881249999999973</v>
      </c>
      <c r="H862" s="24">
        <v>6.796875</v>
      </c>
      <c r="I862" s="24">
        <v>6.4236111111111134</v>
      </c>
      <c r="J862" s="25">
        <v>183.92708333333334</v>
      </c>
      <c r="K862" s="18">
        <v>0</v>
      </c>
      <c r="L862" s="24" t="s">
        <v>348</v>
      </c>
    </row>
    <row r="863" spans="1:12" ht="16" x14ac:dyDescent="0.2">
      <c r="A863" s="15">
        <v>41760</v>
      </c>
      <c r="B863" s="16" t="s">
        <v>267</v>
      </c>
      <c r="C863" s="24">
        <v>8.2200000000000006</v>
      </c>
      <c r="D863" s="24">
        <v>4.22</v>
      </c>
      <c r="E863" s="18">
        <v>0</v>
      </c>
      <c r="F863" s="24">
        <v>61.66</v>
      </c>
      <c r="G863" s="24">
        <v>1.8764687499999992</v>
      </c>
      <c r="H863" s="24">
        <v>7.6261574074074048</v>
      </c>
      <c r="I863" s="24">
        <v>7.2974537037037024</v>
      </c>
      <c r="J863" s="25">
        <v>178.01041666666666</v>
      </c>
      <c r="K863" s="18">
        <v>0</v>
      </c>
      <c r="L863" s="24" t="s">
        <v>348</v>
      </c>
    </row>
    <row r="864" spans="1:12" ht="16" x14ac:dyDescent="0.2">
      <c r="A864" s="15">
        <v>41761</v>
      </c>
      <c r="B864" s="16" t="s">
        <v>267</v>
      </c>
      <c r="C864" s="24">
        <v>10.220000000000001</v>
      </c>
      <c r="D864" s="24">
        <v>4.3899999999999997</v>
      </c>
      <c r="E864" s="18">
        <v>0</v>
      </c>
      <c r="F864" s="24">
        <v>85.26</v>
      </c>
      <c r="G864" s="24">
        <v>1.6296875000000011</v>
      </c>
      <c r="H864" s="24">
        <v>8.0295138888888893</v>
      </c>
      <c r="I864" s="24">
        <v>7.6510416666666652</v>
      </c>
      <c r="J864" s="25">
        <v>187.125</v>
      </c>
      <c r="K864" s="18">
        <v>0</v>
      </c>
      <c r="L864" s="24" t="s">
        <v>348</v>
      </c>
    </row>
    <row r="865" spans="1:12" ht="16" x14ac:dyDescent="0.2">
      <c r="A865" s="15">
        <v>41762</v>
      </c>
      <c r="B865" s="16" t="s">
        <v>267</v>
      </c>
      <c r="C865" s="24">
        <v>12.61</v>
      </c>
      <c r="D865" s="24">
        <v>4.1100000000000003</v>
      </c>
      <c r="E865" s="18">
        <v>0</v>
      </c>
      <c r="F865" s="24">
        <v>68.819999999999993</v>
      </c>
      <c r="G865" s="24">
        <v>3.5899687500000024</v>
      </c>
      <c r="H865" s="24">
        <v>8.5821759259259274</v>
      </c>
      <c r="I865" s="24">
        <v>8.4016203703703685</v>
      </c>
      <c r="J865" s="25">
        <v>224.63541666666666</v>
      </c>
      <c r="K865" s="18">
        <v>0</v>
      </c>
      <c r="L865" s="24" t="s">
        <v>348</v>
      </c>
    </row>
    <row r="866" spans="1:12" ht="16" x14ac:dyDescent="0.2">
      <c r="A866" s="15">
        <v>41763</v>
      </c>
      <c r="B866" s="16" t="s">
        <v>267</v>
      </c>
      <c r="C866" s="24">
        <v>14.39</v>
      </c>
      <c r="D866" s="24">
        <v>0.61</v>
      </c>
      <c r="E866" s="18">
        <v>0</v>
      </c>
      <c r="F866" s="24">
        <v>49.87</v>
      </c>
      <c r="G866" s="24">
        <v>1.5691562500000009</v>
      </c>
      <c r="H866" s="24">
        <v>9.5127314814814827</v>
      </c>
      <c r="I866" s="24">
        <v>9.0665509259259274</v>
      </c>
      <c r="J866" s="25">
        <v>196.23958333333334</v>
      </c>
      <c r="K866" s="18">
        <v>0</v>
      </c>
      <c r="L866" s="24" t="s">
        <v>348</v>
      </c>
    </row>
    <row r="867" spans="1:12" ht="16" x14ac:dyDescent="0.2">
      <c r="A867" s="15">
        <v>41764</v>
      </c>
      <c r="B867" s="16" t="s">
        <v>267</v>
      </c>
      <c r="C867" s="24">
        <v>14.28</v>
      </c>
      <c r="D867" s="24">
        <v>4.22</v>
      </c>
      <c r="E867" s="18">
        <v>0</v>
      </c>
      <c r="F867" s="24">
        <v>61.77</v>
      </c>
      <c r="G867" s="24">
        <v>1.5738125000000014</v>
      </c>
      <c r="H867" s="24">
        <v>9.8796296296296315</v>
      </c>
      <c r="I867" s="24">
        <v>9.6082175925925934</v>
      </c>
      <c r="J867" s="25">
        <v>48.28125</v>
      </c>
      <c r="K867" s="18">
        <v>0</v>
      </c>
      <c r="L867" s="24" t="s">
        <v>348</v>
      </c>
    </row>
    <row r="868" spans="1:12" ht="16" x14ac:dyDescent="0.2">
      <c r="A868" s="15">
        <v>41765</v>
      </c>
      <c r="B868" s="16" t="s">
        <v>267</v>
      </c>
      <c r="C868" s="24">
        <v>14.78</v>
      </c>
      <c r="D868" s="24">
        <v>2.89</v>
      </c>
      <c r="E868" s="18">
        <v>0</v>
      </c>
      <c r="F868" s="24">
        <v>57.54</v>
      </c>
      <c r="G868" s="24">
        <v>3.4176875000000035</v>
      </c>
      <c r="H868" s="24">
        <v>9.785879629629628</v>
      </c>
      <c r="I868" s="24">
        <v>9.5758101851851869</v>
      </c>
      <c r="J868" s="25">
        <v>40.84375</v>
      </c>
      <c r="K868" s="18">
        <v>0</v>
      </c>
      <c r="L868" s="24" t="s">
        <v>348</v>
      </c>
    </row>
    <row r="869" spans="1:12" ht="16" x14ac:dyDescent="0.2">
      <c r="A869" s="15">
        <v>41766</v>
      </c>
      <c r="B869" s="16" t="s">
        <v>267</v>
      </c>
      <c r="C869" s="24">
        <v>12.78</v>
      </c>
      <c r="D869" s="24">
        <v>6.28</v>
      </c>
      <c r="E869" s="18">
        <v>9.1440000000000001</v>
      </c>
      <c r="F869" s="24">
        <v>76.06</v>
      </c>
      <c r="G869" s="24">
        <v>3.8134687500000055</v>
      </c>
      <c r="H869" s="24">
        <v>9.3362268518518512</v>
      </c>
      <c r="I869" s="24">
        <v>9.1163194444444446</v>
      </c>
      <c r="J869" s="25">
        <v>54.427083333333336</v>
      </c>
      <c r="K869" s="18">
        <v>0</v>
      </c>
      <c r="L869" s="24" t="s">
        <v>348</v>
      </c>
    </row>
    <row r="870" spans="1:12" ht="16" x14ac:dyDescent="0.2">
      <c r="A870" s="15">
        <v>41767</v>
      </c>
      <c r="B870" s="16" t="s">
        <v>267</v>
      </c>
      <c r="C870" s="24">
        <v>21.39</v>
      </c>
      <c r="D870" s="24">
        <v>8.61</v>
      </c>
      <c r="E870" s="18">
        <v>0.50800000000000001</v>
      </c>
      <c r="F870" s="24">
        <v>82.3</v>
      </c>
      <c r="G870" s="24">
        <v>2.4352187500000011</v>
      </c>
      <c r="H870" s="24">
        <v>12.938078703703702</v>
      </c>
      <c r="I870" s="24">
        <v>12.34490740740741</v>
      </c>
      <c r="J870" s="25">
        <v>95.322916666666671</v>
      </c>
      <c r="K870" s="18">
        <v>0</v>
      </c>
      <c r="L870" s="24" t="s">
        <v>348</v>
      </c>
    </row>
    <row r="871" spans="1:12" ht="16" x14ac:dyDescent="0.2">
      <c r="A871" s="15">
        <v>41768</v>
      </c>
      <c r="B871" s="16" t="s">
        <v>267</v>
      </c>
      <c r="C871" s="24">
        <v>19</v>
      </c>
      <c r="D871" s="24">
        <v>7.22</v>
      </c>
      <c r="E871" s="18">
        <v>0.50800000000000001</v>
      </c>
      <c r="F871" s="24">
        <v>77.87</v>
      </c>
      <c r="G871" s="24">
        <v>3.9764375000000007</v>
      </c>
      <c r="H871" s="24">
        <v>12.081018518518517</v>
      </c>
      <c r="I871" s="24">
        <v>12.002314814814817</v>
      </c>
      <c r="J871" s="25">
        <v>171.04166666666666</v>
      </c>
      <c r="K871" s="18">
        <v>0</v>
      </c>
      <c r="L871" s="24" t="s">
        <v>348</v>
      </c>
    </row>
    <row r="872" spans="1:12" ht="16" x14ac:dyDescent="0.2">
      <c r="A872" s="15">
        <v>41769</v>
      </c>
      <c r="B872" s="16" t="s">
        <v>267</v>
      </c>
      <c r="C872" s="24">
        <v>20.61</v>
      </c>
      <c r="D872" s="24">
        <v>4.78</v>
      </c>
      <c r="E872" s="18">
        <v>0</v>
      </c>
      <c r="F872" s="24">
        <v>58.05</v>
      </c>
      <c r="G872" s="24">
        <v>0.97315625000000061</v>
      </c>
      <c r="H872" s="24">
        <v>12.815972222222221</v>
      </c>
      <c r="I872" s="24">
        <v>12.385416666666666</v>
      </c>
      <c r="J872" s="25">
        <v>184.51041666666666</v>
      </c>
      <c r="K872" s="18">
        <v>0</v>
      </c>
      <c r="L872" s="24" t="s">
        <v>348</v>
      </c>
    </row>
    <row r="873" spans="1:12" ht="16" x14ac:dyDescent="0.2">
      <c r="A873" s="15">
        <v>41770</v>
      </c>
      <c r="B873" s="16" t="s">
        <v>267</v>
      </c>
      <c r="C873" s="24">
        <v>22.72</v>
      </c>
      <c r="D873" s="24">
        <v>11.22</v>
      </c>
      <c r="E873" s="18">
        <v>0.254</v>
      </c>
      <c r="F873" s="24">
        <v>71.42</v>
      </c>
      <c r="G873" s="24">
        <v>0.90796874999999988</v>
      </c>
      <c r="H873" s="24">
        <v>15.822916666666664</v>
      </c>
      <c r="I873" s="24">
        <v>15.178819444444443</v>
      </c>
      <c r="J873" s="25">
        <v>91.416666666666671</v>
      </c>
      <c r="K873" s="18">
        <v>0</v>
      </c>
      <c r="L873" s="24" t="s">
        <v>348</v>
      </c>
    </row>
    <row r="874" spans="1:12" ht="16" x14ac:dyDescent="0.2">
      <c r="A874" s="15">
        <v>41771</v>
      </c>
      <c r="B874" s="16" t="s">
        <v>267</v>
      </c>
      <c r="C874" s="24">
        <v>21.61</v>
      </c>
      <c r="D874" s="24">
        <v>12.89</v>
      </c>
      <c r="E874" s="18">
        <v>15.747999999999999</v>
      </c>
      <c r="F874" s="24">
        <v>93.67</v>
      </c>
      <c r="G874" s="24">
        <v>2.4817812500000009</v>
      </c>
      <c r="H874" s="24">
        <v>15.958912037037038</v>
      </c>
      <c r="I874" s="24">
        <v>15.559027777777777</v>
      </c>
      <c r="J874" s="25">
        <v>67.3125</v>
      </c>
      <c r="K874" s="18">
        <v>0</v>
      </c>
      <c r="L874" s="24" t="s">
        <v>348</v>
      </c>
    </row>
    <row r="875" spans="1:12" ht="16" x14ac:dyDescent="0.2">
      <c r="A875" s="15">
        <v>41772</v>
      </c>
      <c r="B875" s="16" t="s">
        <v>267</v>
      </c>
      <c r="C875" s="24">
        <v>17.39</v>
      </c>
      <c r="D875" s="24">
        <v>6.39</v>
      </c>
      <c r="E875" s="18">
        <v>1.524</v>
      </c>
      <c r="F875" s="24">
        <v>84.56</v>
      </c>
      <c r="G875" s="24">
        <v>3.6458437500000023</v>
      </c>
      <c r="H875" s="24">
        <v>12.596064814814818</v>
      </c>
      <c r="I875" s="24">
        <v>12.633680555555555</v>
      </c>
      <c r="J875" s="25">
        <v>214.45833333333334</v>
      </c>
      <c r="K875" s="18">
        <v>0</v>
      </c>
      <c r="L875" s="24" t="s">
        <v>348</v>
      </c>
    </row>
    <row r="876" spans="1:12" ht="16" x14ac:dyDescent="0.2">
      <c r="A876" s="15">
        <v>41773</v>
      </c>
      <c r="B876" s="16" t="s">
        <v>267</v>
      </c>
      <c r="C876" s="24">
        <v>13.11</v>
      </c>
      <c r="D876" s="24">
        <v>2</v>
      </c>
      <c r="E876" s="18">
        <v>0</v>
      </c>
      <c r="F876" s="24">
        <v>62.03</v>
      </c>
      <c r="G876" s="24">
        <v>1.8764687500000001</v>
      </c>
      <c r="H876" s="24">
        <v>10.907986111111114</v>
      </c>
      <c r="I876" s="24">
        <v>10.741319444444441</v>
      </c>
      <c r="J876" s="25">
        <v>248.59375</v>
      </c>
      <c r="K876" s="18">
        <v>0</v>
      </c>
      <c r="L876" s="24" t="s">
        <v>348</v>
      </c>
    </row>
    <row r="877" spans="1:12" ht="16" x14ac:dyDescent="0.2">
      <c r="A877" s="15">
        <v>41774</v>
      </c>
      <c r="B877" s="16" t="s">
        <v>267</v>
      </c>
      <c r="C877" s="24">
        <v>9.7799999999999994</v>
      </c>
      <c r="D877" s="24">
        <v>0.78</v>
      </c>
      <c r="E877" s="18">
        <v>0</v>
      </c>
      <c r="F877" s="24">
        <v>53.84</v>
      </c>
      <c r="G877" s="24">
        <v>2.0766874999999998</v>
      </c>
      <c r="H877" s="24">
        <v>9.1128472222222232</v>
      </c>
      <c r="I877" s="24">
        <v>9.1302083333333339</v>
      </c>
      <c r="J877" s="25">
        <v>293.28125</v>
      </c>
      <c r="K877" s="18">
        <v>0</v>
      </c>
      <c r="L877" s="24" t="s">
        <v>348</v>
      </c>
    </row>
    <row r="878" spans="1:12" ht="16" x14ac:dyDescent="0.2">
      <c r="A878" s="15">
        <v>41775</v>
      </c>
      <c r="B878" s="16" t="s">
        <v>267</v>
      </c>
      <c r="C878" s="24">
        <v>9.2799999999999994</v>
      </c>
      <c r="D878" s="24">
        <v>-0.78</v>
      </c>
      <c r="E878" s="18">
        <v>0</v>
      </c>
      <c r="F878" s="24">
        <v>69.69</v>
      </c>
      <c r="G878" s="24">
        <v>0.84743750000000018</v>
      </c>
      <c r="H878" s="24">
        <v>7.9085648148148158</v>
      </c>
      <c r="I878" s="24">
        <v>7.8153935185185182</v>
      </c>
      <c r="J878" s="25">
        <v>199.59375</v>
      </c>
      <c r="K878" s="18">
        <v>0</v>
      </c>
      <c r="L878" s="24" t="s">
        <v>348</v>
      </c>
    </row>
    <row r="879" spans="1:12" ht="16" x14ac:dyDescent="0.2">
      <c r="A879" s="15">
        <v>41776</v>
      </c>
      <c r="B879" s="16" t="s">
        <v>267</v>
      </c>
      <c r="C879" s="24">
        <v>15.61</v>
      </c>
      <c r="D879" s="24">
        <v>-0.11</v>
      </c>
      <c r="E879" s="18">
        <v>0</v>
      </c>
      <c r="F879" s="24">
        <v>58.2</v>
      </c>
      <c r="G879" s="24">
        <v>1.6902187500000003</v>
      </c>
      <c r="H879" s="24">
        <v>9.573495370370372</v>
      </c>
      <c r="I879" s="24">
        <v>9.1909722222222232</v>
      </c>
      <c r="J879" s="25">
        <v>190.63541666666666</v>
      </c>
      <c r="K879" s="18">
        <v>0</v>
      </c>
      <c r="L879" s="24" t="s">
        <v>348</v>
      </c>
    </row>
    <row r="880" spans="1:12" ht="16" x14ac:dyDescent="0.2">
      <c r="A880" s="15">
        <v>41777</v>
      </c>
      <c r="B880" s="16" t="s">
        <v>267</v>
      </c>
      <c r="C880" s="24">
        <v>20.89</v>
      </c>
      <c r="D880" s="24">
        <v>6.78</v>
      </c>
      <c r="E880" s="18">
        <v>0</v>
      </c>
      <c r="F880" s="24">
        <v>46.31</v>
      </c>
      <c r="G880" s="24">
        <v>1.6669375000000006</v>
      </c>
      <c r="H880" s="24">
        <v>12.557870370370372</v>
      </c>
      <c r="I880" s="24">
        <v>12.031250000000005</v>
      </c>
      <c r="J880" s="25">
        <v>176.1875</v>
      </c>
      <c r="K880" s="18">
        <v>0</v>
      </c>
      <c r="L880" s="24" t="s">
        <v>348</v>
      </c>
    </row>
    <row r="881" spans="1:12" ht="16" x14ac:dyDescent="0.2">
      <c r="A881" s="15">
        <v>41778</v>
      </c>
      <c r="B881" s="16" t="s">
        <v>267</v>
      </c>
      <c r="C881" s="24">
        <v>15.89</v>
      </c>
      <c r="D881" s="24">
        <v>7</v>
      </c>
      <c r="E881" s="18">
        <v>22.606000000000002</v>
      </c>
      <c r="F881" s="24">
        <v>77.55</v>
      </c>
      <c r="G881" s="24">
        <v>3.0498437500000022</v>
      </c>
      <c r="H881" s="24">
        <v>10.707754629629632</v>
      </c>
      <c r="I881" s="24">
        <v>10.478587962962964</v>
      </c>
      <c r="J881" s="25">
        <v>90.25</v>
      </c>
      <c r="K881" s="18">
        <v>0</v>
      </c>
      <c r="L881" s="24" t="s">
        <v>348</v>
      </c>
    </row>
    <row r="882" spans="1:12" ht="16" x14ac:dyDescent="0.2">
      <c r="A882" s="15">
        <v>41779</v>
      </c>
      <c r="B882" s="16" t="s">
        <v>267</v>
      </c>
      <c r="C882" s="24">
        <v>21.89</v>
      </c>
      <c r="D882" s="24">
        <v>9.2200000000000006</v>
      </c>
      <c r="E882" s="18">
        <v>0</v>
      </c>
      <c r="F882" s="24">
        <v>83.49</v>
      </c>
      <c r="G882" s="24">
        <v>0.67981250000000004</v>
      </c>
      <c r="H882" s="24">
        <v>15.080439814814815</v>
      </c>
      <c r="I882" s="24">
        <v>14.292245370370374</v>
      </c>
      <c r="J882" s="25">
        <v>153.86458333333334</v>
      </c>
      <c r="K882" s="18">
        <v>0</v>
      </c>
      <c r="L882" s="24" t="s">
        <v>348</v>
      </c>
    </row>
    <row r="883" spans="1:12" ht="16" x14ac:dyDescent="0.2">
      <c r="A883" s="15">
        <v>41780</v>
      </c>
      <c r="B883" s="16" t="s">
        <v>267</v>
      </c>
      <c r="C883" s="24">
        <v>19.39</v>
      </c>
      <c r="D883" s="24">
        <v>9.2200000000000006</v>
      </c>
      <c r="E883" s="18">
        <v>0</v>
      </c>
      <c r="F883" s="24">
        <v>76.25</v>
      </c>
      <c r="G883" s="24">
        <v>2.3979687500000009</v>
      </c>
      <c r="H883" s="24">
        <v>15.589699074074071</v>
      </c>
      <c r="I883" s="24">
        <v>15.35821759259259</v>
      </c>
      <c r="J883" s="25">
        <v>231.78125</v>
      </c>
      <c r="K883" s="18">
        <v>0</v>
      </c>
      <c r="L883" s="24" t="s">
        <v>348</v>
      </c>
    </row>
    <row r="884" spans="1:12" ht="16" x14ac:dyDescent="0.2">
      <c r="A884" s="15">
        <v>41781</v>
      </c>
      <c r="B884" s="16" t="s">
        <v>267</v>
      </c>
      <c r="C884" s="24">
        <v>19.39</v>
      </c>
      <c r="D884" s="24">
        <v>7.61</v>
      </c>
      <c r="E884" s="18">
        <v>0</v>
      </c>
      <c r="F884" s="24">
        <v>66.8</v>
      </c>
      <c r="G884" s="24">
        <v>1.4341250000000001</v>
      </c>
      <c r="H884" s="24">
        <v>14.511574074074074</v>
      </c>
      <c r="I884" s="24">
        <v>14.195601851851855</v>
      </c>
      <c r="J884" s="25">
        <v>262.75</v>
      </c>
      <c r="K884" s="18">
        <v>0</v>
      </c>
      <c r="L884" s="24" t="s">
        <v>348</v>
      </c>
    </row>
    <row r="885" spans="1:12" ht="16" x14ac:dyDescent="0.2">
      <c r="A885" s="15">
        <v>41782</v>
      </c>
      <c r="B885" s="16" t="s">
        <v>267</v>
      </c>
      <c r="C885" s="24">
        <v>22.28</v>
      </c>
      <c r="D885" s="24">
        <v>5.78</v>
      </c>
      <c r="E885" s="18">
        <v>0</v>
      </c>
      <c r="F885" s="24">
        <v>63.59</v>
      </c>
      <c r="G885" s="24">
        <v>0.13968749999999994</v>
      </c>
      <c r="H885" s="24">
        <v>16.060185185185187</v>
      </c>
      <c r="I885" s="24">
        <v>15.548032407407407</v>
      </c>
      <c r="J885" s="25">
        <v>215.09375</v>
      </c>
      <c r="K885" s="18">
        <v>0</v>
      </c>
      <c r="L885" s="24" t="s">
        <v>348</v>
      </c>
    </row>
    <row r="886" spans="1:12" ht="16" x14ac:dyDescent="0.2">
      <c r="A886" s="15">
        <v>41783</v>
      </c>
      <c r="B886" s="16" t="s">
        <v>267</v>
      </c>
      <c r="C886" s="24">
        <v>24.78</v>
      </c>
      <c r="D886" s="24">
        <v>7.78</v>
      </c>
      <c r="E886" s="18">
        <v>0</v>
      </c>
      <c r="F886" s="24">
        <v>61.55</v>
      </c>
      <c r="G886" s="24">
        <v>0.44234374999999981</v>
      </c>
      <c r="H886" s="24">
        <v>17.95775462962963</v>
      </c>
      <c r="I886" s="24">
        <v>17.038194444444443</v>
      </c>
      <c r="J886" s="25">
        <v>148.07291666666666</v>
      </c>
      <c r="K886" s="18">
        <v>0</v>
      </c>
      <c r="L886" s="24" t="s">
        <v>348</v>
      </c>
    </row>
    <row r="887" spans="1:12" ht="16" x14ac:dyDescent="0.2">
      <c r="A887" s="15">
        <v>41784</v>
      </c>
      <c r="B887" s="16" t="s">
        <v>267</v>
      </c>
      <c r="C887" s="24">
        <v>26.61</v>
      </c>
      <c r="D887" s="24">
        <v>7.28</v>
      </c>
      <c r="E887" s="18">
        <v>0</v>
      </c>
      <c r="F887" s="24">
        <v>59.12</v>
      </c>
      <c r="G887" s="24">
        <v>0.70774999999999988</v>
      </c>
      <c r="H887" s="24">
        <v>18.799768518518515</v>
      </c>
      <c r="I887" s="24">
        <v>17.769675925925927</v>
      </c>
      <c r="J887" s="25">
        <v>130.5625</v>
      </c>
      <c r="K887" s="18">
        <v>0</v>
      </c>
      <c r="L887" s="24" t="s">
        <v>348</v>
      </c>
    </row>
    <row r="888" spans="1:12" ht="16" x14ac:dyDescent="0.2">
      <c r="A888" s="15">
        <v>41785</v>
      </c>
      <c r="B888" s="16" t="s">
        <v>267</v>
      </c>
      <c r="C888" s="24">
        <v>27.89</v>
      </c>
      <c r="D888" s="24">
        <v>15.61</v>
      </c>
      <c r="E888" s="18">
        <v>0</v>
      </c>
      <c r="F888" s="24">
        <v>72.39</v>
      </c>
      <c r="G888" s="24">
        <v>0.9778125000000002</v>
      </c>
      <c r="H888" s="24">
        <v>21.185763888888893</v>
      </c>
      <c r="I888" s="24">
        <v>20.346064814814813</v>
      </c>
      <c r="J888" s="25">
        <v>168.78125</v>
      </c>
      <c r="K888" s="18">
        <v>0</v>
      </c>
      <c r="L888" s="24" t="s">
        <v>348</v>
      </c>
    </row>
    <row r="889" spans="1:12" ht="16" x14ac:dyDescent="0.2">
      <c r="A889" s="15">
        <v>41786</v>
      </c>
      <c r="B889" s="16" t="s">
        <v>267</v>
      </c>
      <c r="C889" s="24">
        <v>22.72</v>
      </c>
      <c r="D889" s="24">
        <v>17.72</v>
      </c>
      <c r="E889" s="18">
        <v>4.5720000000000001</v>
      </c>
      <c r="F889" s="24">
        <v>88.62</v>
      </c>
      <c r="G889" s="24">
        <v>0.47028124999999982</v>
      </c>
      <c r="H889" s="24">
        <v>20.230902777777771</v>
      </c>
      <c r="I889" s="24">
        <v>19.906828703703699</v>
      </c>
      <c r="J889" s="25">
        <v>151.16666666666666</v>
      </c>
      <c r="K889" s="18">
        <v>0</v>
      </c>
      <c r="L889" s="24" t="s">
        <v>348</v>
      </c>
    </row>
    <row r="890" spans="1:12" ht="16" x14ac:dyDescent="0.2">
      <c r="A890" s="15">
        <v>41787</v>
      </c>
      <c r="B890" s="16" t="s">
        <v>267</v>
      </c>
      <c r="C890" s="24">
        <v>24.61</v>
      </c>
      <c r="D890" s="24">
        <v>12.72</v>
      </c>
      <c r="E890" s="18">
        <v>3.556</v>
      </c>
      <c r="F890" s="24">
        <v>54.74</v>
      </c>
      <c r="G890" s="24">
        <v>0.32128124999999974</v>
      </c>
      <c r="H890" s="24" t="s">
        <v>348</v>
      </c>
      <c r="I890" s="24" t="s">
        <v>348</v>
      </c>
      <c r="J890" s="25">
        <v>122.47916666666667</v>
      </c>
      <c r="K890" s="18">
        <v>0</v>
      </c>
      <c r="L890" s="24" t="s">
        <v>288</v>
      </c>
    </row>
    <row r="891" spans="1:12" ht="16" x14ac:dyDescent="0.2">
      <c r="A891" s="15">
        <v>41788</v>
      </c>
      <c r="B891" s="16" t="s">
        <v>267</v>
      </c>
      <c r="C891" s="24">
        <v>27.89</v>
      </c>
      <c r="D891" s="24">
        <v>7.78</v>
      </c>
      <c r="E891" s="18">
        <v>0</v>
      </c>
      <c r="F891" s="24">
        <v>59.37</v>
      </c>
      <c r="G891" s="24">
        <v>0.26074999999999982</v>
      </c>
      <c r="H891" s="24" t="s">
        <v>348</v>
      </c>
      <c r="I891" s="24" t="s">
        <v>348</v>
      </c>
      <c r="J891" s="25">
        <v>69.03125</v>
      </c>
      <c r="K891" s="18">
        <v>0</v>
      </c>
      <c r="L891" s="24" t="s">
        <v>288</v>
      </c>
    </row>
    <row r="892" spans="1:12" ht="16" x14ac:dyDescent="0.2">
      <c r="A892" s="15">
        <v>41789</v>
      </c>
      <c r="B892" s="16" t="s">
        <v>267</v>
      </c>
      <c r="C892" s="24">
        <v>28.89</v>
      </c>
      <c r="D892" s="24">
        <v>9.39</v>
      </c>
      <c r="E892" s="18">
        <v>0</v>
      </c>
      <c r="F892" s="24">
        <v>61.17</v>
      </c>
      <c r="G892" s="24">
        <v>0.82881249999999984</v>
      </c>
      <c r="H892" s="24" t="s">
        <v>348</v>
      </c>
      <c r="I892" s="24" t="s">
        <v>348</v>
      </c>
      <c r="J892" s="25">
        <v>57.25</v>
      </c>
      <c r="K892" s="18">
        <v>0</v>
      </c>
      <c r="L892" s="24" t="s">
        <v>288</v>
      </c>
    </row>
    <row r="893" spans="1:12" ht="16" x14ac:dyDescent="0.2">
      <c r="A893" s="15">
        <v>41790</v>
      </c>
      <c r="B893" s="16" t="s">
        <v>267</v>
      </c>
      <c r="C893" s="24">
        <v>29.72</v>
      </c>
      <c r="D893" s="24">
        <v>12.5</v>
      </c>
      <c r="E893" s="18">
        <v>0.50800000000000001</v>
      </c>
      <c r="F893" s="24">
        <v>53.3</v>
      </c>
      <c r="G893" s="24">
        <v>1.7460937500000016</v>
      </c>
      <c r="H893" s="24" t="s">
        <v>348</v>
      </c>
      <c r="I893" s="24" t="s">
        <v>348</v>
      </c>
      <c r="J893" s="25">
        <v>88.114583333333329</v>
      </c>
      <c r="K893" s="18">
        <v>0</v>
      </c>
      <c r="L893" s="24" t="s">
        <v>288</v>
      </c>
    </row>
    <row r="894" spans="1:12" ht="16" x14ac:dyDescent="0.2">
      <c r="A894" s="15">
        <v>41791</v>
      </c>
      <c r="B894" s="16" t="s">
        <v>267</v>
      </c>
      <c r="C894" s="24">
        <v>25.28</v>
      </c>
      <c r="D894" s="24">
        <v>17.72</v>
      </c>
      <c r="E894" s="18">
        <v>8.6359999999999992</v>
      </c>
      <c r="F894" s="24">
        <v>90.71</v>
      </c>
      <c r="G894" s="24">
        <v>2.0673750000000006</v>
      </c>
      <c r="H894" s="24" t="s">
        <v>348</v>
      </c>
      <c r="I894" s="24" t="s">
        <v>348</v>
      </c>
      <c r="J894" s="25">
        <v>99.15625</v>
      </c>
      <c r="K894" s="18">
        <v>0</v>
      </c>
      <c r="L894" s="24" t="s">
        <v>288</v>
      </c>
    </row>
    <row r="895" spans="1:12" ht="16" x14ac:dyDescent="0.2">
      <c r="A895" s="15">
        <v>41792</v>
      </c>
      <c r="B895" s="16" t="s">
        <v>267</v>
      </c>
      <c r="C895" s="24">
        <v>24.61</v>
      </c>
      <c r="D895" s="24">
        <v>17.89</v>
      </c>
      <c r="E895" s="18">
        <v>14.986000000000001</v>
      </c>
      <c r="F895" s="24">
        <v>83.43</v>
      </c>
      <c r="G895" s="24">
        <v>2.9008437499999999</v>
      </c>
      <c r="H895" s="24" t="s">
        <v>348</v>
      </c>
      <c r="I895" s="24" t="s">
        <v>348</v>
      </c>
      <c r="J895" s="25">
        <v>150.47916666666666</v>
      </c>
      <c r="K895" s="18">
        <v>0</v>
      </c>
      <c r="L895" s="24" t="s">
        <v>288</v>
      </c>
    </row>
    <row r="896" spans="1:12" ht="16" x14ac:dyDescent="0.2">
      <c r="A896" s="15">
        <v>41793</v>
      </c>
      <c r="B896" s="16" t="s">
        <v>267</v>
      </c>
      <c r="C896" s="24">
        <v>22.61</v>
      </c>
      <c r="D896" s="24">
        <v>12.61</v>
      </c>
      <c r="E896" s="18">
        <v>0</v>
      </c>
      <c r="F896" s="24">
        <v>67.83</v>
      </c>
      <c r="G896" s="24">
        <v>3.8926249999999993</v>
      </c>
      <c r="H896" s="24" t="s">
        <v>348</v>
      </c>
      <c r="I896" s="24" t="s">
        <v>348</v>
      </c>
      <c r="J896" s="25">
        <v>213.34375</v>
      </c>
      <c r="K896" s="18">
        <v>0</v>
      </c>
      <c r="L896" s="24" t="s">
        <v>288</v>
      </c>
    </row>
    <row r="897" spans="1:12" ht="16" x14ac:dyDescent="0.2">
      <c r="A897" s="15">
        <v>41794</v>
      </c>
      <c r="B897" s="16" t="s">
        <v>267</v>
      </c>
      <c r="C897" s="24">
        <v>25</v>
      </c>
      <c r="D897" s="24">
        <v>11.5</v>
      </c>
      <c r="E897" s="18">
        <v>0</v>
      </c>
      <c r="F897" s="24">
        <v>71.760000000000005</v>
      </c>
      <c r="G897" s="24">
        <v>0.59599999999999975</v>
      </c>
      <c r="H897" s="24" t="s">
        <v>348</v>
      </c>
      <c r="I897" s="24" t="s">
        <v>348</v>
      </c>
      <c r="J897" s="25">
        <v>136.48958333333334</v>
      </c>
      <c r="K897" s="18">
        <v>0</v>
      </c>
      <c r="L897" s="24" t="s">
        <v>288</v>
      </c>
    </row>
    <row r="898" spans="1:12" ht="16" x14ac:dyDescent="0.2">
      <c r="A898" s="15">
        <v>41795</v>
      </c>
      <c r="B898" s="16" t="s">
        <v>267</v>
      </c>
      <c r="C898" s="24">
        <v>24.5</v>
      </c>
      <c r="D898" s="24">
        <v>11.72</v>
      </c>
      <c r="E898" s="18">
        <v>0</v>
      </c>
      <c r="F898" s="24">
        <v>72.63</v>
      </c>
      <c r="G898" s="24">
        <v>0.38181249999999972</v>
      </c>
      <c r="H898" s="24" t="s">
        <v>348</v>
      </c>
      <c r="I898" s="24" t="s">
        <v>348</v>
      </c>
      <c r="J898" s="25">
        <v>111.07291666666667</v>
      </c>
      <c r="K898" s="18">
        <v>0</v>
      </c>
      <c r="L898" s="24" t="s">
        <v>288</v>
      </c>
    </row>
    <row r="899" spans="1:12" ht="16" x14ac:dyDescent="0.2">
      <c r="A899" s="15">
        <v>41796</v>
      </c>
      <c r="B899" s="16" t="s">
        <v>267</v>
      </c>
      <c r="C899" s="24">
        <v>27.11</v>
      </c>
      <c r="D899" s="24">
        <v>14.78</v>
      </c>
      <c r="E899" s="18">
        <v>0.254</v>
      </c>
      <c r="F899" s="24">
        <v>72.290000000000006</v>
      </c>
      <c r="G899" s="24">
        <v>0.58668749999999981</v>
      </c>
      <c r="H899" s="24" t="s">
        <v>348</v>
      </c>
      <c r="I899" s="24" t="s">
        <v>348</v>
      </c>
      <c r="J899" s="25">
        <v>163.33333333333334</v>
      </c>
      <c r="K899" s="18">
        <v>0</v>
      </c>
      <c r="L899" s="24" t="s">
        <v>288</v>
      </c>
    </row>
    <row r="900" spans="1:12" ht="16" x14ac:dyDescent="0.2">
      <c r="A900" s="15">
        <v>41797</v>
      </c>
      <c r="B900" s="16" t="s">
        <v>267</v>
      </c>
      <c r="C900" s="24">
        <v>23.28</v>
      </c>
      <c r="D900" s="24">
        <v>12.28</v>
      </c>
      <c r="E900" s="18">
        <v>4.0640000000000001</v>
      </c>
      <c r="F900" s="24">
        <v>88.46</v>
      </c>
      <c r="G900" s="24">
        <v>1.1687187500000003</v>
      </c>
      <c r="H900" s="24" t="s">
        <v>348</v>
      </c>
      <c r="I900" s="24" t="s">
        <v>348</v>
      </c>
      <c r="J900" s="25">
        <v>234.77083333333334</v>
      </c>
      <c r="K900" s="18">
        <v>0</v>
      </c>
      <c r="L900" s="24" t="s">
        <v>288</v>
      </c>
    </row>
    <row r="901" spans="1:12" ht="16" x14ac:dyDescent="0.2">
      <c r="A901" s="15">
        <v>41798</v>
      </c>
      <c r="B901" s="16" t="s">
        <v>267</v>
      </c>
      <c r="C901" s="24">
        <v>23.72</v>
      </c>
      <c r="D901" s="24">
        <v>8.89</v>
      </c>
      <c r="E901" s="18">
        <v>0</v>
      </c>
      <c r="F901" s="24">
        <v>63.02</v>
      </c>
      <c r="G901" s="24">
        <v>0.96384375000000044</v>
      </c>
      <c r="H901" s="24" t="s">
        <v>348</v>
      </c>
      <c r="I901" s="24" t="s">
        <v>348</v>
      </c>
      <c r="J901" s="25">
        <v>275.39583333333331</v>
      </c>
      <c r="K901" s="18">
        <v>0</v>
      </c>
      <c r="L901" s="24" t="s">
        <v>288</v>
      </c>
    </row>
    <row r="902" spans="1:12" ht="16" x14ac:dyDescent="0.2">
      <c r="A902" s="15">
        <v>41799</v>
      </c>
      <c r="B902" s="16" t="s">
        <v>267</v>
      </c>
      <c r="C902" s="24">
        <v>25.06</v>
      </c>
      <c r="D902" s="24">
        <v>13.72</v>
      </c>
      <c r="E902" s="18">
        <v>1.016</v>
      </c>
      <c r="F902" s="24">
        <v>43.16</v>
      </c>
      <c r="G902" s="24">
        <v>0.2235</v>
      </c>
      <c r="H902" s="24" t="s">
        <v>348</v>
      </c>
      <c r="I902" s="24" t="s">
        <v>348</v>
      </c>
      <c r="J902" s="25">
        <v>101.45833333333333</v>
      </c>
      <c r="K902" s="18">
        <v>0</v>
      </c>
      <c r="L902" s="24" t="s">
        <v>288</v>
      </c>
    </row>
    <row r="903" spans="1:12" ht="16" x14ac:dyDescent="0.2">
      <c r="A903" s="15">
        <v>41800</v>
      </c>
      <c r="B903" s="16" t="s">
        <v>267</v>
      </c>
      <c r="C903" s="24">
        <v>22.89</v>
      </c>
      <c r="D903" s="24">
        <v>9</v>
      </c>
      <c r="E903" s="18">
        <v>0</v>
      </c>
      <c r="F903" s="24">
        <v>58.92</v>
      </c>
      <c r="G903" s="24">
        <v>1.0802499999999997</v>
      </c>
      <c r="H903" s="24">
        <v>17.706018518518515</v>
      </c>
      <c r="I903" s="24">
        <v>17.469907407407412</v>
      </c>
      <c r="J903" s="25">
        <v>73.875</v>
      </c>
      <c r="K903" s="18">
        <v>0</v>
      </c>
      <c r="L903" s="24" t="s">
        <v>348</v>
      </c>
    </row>
    <row r="904" spans="1:12" ht="16" x14ac:dyDescent="0.2">
      <c r="A904" s="15">
        <v>41801</v>
      </c>
      <c r="B904" s="16" t="s">
        <v>267</v>
      </c>
      <c r="C904" s="24">
        <v>26</v>
      </c>
      <c r="D904" s="24">
        <v>11.44</v>
      </c>
      <c r="E904" s="18">
        <v>0</v>
      </c>
      <c r="F904" s="24">
        <v>55.73</v>
      </c>
      <c r="G904" s="24">
        <v>1.2851249999999999</v>
      </c>
      <c r="H904" s="24">
        <v>18.953703703703706</v>
      </c>
      <c r="I904" s="24">
        <v>18.032407407407408</v>
      </c>
      <c r="J904" s="25">
        <v>89.791666666666671</v>
      </c>
      <c r="K904" s="18">
        <v>0</v>
      </c>
      <c r="L904" s="24" t="s">
        <v>348</v>
      </c>
    </row>
    <row r="905" spans="1:12" ht="16" x14ac:dyDescent="0.2">
      <c r="A905" s="15">
        <v>41802</v>
      </c>
      <c r="B905" s="16" t="s">
        <v>267</v>
      </c>
      <c r="C905" s="24">
        <v>18.170000000000002</v>
      </c>
      <c r="D905" s="24">
        <v>12.22</v>
      </c>
      <c r="E905" s="18">
        <v>0</v>
      </c>
      <c r="F905" s="24">
        <v>71.48</v>
      </c>
      <c r="G905" s="24">
        <v>4.1347500000000004</v>
      </c>
      <c r="H905" s="24">
        <v>17.416666666666668</v>
      </c>
      <c r="I905" s="24">
        <v>17.532407407407408</v>
      </c>
      <c r="J905" s="25">
        <v>237.83333333333334</v>
      </c>
      <c r="K905" s="18">
        <v>0</v>
      </c>
      <c r="L905" s="24" t="s">
        <v>348</v>
      </c>
    </row>
    <row r="906" spans="1:12" ht="16" x14ac:dyDescent="0.2">
      <c r="A906" s="15">
        <v>41803</v>
      </c>
      <c r="B906" s="16" t="s">
        <v>267</v>
      </c>
      <c r="C906" s="24">
        <v>20.89</v>
      </c>
      <c r="D906" s="24">
        <v>7.72</v>
      </c>
      <c r="E906" s="18">
        <v>0</v>
      </c>
      <c r="F906" s="24">
        <v>57.31</v>
      </c>
      <c r="G906" s="24">
        <v>3.4083749999999995</v>
      </c>
      <c r="H906" s="24">
        <v>15.993055555555557</v>
      </c>
      <c r="I906" s="24">
        <v>15.831018518518519</v>
      </c>
      <c r="J906" s="25">
        <v>306.45833333333331</v>
      </c>
      <c r="K906" s="18">
        <v>0</v>
      </c>
      <c r="L906" s="24" t="s">
        <v>348</v>
      </c>
    </row>
    <row r="907" spans="1:12" ht="16" x14ac:dyDescent="0.2">
      <c r="A907" s="15">
        <v>41804</v>
      </c>
      <c r="B907" s="16" t="s">
        <v>267</v>
      </c>
      <c r="C907" s="24">
        <v>23.28</v>
      </c>
      <c r="D907" s="24">
        <v>8.11</v>
      </c>
      <c r="E907" s="18">
        <v>5.08</v>
      </c>
      <c r="F907" s="24">
        <v>65.42</v>
      </c>
      <c r="G907" s="24">
        <v>2.5143749999999998</v>
      </c>
      <c r="H907" s="24">
        <v>15.678240740740746</v>
      </c>
      <c r="I907" s="24">
        <v>15.652777777777777</v>
      </c>
      <c r="J907" s="25">
        <v>155.08333333333334</v>
      </c>
      <c r="K907" s="18">
        <v>0</v>
      </c>
      <c r="L907" s="24" t="s">
        <v>348</v>
      </c>
    </row>
    <row r="908" spans="1:12" ht="16" x14ac:dyDescent="0.2">
      <c r="A908" s="15">
        <v>41805</v>
      </c>
      <c r="B908" s="16" t="s">
        <v>267</v>
      </c>
      <c r="C908" s="24">
        <v>24.83</v>
      </c>
      <c r="D908" s="24">
        <v>11.22</v>
      </c>
      <c r="E908" s="18">
        <v>10.922000000000001</v>
      </c>
      <c r="F908" s="24">
        <v>71.47</v>
      </c>
      <c r="G908" s="24">
        <v>3.6318749999999991</v>
      </c>
      <c r="H908" s="24">
        <v>16.446759259259263</v>
      </c>
      <c r="I908" s="24">
        <v>15.986111111111112</v>
      </c>
      <c r="J908" s="25">
        <v>176.875</v>
      </c>
      <c r="K908" s="18">
        <v>0</v>
      </c>
      <c r="L908" s="24" t="s">
        <v>348</v>
      </c>
    </row>
    <row r="909" spans="1:12" ht="16" x14ac:dyDescent="0.2">
      <c r="A909" s="15">
        <v>41806</v>
      </c>
      <c r="B909" s="16" t="s">
        <v>267</v>
      </c>
      <c r="C909" s="24">
        <v>27.83</v>
      </c>
      <c r="D909" s="24">
        <v>12.56</v>
      </c>
      <c r="E909" s="18">
        <v>0</v>
      </c>
      <c r="F909" s="24">
        <v>64.680000000000007</v>
      </c>
      <c r="G909" s="24">
        <v>1.5831249999999999</v>
      </c>
      <c r="H909" s="24">
        <v>18.388888888888889</v>
      </c>
      <c r="I909" s="24">
        <v>17.446759259259263</v>
      </c>
      <c r="J909" s="25">
        <v>200.25</v>
      </c>
      <c r="K909" s="18">
        <v>0</v>
      </c>
      <c r="L909" s="24" t="s">
        <v>348</v>
      </c>
    </row>
    <row r="910" spans="1:12" ht="16" x14ac:dyDescent="0.2">
      <c r="A910" s="15">
        <v>41807</v>
      </c>
      <c r="B910" s="16" t="s">
        <v>267</v>
      </c>
      <c r="C910" s="24">
        <v>27.83</v>
      </c>
      <c r="D910" s="24">
        <v>16.72</v>
      </c>
      <c r="E910" s="18">
        <v>6.6040000000000001</v>
      </c>
      <c r="F910" s="24">
        <v>74.13</v>
      </c>
      <c r="G910" s="24">
        <v>1.4155</v>
      </c>
      <c r="H910" s="24">
        <v>21.277777777777779</v>
      </c>
      <c r="I910" s="24">
        <v>19.726851851851855</v>
      </c>
      <c r="J910" s="25">
        <v>231.29166666666666</v>
      </c>
      <c r="K910" s="18">
        <v>0</v>
      </c>
      <c r="L910" s="24" t="s">
        <v>348</v>
      </c>
    </row>
    <row r="911" spans="1:12" ht="16" x14ac:dyDescent="0.2">
      <c r="A911" s="15">
        <v>41808</v>
      </c>
      <c r="B911" s="16" t="s">
        <v>267</v>
      </c>
      <c r="C911" s="24">
        <v>23.78</v>
      </c>
      <c r="D911" s="24">
        <v>17.89</v>
      </c>
      <c r="E911" s="18">
        <v>40.131999999999998</v>
      </c>
      <c r="F911" s="24">
        <v>84.64</v>
      </c>
      <c r="G911" s="24">
        <v>1.8438749999999995</v>
      </c>
      <c r="H911" s="24">
        <v>21.013888888888889</v>
      </c>
      <c r="I911" s="24">
        <v>20.291666666666668</v>
      </c>
      <c r="J911" s="25">
        <v>113.625</v>
      </c>
      <c r="K911" s="18">
        <v>0</v>
      </c>
      <c r="L911" s="24" t="s">
        <v>348</v>
      </c>
    </row>
    <row r="912" spans="1:12" ht="16" x14ac:dyDescent="0.2">
      <c r="A912" s="15">
        <v>41809</v>
      </c>
      <c r="B912" s="16" t="s">
        <v>267</v>
      </c>
      <c r="C912" s="24">
        <v>21.89</v>
      </c>
      <c r="D912" s="24">
        <v>16.39</v>
      </c>
      <c r="E912" s="18">
        <v>0.50800000000000001</v>
      </c>
      <c r="F912" s="24">
        <v>87.22</v>
      </c>
      <c r="G912" s="24">
        <v>3.6691249999999997</v>
      </c>
      <c r="H912" s="24">
        <v>18.736111111111114</v>
      </c>
      <c r="I912" s="24">
        <v>18.682870370370367</v>
      </c>
      <c r="J912" s="25">
        <v>110.08333333333333</v>
      </c>
      <c r="K912" s="18">
        <v>0</v>
      </c>
      <c r="L912" s="24" t="s">
        <v>348</v>
      </c>
    </row>
    <row r="913" spans="1:12" ht="16" x14ac:dyDescent="0.2">
      <c r="A913" s="15">
        <v>41810</v>
      </c>
      <c r="B913" s="16" t="s">
        <v>267</v>
      </c>
      <c r="C913" s="24">
        <v>25.06</v>
      </c>
      <c r="D913" s="24">
        <v>15.22</v>
      </c>
      <c r="E913" s="18">
        <v>14.478</v>
      </c>
      <c r="F913" s="24">
        <v>87.09</v>
      </c>
      <c r="G913" s="24">
        <v>1.1174999999999993</v>
      </c>
      <c r="H913" s="24">
        <v>19.782407407407408</v>
      </c>
      <c r="I913" s="24">
        <v>18.872685185185187</v>
      </c>
      <c r="J913" s="25">
        <v>131.625</v>
      </c>
      <c r="K913" s="18">
        <v>0</v>
      </c>
      <c r="L913" s="24" t="s">
        <v>348</v>
      </c>
    </row>
    <row r="914" spans="1:12" ht="16" x14ac:dyDescent="0.2">
      <c r="A914" s="15">
        <v>41811</v>
      </c>
      <c r="B914" s="16" t="s">
        <v>267</v>
      </c>
      <c r="C914" s="24">
        <v>28.78</v>
      </c>
      <c r="D914" s="24">
        <v>15.83</v>
      </c>
      <c r="E914" s="18">
        <v>0</v>
      </c>
      <c r="F914" s="24">
        <v>85.74</v>
      </c>
      <c r="G914" s="24">
        <v>1.7507499999999998</v>
      </c>
      <c r="H914" s="24">
        <v>20.671296296296298</v>
      </c>
      <c r="I914" s="24">
        <v>19.875</v>
      </c>
      <c r="J914" s="25">
        <v>166.45833333333334</v>
      </c>
      <c r="K914" s="18">
        <v>0</v>
      </c>
      <c r="L914" s="24" t="s">
        <v>348</v>
      </c>
    </row>
    <row r="915" spans="1:12" ht="16" x14ac:dyDescent="0.2">
      <c r="A915" s="15">
        <v>41812</v>
      </c>
      <c r="B915" s="16" t="s">
        <v>267</v>
      </c>
      <c r="C915" s="24">
        <v>24.61</v>
      </c>
      <c r="D915" s="24">
        <v>17.28</v>
      </c>
      <c r="E915" s="18">
        <v>0</v>
      </c>
      <c r="F915" s="24">
        <v>83.85</v>
      </c>
      <c r="G915" s="24">
        <v>1.4155</v>
      </c>
      <c r="H915" s="24">
        <v>21.581018518518515</v>
      </c>
      <c r="I915" s="24">
        <v>20.62731481481482</v>
      </c>
      <c r="J915" s="25">
        <v>130.125</v>
      </c>
      <c r="K915" s="18">
        <v>0</v>
      </c>
      <c r="L915" s="24" t="s">
        <v>348</v>
      </c>
    </row>
    <row r="916" spans="1:12" ht="16" x14ac:dyDescent="0.2">
      <c r="A916" s="15">
        <v>41813</v>
      </c>
      <c r="B916" s="16" t="s">
        <v>267</v>
      </c>
      <c r="C916" s="24">
        <v>25.44</v>
      </c>
      <c r="D916" s="24">
        <v>18.11</v>
      </c>
      <c r="E916" s="18">
        <v>0</v>
      </c>
      <c r="F916" s="24">
        <v>81.97</v>
      </c>
      <c r="G916" s="24">
        <v>0.96849999999999969</v>
      </c>
      <c r="H916" s="24">
        <v>21.861111111111114</v>
      </c>
      <c r="I916" s="24">
        <v>20.993055555555554</v>
      </c>
      <c r="J916" s="25">
        <v>219.375</v>
      </c>
      <c r="K916" s="18">
        <v>0</v>
      </c>
      <c r="L916" s="24" t="s">
        <v>348</v>
      </c>
    </row>
    <row r="917" spans="1:12" ht="16" x14ac:dyDescent="0.2">
      <c r="A917" s="15">
        <v>41814</v>
      </c>
      <c r="B917" s="16" t="s">
        <v>267</v>
      </c>
      <c r="C917" s="24">
        <v>26.89</v>
      </c>
      <c r="D917" s="24">
        <v>17.829999999999998</v>
      </c>
      <c r="E917" s="18">
        <v>0</v>
      </c>
      <c r="F917" s="24">
        <v>73.489999999999995</v>
      </c>
      <c r="G917" s="24">
        <v>1.2851249999999999</v>
      </c>
      <c r="H917" s="24">
        <v>22.474537037037042</v>
      </c>
      <c r="I917" s="24">
        <v>21.537037037037038</v>
      </c>
      <c r="J917" s="25">
        <v>281.45833333333331</v>
      </c>
      <c r="K917" s="18">
        <v>0</v>
      </c>
      <c r="L917" s="24" t="s">
        <v>348</v>
      </c>
    </row>
    <row r="918" spans="1:12" ht="16" x14ac:dyDescent="0.2">
      <c r="A918" s="15">
        <v>41815</v>
      </c>
      <c r="B918" s="16" t="s">
        <v>267</v>
      </c>
      <c r="C918" s="24">
        <v>22.83</v>
      </c>
      <c r="D918" s="24">
        <v>15.67</v>
      </c>
      <c r="E918" s="18">
        <v>3.302</v>
      </c>
      <c r="F918" s="24">
        <v>79.5</v>
      </c>
      <c r="G918" s="24">
        <v>1.1733749999999998</v>
      </c>
      <c r="H918" s="24">
        <v>21.773148148148149</v>
      </c>
      <c r="I918" s="24">
        <v>21.150462962962962</v>
      </c>
      <c r="J918" s="25">
        <v>82.958333333333329</v>
      </c>
      <c r="K918" s="18">
        <v>0</v>
      </c>
      <c r="L918" s="24" t="s">
        <v>348</v>
      </c>
    </row>
    <row r="919" spans="1:12" ht="16" x14ac:dyDescent="0.2">
      <c r="A919" s="15">
        <v>41816</v>
      </c>
      <c r="B919" s="16" t="s">
        <v>267</v>
      </c>
      <c r="C919" s="24">
        <v>24.44</v>
      </c>
      <c r="D919" s="24">
        <v>14.94</v>
      </c>
      <c r="E919" s="18">
        <v>0</v>
      </c>
      <c r="F919" s="24">
        <v>76.55</v>
      </c>
      <c r="G919" s="24">
        <v>1.6762499999999998</v>
      </c>
      <c r="H919" s="24">
        <v>20.925925925925927</v>
      </c>
      <c r="I919" s="24">
        <v>20.548611111111114</v>
      </c>
      <c r="J919" s="25">
        <v>124.20833333333333</v>
      </c>
      <c r="K919" s="18">
        <v>0</v>
      </c>
      <c r="L919" s="24" t="s">
        <v>348</v>
      </c>
    </row>
    <row r="920" spans="1:12" ht="16" x14ac:dyDescent="0.2">
      <c r="A920" s="15">
        <v>41817</v>
      </c>
      <c r="B920" s="16" t="s">
        <v>267</v>
      </c>
      <c r="C920" s="24">
        <v>27.61</v>
      </c>
      <c r="D920" s="24">
        <v>15.89</v>
      </c>
      <c r="E920" s="18">
        <v>13.462</v>
      </c>
      <c r="F920" s="24">
        <v>82.52</v>
      </c>
      <c r="G920" s="24">
        <v>2.3467499999999997</v>
      </c>
      <c r="H920" s="24">
        <v>20.641203703703706</v>
      </c>
      <c r="I920" s="24">
        <v>20.175925925925927</v>
      </c>
      <c r="J920" s="25">
        <v>130.70833333333334</v>
      </c>
      <c r="K920" s="18">
        <v>0</v>
      </c>
      <c r="L920" s="24" t="s">
        <v>348</v>
      </c>
    </row>
    <row r="921" spans="1:12" ht="16" x14ac:dyDescent="0.2">
      <c r="A921" s="15">
        <v>41818</v>
      </c>
      <c r="B921" s="16" t="s">
        <v>267</v>
      </c>
      <c r="C921" s="24">
        <v>28.67</v>
      </c>
      <c r="D921" s="24">
        <v>20.170000000000002</v>
      </c>
      <c r="E921" s="18">
        <v>0</v>
      </c>
      <c r="F921" s="24">
        <v>75.959999999999994</v>
      </c>
      <c r="G921" s="24">
        <v>3.2407499999999989</v>
      </c>
      <c r="H921" s="24">
        <v>22.82407407407408</v>
      </c>
      <c r="I921" s="24">
        <v>21.685185185185187</v>
      </c>
      <c r="J921" s="25">
        <v>163.16666666666666</v>
      </c>
      <c r="K921" s="18">
        <v>0</v>
      </c>
      <c r="L921" s="24" t="s">
        <v>348</v>
      </c>
    </row>
    <row r="922" spans="1:12" ht="16" x14ac:dyDescent="0.2">
      <c r="A922" s="15">
        <v>41819</v>
      </c>
      <c r="B922" s="16" t="s">
        <v>267</v>
      </c>
      <c r="C922" s="24">
        <v>27.17</v>
      </c>
      <c r="D922" s="24">
        <v>18.329999999999998</v>
      </c>
      <c r="E922" s="18">
        <v>6.8579999999999997</v>
      </c>
      <c r="F922" s="24">
        <v>78.78</v>
      </c>
      <c r="G922" s="24">
        <v>2.7006249999999992</v>
      </c>
      <c r="H922" s="24">
        <v>22.469907407407408</v>
      </c>
      <c r="I922" s="24">
        <v>21.879629629629633</v>
      </c>
      <c r="J922" s="25">
        <v>199.33333333333334</v>
      </c>
      <c r="K922" s="18">
        <v>0</v>
      </c>
      <c r="L922" s="24" t="s">
        <v>348</v>
      </c>
    </row>
    <row r="923" spans="1:12" ht="16" x14ac:dyDescent="0.2">
      <c r="A923" s="15">
        <v>41820</v>
      </c>
      <c r="B923" s="16" t="s">
        <v>267</v>
      </c>
      <c r="C923" s="24">
        <v>25.83</v>
      </c>
      <c r="D923" s="24">
        <v>17.440000000000001</v>
      </c>
      <c r="E923" s="18">
        <v>0.76200000000000001</v>
      </c>
      <c r="F923" s="24">
        <v>87.73</v>
      </c>
      <c r="G923" s="24">
        <v>1.7693749999999999</v>
      </c>
      <c r="H923" s="24">
        <v>21.462962962962965</v>
      </c>
      <c r="I923" s="24">
        <v>21.173611111111111</v>
      </c>
      <c r="J923" s="25">
        <v>193.95833333333334</v>
      </c>
      <c r="K923" s="18">
        <v>0</v>
      </c>
      <c r="L923" s="24" t="s">
        <v>348</v>
      </c>
    </row>
    <row r="924" spans="1:12" ht="16" x14ac:dyDescent="0.2">
      <c r="A924" s="15">
        <v>41821</v>
      </c>
      <c r="B924" s="16" t="s">
        <v>267</v>
      </c>
      <c r="C924" s="24">
        <v>22.5</v>
      </c>
      <c r="D924" s="24">
        <v>15.83</v>
      </c>
      <c r="E924" s="18">
        <v>2.286</v>
      </c>
      <c r="F924" s="24">
        <v>82.73</v>
      </c>
      <c r="G924" s="24">
        <v>2.3839999999999999</v>
      </c>
      <c r="H924" s="24">
        <v>19.863425925925924</v>
      </c>
      <c r="I924" s="24">
        <v>19.798611111111111</v>
      </c>
      <c r="J924" s="25">
        <v>238.16666666666666</v>
      </c>
      <c r="K924" s="18">
        <v>0</v>
      </c>
      <c r="L924" s="24" t="s">
        <v>348</v>
      </c>
    </row>
    <row r="925" spans="1:12" ht="16" x14ac:dyDescent="0.2">
      <c r="A925" s="15">
        <v>41822</v>
      </c>
      <c r="B925" s="16" t="s">
        <v>267</v>
      </c>
      <c r="C925" s="24">
        <v>20.56</v>
      </c>
      <c r="D925" s="24">
        <v>11.72</v>
      </c>
      <c r="E925" s="18">
        <v>3.048</v>
      </c>
      <c r="F925" s="24">
        <v>73.23</v>
      </c>
      <c r="G925" s="24">
        <v>2.3281249999999996</v>
      </c>
      <c r="H925" s="24" t="s">
        <v>348</v>
      </c>
      <c r="I925" s="24" t="s">
        <v>348</v>
      </c>
      <c r="J925" s="25">
        <v>264.91666666666669</v>
      </c>
      <c r="K925" s="18">
        <v>0</v>
      </c>
      <c r="L925" s="24" t="s">
        <v>288</v>
      </c>
    </row>
    <row r="926" spans="1:12" ht="16" x14ac:dyDescent="0.2">
      <c r="A926" s="15">
        <v>41823</v>
      </c>
      <c r="B926" s="16" t="s">
        <v>267</v>
      </c>
      <c r="C926" s="24">
        <v>22.61</v>
      </c>
      <c r="D926" s="24">
        <v>9.11</v>
      </c>
      <c r="E926" s="18">
        <v>0</v>
      </c>
      <c r="F926" s="24">
        <v>60.05</v>
      </c>
      <c r="G926" s="24">
        <v>1.1733749999999998</v>
      </c>
      <c r="H926" s="24" t="s">
        <v>348</v>
      </c>
      <c r="I926" s="24" t="s">
        <v>348</v>
      </c>
      <c r="J926" s="25">
        <v>287.20833333333331</v>
      </c>
      <c r="K926" s="18">
        <v>0</v>
      </c>
      <c r="L926" s="24" t="s">
        <v>288</v>
      </c>
    </row>
    <row r="927" spans="1:12" ht="16" x14ac:dyDescent="0.2">
      <c r="A927" s="15">
        <v>41824</v>
      </c>
      <c r="B927" s="16" t="s">
        <v>267</v>
      </c>
      <c r="C927" s="24">
        <v>24.67</v>
      </c>
      <c r="D927" s="24">
        <v>9.67</v>
      </c>
      <c r="E927" s="18">
        <v>0</v>
      </c>
      <c r="F927" s="24">
        <v>55.27</v>
      </c>
      <c r="G927" s="24">
        <v>0.93124999999999991</v>
      </c>
      <c r="H927" s="24" t="s">
        <v>348</v>
      </c>
      <c r="I927" s="24" t="s">
        <v>348</v>
      </c>
      <c r="J927" s="25">
        <v>204.5</v>
      </c>
      <c r="K927" s="18">
        <v>0</v>
      </c>
      <c r="L927" s="24" t="s">
        <v>288</v>
      </c>
    </row>
    <row r="928" spans="1:12" ht="16" x14ac:dyDescent="0.2">
      <c r="A928" s="15">
        <v>41825</v>
      </c>
      <c r="B928" s="16" t="s">
        <v>267</v>
      </c>
      <c r="C928" s="24">
        <v>25.44</v>
      </c>
      <c r="D928" s="24">
        <v>14.78</v>
      </c>
      <c r="E928" s="18">
        <v>0</v>
      </c>
      <c r="F928" s="24">
        <v>68.33</v>
      </c>
      <c r="G928" s="24">
        <v>2.6633750000000003</v>
      </c>
      <c r="H928" s="24" t="s">
        <v>348</v>
      </c>
      <c r="I928" s="24" t="s">
        <v>348</v>
      </c>
      <c r="J928" s="25">
        <v>186.45833333333334</v>
      </c>
      <c r="K928" s="18">
        <v>0</v>
      </c>
      <c r="L928" s="24" t="s">
        <v>288</v>
      </c>
    </row>
    <row r="929" spans="1:12" ht="16" x14ac:dyDescent="0.2">
      <c r="A929" s="15">
        <v>41826</v>
      </c>
      <c r="B929" s="16" t="s">
        <v>267</v>
      </c>
      <c r="C929" s="24">
        <v>25.5</v>
      </c>
      <c r="D929" s="24">
        <v>17.5</v>
      </c>
      <c r="E929" s="18">
        <v>0.254</v>
      </c>
      <c r="F929" s="24">
        <v>88.41</v>
      </c>
      <c r="G929" s="24">
        <v>2.3094999999999999</v>
      </c>
      <c r="H929" s="24" t="s">
        <v>348</v>
      </c>
      <c r="I929" s="24" t="s">
        <v>348</v>
      </c>
      <c r="J929" s="25">
        <v>209.875</v>
      </c>
      <c r="K929" s="18">
        <v>0</v>
      </c>
      <c r="L929" s="24" t="s">
        <v>288</v>
      </c>
    </row>
    <row r="930" spans="1:12" ht="16" x14ac:dyDescent="0.2">
      <c r="A930" s="15">
        <v>41827</v>
      </c>
      <c r="B930" s="16" t="s">
        <v>267</v>
      </c>
      <c r="C930" s="24">
        <v>26.83</v>
      </c>
      <c r="D930" s="24">
        <v>16.059999999999999</v>
      </c>
      <c r="E930" s="18">
        <v>16.763999999999999</v>
      </c>
      <c r="F930" s="24">
        <v>73.67</v>
      </c>
      <c r="G930" s="24">
        <v>1.9928749999999997</v>
      </c>
      <c r="H930" s="24" t="s">
        <v>348</v>
      </c>
      <c r="I930" s="24" t="s">
        <v>348</v>
      </c>
      <c r="J930" s="25">
        <v>267.5</v>
      </c>
      <c r="K930" s="18">
        <v>0</v>
      </c>
      <c r="L930" s="24" t="s">
        <v>288</v>
      </c>
    </row>
    <row r="931" spans="1:12" ht="16" x14ac:dyDescent="0.2">
      <c r="A931" s="15">
        <v>41828</v>
      </c>
      <c r="B931" s="16" t="s">
        <v>267</v>
      </c>
      <c r="C931" s="24">
        <v>20.94</v>
      </c>
      <c r="D931" s="24">
        <v>15.11</v>
      </c>
      <c r="E931" s="18">
        <v>9.6519999999999992</v>
      </c>
      <c r="F931" s="24">
        <v>84.16</v>
      </c>
      <c r="G931" s="24">
        <v>2.551625</v>
      </c>
      <c r="H931" s="24">
        <v>19.770833333333336</v>
      </c>
      <c r="I931" s="24">
        <v>19.69675925925926</v>
      </c>
      <c r="J931" s="25">
        <v>312.25</v>
      </c>
      <c r="K931" s="18">
        <v>0</v>
      </c>
      <c r="L931" s="24" t="s">
        <v>348</v>
      </c>
    </row>
    <row r="932" spans="1:12" ht="16" x14ac:dyDescent="0.2">
      <c r="A932" s="15">
        <v>41829</v>
      </c>
      <c r="B932" s="16" t="s">
        <v>267</v>
      </c>
      <c r="C932" s="24">
        <v>20.67</v>
      </c>
      <c r="D932" s="24">
        <v>12.22</v>
      </c>
      <c r="E932" s="18">
        <v>0</v>
      </c>
      <c r="F932" s="24">
        <v>74.13</v>
      </c>
      <c r="G932" s="24">
        <v>1.4713750000000001</v>
      </c>
      <c r="H932" s="24">
        <v>19.49074074074074</v>
      </c>
      <c r="I932" s="24">
        <v>19.337962962962962</v>
      </c>
      <c r="J932" s="25">
        <v>266.54166666666669</v>
      </c>
      <c r="K932" s="18">
        <v>0</v>
      </c>
      <c r="L932" s="24" t="s">
        <v>348</v>
      </c>
    </row>
    <row r="933" spans="1:12" ht="16" x14ac:dyDescent="0.2">
      <c r="A933" s="15">
        <v>41830</v>
      </c>
      <c r="B933" s="16" t="s">
        <v>267</v>
      </c>
      <c r="C933" s="24">
        <v>25.28</v>
      </c>
      <c r="D933" s="24">
        <v>9.2799999999999994</v>
      </c>
      <c r="E933" s="18">
        <v>0</v>
      </c>
      <c r="F933" s="24">
        <v>74.98</v>
      </c>
      <c r="G933" s="24">
        <v>0.98712499999999981</v>
      </c>
      <c r="H933" s="24">
        <v>19.960648148148149</v>
      </c>
      <c r="I933" s="24">
        <v>19.486111111111114</v>
      </c>
      <c r="J933" s="25">
        <v>132.125</v>
      </c>
      <c r="K933" s="18">
        <v>0</v>
      </c>
      <c r="L933" s="24" t="s">
        <v>348</v>
      </c>
    </row>
    <row r="934" spans="1:12" ht="16" x14ac:dyDescent="0.2">
      <c r="A934" s="15">
        <v>41831</v>
      </c>
      <c r="B934" s="16" t="s">
        <v>267</v>
      </c>
      <c r="C934" s="24">
        <v>23.78</v>
      </c>
      <c r="D934" s="24">
        <v>15.83</v>
      </c>
      <c r="E934" s="18">
        <v>0</v>
      </c>
      <c r="F934" s="24">
        <v>74.900000000000006</v>
      </c>
      <c r="G934" s="24">
        <v>1.75075</v>
      </c>
      <c r="H934" s="24">
        <v>19.849537037037035</v>
      </c>
      <c r="I934" s="24">
        <v>19.673611111111111</v>
      </c>
      <c r="J934" s="25">
        <v>193.08333333333334</v>
      </c>
      <c r="K934" s="18">
        <v>0</v>
      </c>
      <c r="L934" s="24" t="s">
        <v>348</v>
      </c>
    </row>
    <row r="935" spans="1:12" ht="16" x14ac:dyDescent="0.2">
      <c r="A935" s="15">
        <v>41832</v>
      </c>
      <c r="B935" s="16" t="s">
        <v>267</v>
      </c>
      <c r="C935" s="24">
        <v>24.11</v>
      </c>
      <c r="D935" s="24">
        <v>16.329999999999998</v>
      </c>
      <c r="E935" s="18">
        <v>3.556</v>
      </c>
      <c r="F935" s="24">
        <v>88.56</v>
      </c>
      <c r="G935" s="24">
        <v>0.24212500000000001</v>
      </c>
      <c r="H935" s="24">
        <v>20.097222222222225</v>
      </c>
      <c r="I935" s="24">
        <v>19.752314814814813</v>
      </c>
      <c r="J935" s="25">
        <v>264</v>
      </c>
      <c r="K935" s="18">
        <v>0</v>
      </c>
      <c r="L935" s="24" t="s">
        <v>348</v>
      </c>
    </row>
    <row r="936" spans="1:12" ht="16" x14ac:dyDescent="0.2">
      <c r="A936" s="15">
        <v>41833</v>
      </c>
      <c r="B936" s="16" t="s">
        <v>267</v>
      </c>
      <c r="C936" s="24">
        <v>22.78</v>
      </c>
      <c r="D936" s="24">
        <v>14.67</v>
      </c>
      <c r="E936" s="18">
        <v>0</v>
      </c>
      <c r="F936" s="24">
        <v>69.790000000000006</v>
      </c>
      <c r="G936" s="24">
        <v>1.9556249999999997</v>
      </c>
      <c r="H936" s="24">
        <v>20.949074074074069</v>
      </c>
      <c r="I936" s="24">
        <v>20.282407407407412</v>
      </c>
      <c r="J936" s="25">
        <v>295.875</v>
      </c>
      <c r="K936" s="18">
        <v>0</v>
      </c>
      <c r="L936" s="24" t="s">
        <v>348</v>
      </c>
    </row>
    <row r="937" spans="1:12" ht="16" x14ac:dyDescent="0.2">
      <c r="A937" s="15">
        <v>41834</v>
      </c>
      <c r="B937" s="16" t="s">
        <v>267</v>
      </c>
      <c r="C937" s="24">
        <v>17.670000000000002</v>
      </c>
      <c r="D937" s="24">
        <v>10.83</v>
      </c>
      <c r="E937" s="18">
        <v>2.286</v>
      </c>
      <c r="F937" s="24">
        <v>81.58</v>
      </c>
      <c r="G937" s="24">
        <v>1.4155</v>
      </c>
      <c r="H937" s="24">
        <v>18.106481481481485</v>
      </c>
      <c r="I937" s="24">
        <v>18.576388888888889</v>
      </c>
      <c r="J937" s="25">
        <v>306.54166666666669</v>
      </c>
      <c r="K937" s="18">
        <v>0</v>
      </c>
      <c r="L937" s="24" t="s">
        <v>348</v>
      </c>
    </row>
    <row r="938" spans="1:12" ht="16" x14ac:dyDescent="0.2">
      <c r="A938" s="15">
        <v>41835</v>
      </c>
      <c r="B938" s="16" t="s">
        <v>267</v>
      </c>
      <c r="C938" s="24">
        <v>19.059999999999999</v>
      </c>
      <c r="D938" s="24">
        <v>9.2200000000000006</v>
      </c>
      <c r="E938" s="18">
        <v>0.254</v>
      </c>
      <c r="F938" s="24">
        <v>77.73</v>
      </c>
      <c r="G938" s="24">
        <v>1.9183749999999999</v>
      </c>
      <c r="H938" s="24">
        <v>16.74537037037037</v>
      </c>
      <c r="I938" s="24">
        <v>17.097222222222218</v>
      </c>
      <c r="J938" s="25">
        <v>324</v>
      </c>
      <c r="K938" s="18">
        <v>0</v>
      </c>
      <c r="L938" s="24" t="s">
        <v>348</v>
      </c>
    </row>
    <row r="939" spans="1:12" ht="16" x14ac:dyDescent="0.2">
      <c r="A939" s="15">
        <v>41836</v>
      </c>
      <c r="B939" s="16" t="s">
        <v>267</v>
      </c>
      <c r="C939" s="24">
        <v>21.39</v>
      </c>
      <c r="D939" s="24">
        <v>6.06</v>
      </c>
      <c r="E939" s="18">
        <v>0</v>
      </c>
      <c r="F939" s="24">
        <v>68.67</v>
      </c>
      <c r="G939" s="24">
        <v>0.31662499999999999</v>
      </c>
      <c r="H939" s="24">
        <v>17.465277777777782</v>
      </c>
      <c r="I939" s="24">
        <v>17.296296296296294</v>
      </c>
      <c r="J939" s="25">
        <v>282.04166666666669</v>
      </c>
      <c r="K939" s="18">
        <v>0</v>
      </c>
      <c r="L939" s="24" t="s">
        <v>348</v>
      </c>
    </row>
    <row r="940" spans="1:12" ht="16" x14ac:dyDescent="0.2">
      <c r="A940" s="15">
        <v>41837</v>
      </c>
      <c r="B940" s="16" t="s">
        <v>267</v>
      </c>
      <c r="C940" s="24">
        <v>23.17</v>
      </c>
      <c r="D940" s="24">
        <v>8.89</v>
      </c>
      <c r="E940" s="18">
        <v>0</v>
      </c>
      <c r="F940" s="24">
        <v>63.55</v>
      </c>
      <c r="G940" s="24">
        <v>0.70774999999999988</v>
      </c>
      <c r="H940" s="24">
        <v>18.569444444444446</v>
      </c>
      <c r="I940" s="24">
        <v>18.196759259259263</v>
      </c>
      <c r="J940" s="25">
        <v>250.16666666666666</v>
      </c>
      <c r="K940" s="18">
        <v>0</v>
      </c>
      <c r="L940" s="24" t="s">
        <v>348</v>
      </c>
    </row>
    <row r="941" spans="1:12" ht="16" x14ac:dyDescent="0.2">
      <c r="A941" s="15">
        <v>41838</v>
      </c>
      <c r="B941" s="16" t="s">
        <v>267</v>
      </c>
      <c r="C941" s="24">
        <v>24.44</v>
      </c>
      <c r="D941" s="24">
        <v>11.56</v>
      </c>
      <c r="E941" s="18">
        <v>0</v>
      </c>
      <c r="F941" s="24">
        <v>68.680000000000007</v>
      </c>
      <c r="G941" s="24">
        <v>0.8381249999999999</v>
      </c>
      <c r="H941" s="24">
        <v>18.666666666666668</v>
      </c>
      <c r="I941" s="24">
        <v>18.347222222222225</v>
      </c>
      <c r="J941" s="25">
        <v>198.20833333333334</v>
      </c>
      <c r="K941" s="18">
        <v>0</v>
      </c>
      <c r="L941" s="24" t="s">
        <v>348</v>
      </c>
    </row>
    <row r="942" spans="1:12" ht="16" x14ac:dyDescent="0.2">
      <c r="A942" s="15">
        <v>41839</v>
      </c>
      <c r="B942" s="16" t="s">
        <v>267</v>
      </c>
      <c r="C942" s="24">
        <v>24.94</v>
      </c>
      <c r="D942" s="24">
        <v>14.22</v>
      </c>
      <c r="E942" s="18">
        <v>0</v>
      </c>
      <c r="F942" s="24">
        <v>74.099999999999994</v>
      </c>
      <c r="G942" s="24">
        <v>1.0616249999999998</v>
      </c>
      <c r="H942" s="24">
        <v>18.939814814814813</v>
      </c>
      <c r="I942" s="24">
        <v>18.543981481481477</v>
      </c>
      <c r="J942" s="25">
        <v>190.04166666666666</v>
      </c>
      <c r="K942" s="18">
        <v>0</v>
      </c>
      <c r="L942" s="24" t="s">
        <v>348</v>
      </c>
    </row>
    <row r="943" spans="1:12" ht="16" x14ac:dyDescent="0.2">
      <c r="A943" s="15">
        <v>41840</v>
      </c>
      <c r="B943" s="16" t="s">
        <v>267</v>
      </c>
      <c r="C943" s="24">
        <v>26.56</v>
      </c>
      <c r="D943" s="24">
        <v>16.329999999999998</v>
      </c>
      <c r="E943" s="18">
        <v>0</v>
      </c>
      <c r="F943" s="24">
        <v>73.72</v>
      </c>
      <c r="G943" s="24">
        <v>1.1919999999999999</v>
      </c>
      <c r="H943" s="24">
        <v>20.013888888888889</v>
      </c>
      <c r="I943" s="24">
        <v>19.319444444444443</v>
      </c>
      <c r="J943" s="25">
        <v>187.91666666666666</v>
      </c>
      <c r="K943" s="18">
        <v>0</v>
      </c>
      <c r="L943" s="24" t="s">
        <v>348</v>
      </c>
    </row>
    <row r="944" spans="1:12" ht="16" x14ac:dyDescent="0.2">
      <c r="A944" s="15">
        <v>41841</v>
      </c>
      <c r="B944" s="16" t="s">
        <v>267</v>
      </c>
      <c r="C944" s="24">
        <v>29.06</v>
      </c>
      <c r="D944" s="24">
        <v>18.559999999999999</v>
      </c>
      <c r="E944" s="18">
        <v>0</v>
      </c>
      <c r="F944" s="24">
        <v>76</v>
      </c>
      <c r="G944" s="24">
        <v>1.0802499999999997</v>
      </c>
      <c r="H944" s="24">
        <v>21.407407407407408</v>
      </c>
      <c r="I944" s="24">
        <v>20.402777777777775</v>
      </c>
      <c r="J944" s="25">
        <v>185.875</v>
      </c>
      <c r="K944" s="18">
        <v>0</v>
      </c>
      <c r="L944" s="24" t="s">
        <v>348</v>
      </c>
    </row>
    <row r="945" spans="1:12" ht="16" x14ac:dyDescent="0.2">
      <c r="A945" s="15">
        <v>41842</v>
      </c>
      <c r="B945" s="16" t="s">
        <v>267</v>
      </c>
      <c r="C945" s="24">
        <v>28.94</v>
      </c>
      <c r="D945" s="24">
        <v>18.329999999999998</v>
      </c>
      <c r="E945" s="18">
        <v>0</v>
      </c>
      <c r="F945" s="24">
        <v>70.760000000000005</v>
      </c>
      <c r="G945" s="24">
        <v>2.1232500000000001</v>
      </c>
      <c r="H945" s="24">
        <v>23.909722222222218</v>
      </c>
      <c r="I945" s="24">
        <v>22.456018518518519</v>
      </c>
      <c r="J945" s="25">
        <v>233.625</v>
      </c>
      <c r="K945" s="18">
        <v>0</v>
      </c>
      <c r="L945" s="24" t="s">
        <v>348</v>
      </c>
    </row>
    <row r="946" spans="1:12" ht="16" x14ac:dyDescent="0.2">
      <c r="A946" s="15">
        <v>41843</v>
      </c>
      <c r="B946" s="16" t="s">
        <v>267</v>
      </c>
      <c r="C946" s="24">
        <v>23.89</v>
      </c>
      <c r="D946" s="24">
        <v>11.33</v>
      </c>
      <c r="E946" s="18">
        <v>0</v>
      </c>
      <c r="F946" s="24">
        <v>73.27</v>
      </c>
      <c r="G946" s="24">
        <v>0.33524999999999999</v>
      </c>
      <c r="H946" s="24">
        <v>22.233796296296301</v>
      </c>
      <c r="I946" s="24">
        <v>21.629629629629633</v>
      </c>
      <c r="J946" s="25">
        <v>92.083333333333329</v>
      </c>
      <c r="K946" s="18">
        <v>0</v>
      </c>
      <c r="L946" s="24" t="s">
        <v>348</v>
      </c>
    </row>
    <row r="947" spans="1:12" ht="16" x14ac:dyDescent="0.2">
      <c r="A947" s="15">
        <v>41844</v>
      </c>
      <c r="B947" s="16" t="s">
        <v>267</v>
      </c>
      <c r="C947" s="24">
        <v>24.72</v>
      </c>
      <c r="D947" s="24">
        <v>10.56</v>
      </c>
      <c r="E947" s="18">
        <v>0</v>
      </c>
      <c r="F947" s="24">
        <v>69.05</v>
      </c>
      <c r="G947" s="24">
        <v>0.3725</v>
      </c>
      <c r="H947" s="24">
        <v>21.44212962962963</v>
      </c>
      <c r="I947" s="24">
        <v>20.895833333333332</v>
      </c>
      <c r="J947" s="25">
        <v>172.41666666666666</v>
      </c>
      <c r="K947" s="18">
        <v>0</v>
      </c>
      <c r="L947" s="24" t="s">
        <v>348</v>
      </c>
    </row>
    <row r="948" spans="1:12" ht="16" x14ac:dyDescent="0.2">
      <c r="A948" s="15">
        <v>41845</v>
      </c>
      <c r="B948" s="16" t="s">
        <v>267</v>
      </c>
      <c r="C948" s="24">
        <v>20.22</v>
      </c>
      <c r="D948" s="24">
        <v>14.33</v>
      </c>
      <c r="E948" s="18">
        <v>0</v>
      </c>
      <c r="F948" s="24">
        <v>86.96</v>
      </c>
      <c r="G948" s="24">
        <v>0.72637499999999988</v>
      </c>
      <c r="H948" s="24">
        <v>19.078703703703702</v>
      </c>
      <c r="I948" s="24">
        <v>19.405092592592592</v>
      </c>
      <c r="J948" s="25">
        <v>193.95833333333334</v>
      </c>
      <c r="K948" s="18">
        <v>0</v>
      </c>
      <c r="L948" s="24" t="s">
        <v>348</v>
      </c>
    </row>
    <row r="949" spans="1:12" ht="16" x14ac:dyDescent="0.2">
      <c r="A949" s="15">
        <v>41846</v>
      </c>
      <c r="B949" s="16" t="s">
        <v>267</v>
      </c>
      <c r="C949" s="24">
        <v>27.39</v>
      </c>
      <c r="D949" s="24">
        <v>17.11</v>
      </c>
      <c r="E949" s="18">
        <v>0</v>
      </c>
      <c r="F949" s="24">
        <v>81.040000000000006</v>
      </c>
      <c r="G949" s="24">
        <v>1.0616249999999998</v>
      </c>
      <c r="H949" s="24">
        <v>20.648148148148149</v>
      </c>
      <c r="I949" s="24">
        <v>19.895833333333332</v>
      </c>
      <c r="J949" s="25">
        <v>259.66666666666669</v>
      </c>
      <c r="K949" s="18">
        <v>0</v>
      </c>
      <c r="L949" s="24" t="s">
        <v>348</v>
      </c>
    </row>
    <row r="950" spans="1:12" ht="16" x14ac:dyDescent="0.2">
      <c r="A950" s="15">
        <v>41847</v>
      </c>
      <c r="B950" s="16" t="s">
        <v>267</v>
      </c>
      <c r="C950" s="24">
        <v>21.83</v>
      </c>
      <c r="D950" s="24">
        <v>12.33</v>
      </c>
      <c r="E950" s="18">
        <v>10.414</v>
      </c>
      <c r="F950" s="24">
        <v>82.18</v>
      </c>
      <c r="G950" s="24">
        <v>1.5086249999999994</v>
      </c>
      <c r="H950" s="24">
        <v>20.622685185185187</v>
      </c>
      <c r="I950" s="24">
        <v>20.372685185185187</v>
      </c>
      <c r="J950" s="25">
        <v>252.375</v>
      </c>
      <c r="K950" s="18">
        <v>0</v>
      </c>
      <c r="L950" s="24" t="s">
        <v>348</v>
      </c>
    </row>
    <row r="951" spans="1:12" ht="16" x14ac:dyDescent="0.2">
      <c r="A951" s="15">
        <v>41848</v>
      </c>
      <c r="B951" s="16" t="s">
        <v>267</v>
      </c>
      <c r="C951" s="24">
        <v>21.5</v>
      </c>
      <c r="D951" s="24">
        <v>9.56</v>
      </c>
      <c r="E951" s="18">
        <v>0</v>
      </c>
      <c r="F951" s="24">
        <v>76.05</v>
      </c>
      <c r="G951" s="24">
        <v>0.87537500000000001</v>
      </c>
      <c r="H951" s="24">
        <v>18.525462962962965</v>
      </c>
      <c r="I951" s="24">
        <v>18.650462962962969</v>
      </c>
      <c r="J951" s="25">
        <v>329.91666666666669</v>
      </c>
      <c r="K951" s="18">
        <v>0</v>
      </c>
      <c r="L951" s="24" t="s">
        <v>348</v>
      </c>
    </row>
    <row r="952" spans="1:12" ht="16" x14ac:dyDescent="0.2">
      <c r="A952" s="15">
        <v>41849</v>
      </c>
      <c r="B952" s="16" t="s">
        <v>267</v>
      </c>
      <c r="C952" s="24">
        <v>24.06</v>
      </c>
      <c r="D952" s="24">
        <v>11.78</v>
      </c>
      <c r="E952" s="18">
        <v>4.0640000000000001</v>
      </c>
      <c r="F952" s="24">
        <v>77.349999999999994</v>
      </c>
      <c r="G952" s="24">
        <v>0.91262499999999991</v>
      </c>
      <c r="H952" s="24">
        <v>19.240740740740744</v>
      </c>
      <c r="I952" s="24">
        <v>18.951388888888893</v>
      </c>
      <c r="J952" s="25">
        <v>302.54166666666669</v>
      </c>
      <c r="K952" s="18">
        <v>0</v>
      </c>
      <c r="L952" s="24" t="s">
        <v>348</v>
      </c>
    </row>
    <row r="953" spans="1:12" ht="16" x14ac:dyDescent="0.2">
      <c r="A953" s="15">
        <v>41850</v>
      </c>
      <c r="B953" s="16" t="s">
        <v>267</v>
      </c>
      <c r="C953" s="24">
        <v>23.17</v>
      </c>
      <c r="D953" s="24">
        <v>10.78</v>
      </c>
      <c r="E953" s="18">
        <v>0.254</v>
      </c>
      <c r="F953" s="24">
        <v>74.900000000000006</v>
      </c>
      <c r="G953" s="24">
        <v>0.52149999999999996</v>
      </c>
      <c r="H953" s="24">
        <v>19.583333333333332</v>
      </c>
      <c r="I953" s="24">
        <v>19.090277777777782</v>
      </c>
      <c r="J953" s="25">
        <v>248.58333333333334</v>
      </c>
      <c r="K953" s="18">
        <v>0</v>
      </c>
      <c r="L953" s="24" t="s">
        <v>348</v>
      </c>
    </row>
    <row r="954" spans="1:12" ht="16" x14ac:dyDescent="0.2">
      <c r="A954" s="15">
        <v>41851</v>
      </c>
      <c r="B954" s="16" t="s">
        <v>267</v>
      </c>
      <c r="C954" s="24">
        <v>26</v>
      </c>
      <c r="D954" s="24">
        <v>13.56</v>
      </c>
      <c r="E954" s="18">
        <v>1.27</v>
      </c>
      <c r="F954" s="24">
        <v>78.05</v>
      </c>
      <c r="G954" s="24">
        <v>0.89399999999999979</v>
      </c>
      <c r="H954" s="24">
        <v>20.342592592592592</v>
      </c>
      <c r="I954" s="24">
        <v>19.768518518518515</v>
      </c>
      <c r="J954" s="25">
        <v>300.875</v>
      </c>
      <c r="K954" s="18">
        <v>0</v>
      </c>
      <c r="L954" s="24" t="s">
        <v>348</v>
      </c>
    </row>
    <row r="955" spans="1:12" ht="16" x14ac:dyDescent="0.2">
      <c r="A955" s="33">
        <v>41852</v>
      </c>
      <c r="B955" s="16" t="s">
        <v>267</v>
      </c>
      <c r="C955" s="26">
        <v>27.56</v>
      </c>
      <c r="D955" s="26">
        <v>11.5</v>
      </c>
      <c r="E955" s="29">
        <v>12.446</v>
      </c>
      <c r="F955" s="24">
        <v>83.63</v>
      </c>
      <c r="G955" s="24">
        <v>0.3725</v>
      </c>
      <c r="H955" s="24">
        <v>19.68981481481482</v>
      </c>
      <c r="I955" s="24">
        <v>19.560185185185187</v>
      </c>
      <c r="J955" s="25">
        <v>261.41666666666669</v>
      </c>
      <c r="K955" s="18">
        <v>0</v>
      </c>
      <c r="L955" s="24" t="s">
        <v>348</v>
      </c>
    </row>
    <row r="956" spans="1:12" ht="16" x14ac:dyDescent="0.2">
      <c r="A956" s="15">
        <v>41853</v>
      </c>
      <c r="B956" s="16" t="s">
        <v>267</v>
      </c>
      <c r="C956" s="24">
        <v>26.83</v>
      </c>
      <c r="D956" s="24">
        <v>10.94</v>
      </c>
      <c r="E956" s="18">
        <v>0</v>
      </c>
      <c r="F956" s="24">
        <v>78.180000000000007</v>
      </c>
      <c r="G956" s="24">
        <v>0.26074999999999998</v>
      </c>
      <c r="H956" s="24">
        <v>19.402777777777782</v>
      </c>
      <c r="I956" s="24">
        <v>19.087962962962965</v>
      </c>
      <c r="J956" s="25">
        <v>219.20833333333334</v>
      </c>
      <c r="K956" s="18">
        <v>0</v>
      </c>
      <c r="L956" s="24" t="s">
        <v>348</v>
      </c>
    </row>
    <row r="957" spans="1:12" ht="16" x14ac:dyDescent="0.2">
      <c r="A957" s="15">
        <v>41854</v>
      </c>
      <c r="B957" s="16" t="s">
        <v>267</v>
      </c>
      <c r="C957" s="24">
        <v>28.39</v>
      </c>
      <c r="D957" s="24">
        <v>14.33</v>
      </c>
      <c r="E957" s="18">
        <v>0</v>
      </c>
      <c r="F957" s="24">
        <v>74.069999999999993</v>
      </c>
      <c r="G957" s="24">
        <v>0.54012499999999986</v>
      </c>
      <c r="H957" s="24">
        <v>21.219907407407408</v>
      </c>
      <c r="I957" s="24">
        <v>20.370370370370374</v>
      </c>
      <c r="J957" s="25">
        <v>262.29166666666669</v>
      </c>
      <c r="K957" s="18">
        <v>0</v>
      </c>
      <c r="L957" s="24" t="s">
        <v>348</v>
      </c>
    </row>
    <row r="958" spans="1:12" ht="16" x14ac:dyDescent="0.2">
      <c r="A958" s="15">
        <v>41855</v>
      </c>
      <c r="B958" s="16" t="s">
        <v>267</v>
      </c>
      <c r="C958" s="24">
        <v>23.94</v>
      </c>
      <c r="D958" s="24">
        <v>14.33</v>
      </c>
      <c r="E958" s="18">
        <v>0</v>
      </c>
      <c r="F958" s="24">
        <v>86.16</v>
      </c>
      <c r="G958" s="24">
        <v>0.4656249999999999</v>
      </c>
      <c r="H958" s="24">
        <v>20.37037037037037</v>
      </c>
      <c r="I958" s="24">
        <v>20.196759259259256</v>
      </c>
      <c r="J958" s="25">
        <v>142.83333333333334</v>
      </c>
      <c r="K958" s="18">
        <v>0</v>
      </c>
      <c r="L958" s="24" t="s">
        <v>278</v>
      </c>
    </row>
    <row r="959" spans="1:12" ht="16" x14ac:dyDescent="0.2">
      <c r="A959" s="15">
        <v>41856</v>
      </c>
      <c r="B959" s="16" t="s">
        <v>267</v>
      </c>
      <c r="C959" s="24">
        <v>24.56</v>
      </c>
      <c r="D959" s="24">
        <v>14.06</v>
      </c>
      <c r="E959" s="18">
        <v>0</v>
      </c>
      <c r="F959" s="24">
        <v>74.45</v>
      </c>
      <c r="G959" s="24">
        <v>0.31662499999999999</v>
      </c>
      <c r="H959" s="24">
        <v>20.729166666666671</v>
      </c>
      <c r="I959" s="24">
        <v>20.268518518518515</v>
      </c>
      <c r="J959" s="25">
        <v>106.66666666666667</v>
      </c>
      <c r="K959" s="18">
        <v>0</v>
      </c>
      <c r="L959" s="24" t="s">
        <v>348</v>
      </c>
    </row>
    <row r="960" spans="1:12" ht="16" x14ac:dyDescent="0.2">
      <c r="A960" s="15">
        <v>41857</v>
      </c>
      <c r="B960" s="16" t="s">
        <v>267</v>
      </c>
      <c r="C960" s="24">
        <v>26.78</v>
      </c>
      <c r="D960" s="24">
        <v>10.33</v>
      </c>
      <c r="E960" s="18">
        <v>0</v>
      </c>
      <c r="F960" s="24">
        <v>71.7</v>
      </c>
      <c r="G960" s="24">
        <v>1.8624999999999999E-2</v>
      </c>
      <c r="H960" s="24">
        <v>20.474537037037038</v>
      </c>
      <c r="I960" s="24">
        <v>20.104166666666664</v>
      </c>
      <c r="J960" s="25">
        <v>71.916666666666671</v>
      </c>
      <c r="K960" s="18">
        <v>0</v>
      </c>
      <c r="L960" s="24" t="s">
        <v>348</v>
      </c>
    </row>
    <row r="961" spans="1:12" ht="16" x14ac:dyDescent="0.2">
      <c r="A961" s="15">
        <v>41858</v>
      </c>
      <c r="B961" s="16" t="s">
        <v>267</v>
      </c>
      <c r="C961" s="24">
        <v>26.06</v>
      </c>
      <c r="D961" s="24">
        <v>12.94</v>
      </c>
      <c r="E961" s="18">
        <v>0</v>
      </c>
      <c r="F961" s="24">
        <v>71.099999999999994</v>
      </c>
      <c r="G961" s="24">
        <v>0.54012499999999997</v>
      </c>
      <c r="H961" s="24">
        <v>20.340277777777775</v>
      </c>
      <c r="I961" s="24">
        <v>20.125000000000004</v>
      </c>
      <c r="J961" s="25">
        <v>110.58333333333333</v>
      </c>
      <c r="K961" s="18">
        <v>0</v>
      </c>
      <c r="L961" s="24" t="s">
        <v>348</v>
      </c>
    </row>
    <row r="962" spans="1:12" ht="16" x14ac:dyDescent="0.2">
      <c r="A962" s="15">
        <v>41859</v>
      </c>
      <c r="B962" s="16" t="s">
        <v>267</v>
      </c>
      <c r="C962" s="24">
        <v>26.22</v>
      </c>
      <c r="D962" s="24">
        <v>10</v>
      </c>
      <c r="E962" s="18">
        <v>0</v>
      </c>
      <c r="F962" s="24">
        <v>70.47</v>
      </c>
      <c r="G962" s="24">
        <v>0.29799999999999999</v>
      </c>
      <c r="H962" s="24">
        <v>19.886574074074073</v>
      </c>
      <c r="I962" s="24">
        <v>19.733796296296294</v>
      </c>
      <c r="J962" s="25">
        <v>128.08333333333334</v>
      </c>
      <c r="K962" s="18">
        <v>0</v>
      </c>
      <c r="L962" s="24" t="s">
        <v>348</v>
      </c>
    </row>
    <row r="963" spans="1:12" ht="16" x14ac:dyDescent="0.2">
      <c r="A963" s="15">
        <v>41860</v>
      </c>
      <c r="B963" s="16" t="s">
        <v>267</v>
      </c>
      <c r="C963" s="24">
        <v>25.94</v>
      </c>
      <c r="D963" s="24">
        <v>10.56</v>
      </c>
      <c r="E963" s="18">
        <v>0</v>
      </c>
      <c r="F963" s="24">
        <v>72.98</v>
      </c>
      <c r="G963" s="24">
        <v>0.39112499999999994</v>
      </c>
      <c r="H963" s="24">
        <v>20.180555555555554</v>
      </c>
      <c r="I963" s="24">
        <v>19.900462962962962</v>
      </c>
      <c r="J963" s="25">
        <v>119.70833333333333</v>
      </c>
      <c r="K963" s="18">
        <v>0</v>
      </c>
      <c r="L963" s="24" t="s">
        <v>348</v>
      </c>
    </row>
    <row r="964" spans="1:12" ht="16" x14ac:dyDescent="0.2">
      <c r="A964" s="15">
        <v>41861</v>
      </c>
      <c r="B964" s="16" t="s">
        <v>267</v>
      </c>
      <c r="C964" s="24">
        <v>26.67</v>
      </c>
      <c r="D964" s="24">
        <v>9.67</v>
      </c>
      <c r="E964" s="18">
        <v>0</v>
      </c>
      <c r="F964" s="24">
        <v>73.09</v>
      </c>
      <c r="G964" s="24">
        <v>0.26074999999999998</v>
      </c>
      <c r="H964" s="24">
        <v>20.166666666666668</v>
      </c>
      <c r="I964" s="24">
        <v>19.895833333333332</v>
      </c>
      <c r="J964" s="25">
        <v>139.75</v>
      </c>
      <c r="K964" s="18">
        <v>0</v>
      </c>
      <c r="L964" s="24" t="s">
        <v>348</v>
      </c>
    </row>
    <row r="965" spans="1:12" ht="16" x14ac:dyDescent="0.2">
      <c r="A965" s="15">
        <v>41862</v>
      </c>
      <c r="B965" s="16" t="s">
        <v>267</v>
      </c>
      <c r="C965" s="24">
        <v>20.89</v>
      </c>
      <c r="D965" s="24">
        <v>14.56</v>
      </c>
      <c r="E965" s="18">
        <v>12.7</v>
      </c>
      <c r="F965" s="24">
        <v>92.8</v>
      </c>
      <c r="G965" s="24">
        <v>0.83812500000000012</v>
      </c>
      <c r="H965" s="24">
        <v>19.069444444444439</v>
      </c>
      <c r="I965" s="24">
        <v>19.412037037037042</v>
      </c>
      <c r="J965" s="25">
        <v>126</v>
      </c>
      <c r="K965" s="18">
        <v>0</v>
      </c>
      <c r="L965" s="24" t="s">
        <v>348</v>
      </c>
    </row>
    <row r="966" spans="1:12" ht="16" x14ac:dyDescent="0.2">
      <c r="A966" s="15">
        <v>41863</v>
      </c>
      <c r="B966" s="16" t="s">
        <v>267</v>
      </c>
      <c r="C966" s="24">
        <v>23.11</v>
      </c>
      <c r="D966" s="24">
        <v>11.17</v>
      </c>
      <c r="E966" s="18">
        <v>0</v>
      </c>
      <c r="F966" s="24">
        <v>71.25</v>
      </c>
      <c r="G966" s="24">
        <v>1.2478749999999998</v>
      </c>
      <c r="H966" s="24">
        <v>17.826388888888889</v>
      </c>
      <c r="I966" s="24">
        <v>18.006944444444446</v>
      </c>
      <c r="J966" s="25">
        <v>249.29166666666666</v>
      </c>
      <c r="K966" s="18">
        <v>0</v>
      </c>
      <c r="L966" s="24" t="s">
        <v>348</v>
      </c>
    </row>
    <row r="967" spans="1:12" ht="16" x14ac:dyDescent="0.2">
      <c r="A967" s="15">
        <v>41864</v>
      </c>
      <c r="B967" s="16" t="s">
        <v>267</v>
      </c>
      <c r="C967" s="24">
        <v>24.67</v>
      </c>
      <c r="D967" s="24">
        <v>11</v>
      </c>
      <c r="E967" s="18">
        <v>0</v>
      </c>
      <c r="F967" s="24">
        <v>68.62</v>
      </c>
      <c r="G967" s="24">
        <v>0.50287499999999996</v>
      </c>
      <c r="H967" s="24">
        <v>18.944444444444446</v>
      </c>
      <c r="I967" s="24">
        <v>18.756944444444446</v>
      </c>
      <c r="J967" s="25">
        <v>279.41666666666669</v>
      </c>
      <c r="K967" s="18">
        <v>0</v>
      </c>
      <c r="L967" s="24" t="s">
        <v>348</v>
      </c>
    </row>
    <row r="968" spans="1:12" ht="16" x14ac:dyDescent="0.2">
      <c r="A968" s="15">
        <v>41865</v>
      </c>
      <c r="B968" s="16" t="s">
        <v>267</v>
      </c>
      <c r="C968" s="24">
        <v>22.39</v>
      </c>
      <c r="D968" s="24">
        <v>4.83</v>
      </c>
      <c r="E968" s="18">
        <v>0</v>
      </c>
      <c r="F968" s="24">
        <v>68.11</v>
      </c>
      <c r="G968" s="24">
        <v>3.7249999999999998E-2</v>
      </c>
      <c r="H968" s="24">
        <v>17.303240740740744</v>
      </c>
      <c r="I968" s="24">
        <v>17.675925925925927</v>
      </c>
      <c r="J968" s="25">
        <v>143.95833333333334</v>
      </c>
      <c r="K968" s="18">
        <v>0</v>
      </c>
      <c r="L968" s="24" t="s">
        <v>348</v>
      </c>
    </row>
    <row r="969" spans="1:12" ht="16" x14ac:dyDescent="0.2">
      <c r="A969" s="15">
        <v>41866</v>
      </c>
      <c r="B969" s="16" t="s">
        <v>267</v>
      </c>
      <c r="C969" s="24">
        <v>26.5</v>
      </c>
      <c r="D969" s="24">
        <v>4.6100000000000003</v>
      </c>
      <c r="E969" s="18">
        <v>0</v>
      </c>
      <c r="F969" s="24">
        <v>73.63</v>
      </c>
      <c r="G969" s="24">
        <v>0.50287499999999985</v>
      </c>
      <c r="H969" s="24">
        <v>17.601851851851855</v>
      </c>
      <c r="I969" s="24">
        <v>17.555555555555561</v>
      </c>
      <c r="J969" s="25">
        <v>286.54166666666669</v>
      </c>
      <c r="K969" s="18">
        <v>0</v>
      </c>
      <c r="L969" s="24" t="s">
        <v>348</v>
      </c>
    </row>
    <row r="970" spans="1:12" ht="16" x14ac:dyDescent="0.2">
      <c r="A970" s="15">
        <v>41867</v>
      </c>
      <c r="B970" s="16" t="s">
        <v>267</v>
      </c>
      <c r="C970" s="24">
        <v>28.06</v>
      </c>
      <c r="D970" s="24">
        <v>15.33</v>
      </c>
      <c r="E970" s="18">
        <v>8.1280000000000001</v>
      </c>
      <c r="F970" s="24">
        <v>84.77</v>
      </c>
      <c r="G970" s="24">
        <v>0.83812499999999979</v>
      </c>
      <c r="H970" s="24">
        <v>20.291666666666668</v>
      </c>
      <c r="I970" s="24">
        <v>19.63425925925926</v>
      </c>
      <c r="J970" s="25">
        <v>224.91666666666666</v>
      </c>
      <c r="K970" s="18">
        <v>0</v>
      </c>
      <c r="L970" s="24" t="s">
        <v>348</v>
      </c>
    </row>
    <row r="971" spans="1:12" ht="16" x14ac:dyDescent="0.2">
      <c r="A971" s="15">
        <v>41868</v>
      </c>
      <c r="B971" s="16" t="s">
        <v>267</v>
      </c>
      <c r="C971" s="24">
        <v>20.94</v>
      </c>
      <c r="D971" s="24">
        <v>14.94</v>
      </c>
      <c r="E971" s="18">
        <v>0</v>
      </c>
      <c r="F971" s="24">
        <v>87.09</v>
      </c>
      <c r="G971" s="24">
        <v>1.1174999999999995</v>
      </c>
      <c r="H971" s="24">
        <v>19.168981481481485</v>
      </c>
      <c r="I971" s="24">
        <v>19.268518518518523</v>
      </c>
      <c r="J971" s="25">
        <v>110.04166666666667</v>
      </c>
      <c r="K971" s="18">
        <v>0</v>
      </c>
      <c r="L971" s="24" t="s">
        <v>348</v>
      </c>
    </row>
    <row r="972" spans="1:12" ht="16" x14ac:dyDescent="0.2">
      <c r="A972" s="15">
        <v>41869</v>
      </c>
      <c r="B972" s="16" t="s">
        <v>267</v>
      </c>
      <c r="C972" s="24">
        <v>24.94</v>
      </c>
      <c r="D972" s="24">
        <v>14.56</v>
      </c>
      <c r="E972" s="18">
        <v>34.29</v>
      </c>
      <c r="F972" s="24">
        <v>92.77</v>
      </c>
      <c r="G972" s="24">
        <v>0.68912499999999988</v>
      </c>
      <c r="H972" s="24">
        <v>18.085648148148149</v>
      </c>
      <c r="I972" s="24">
        <v>18.150462962962969</v>
      </c>
      <c r="J972" s="25">
        <v>177.58333333333334</v>
      </c>
      <c r="K972" s="18">
        <v>0</v>
      </c>
      <c r="L972" s="24" t="s">
        <v>348</v>
      </c>
    </row>
    <row r="973" spans="1:12" ht="16" x14ac:dyDescent="0.2">
      <c r="A973" s="15">
        <v>41870</v>
      </c>
      <c r="B973" s="16" t="s">
        <v>267</v>
      </c>
      <c r="C973" s="24">
        <v>24.17</v>
      </c>
      <c r="D973" s="24">
        <v>15.83</v>
      </c>
      <c r="E973" s="18">
        <v>9.3979999999999997</v>
      </c>
      <c r="F973" s="24">
        <v>85.49</v>
      </c>
      <c r="G973" s="24">
        <v>0.81949999999999978</v>
      </c>
      <c r="H973" s="24">
        <v>19.42824074074074</v>
      </c>
      <c r="I973" s="24">
        <v>19.060185185185187</v>
      </c>
      <c r="J973" s="25">
        <v>236.95833333333334</v>
      </c>
      <c r="K973" s="18">
        <v>0</v>
      </c>
      <c r="L973" s="24" t="s">
        <v>348</v>
      </c>
    </row>
    <row r="974" spans="1:12" ht="16" x14ac:dyDescent="0.2">
      <c r="A974" s="15">
        <v>41871</v>
      </c>
      <c r="B974" s="16" t="s">
        <v>267</v>
      </c>
      <c r="C974" s="24">
        <v>24.28</v>
      </c>
      <c r="D974" s="24">
        <v>14.61</v>
      </c>
      <c r="E974" s="18">
        <v>0</v>
      </c>
      <c r="F974" s="24">
        <v>87.35</v>
      </c>
      <c r="G974" s="24">
        <v>0.13037499999999999</v>
      </c>
      <c r="H974" s="24">
        <v>19.064814814814813</v>
      </c>
      <c r="I974" s="24">
        <v>18.962962962962958</v>
      </c>
      <c r="J974" s="25">
        <v>132.54166666666666</v>
      </c>
      <c r="K974" s="18">
        <v>0</v>
      </c>
      <c r="L974" s="24" t="s">
        <v>348</v>
      </c>
    </row>
    <row r="975" spans="1:12" ht="16" x14ac:dyDescent="0.2">
      <c r="A975" s="15">
        <v>41872</v>
      </c>
      <c r="B975" s="16" t="s">
        <v>267</v>
      </c>
      <c r="C975" s="24">
        <v>24.22</v>
      </c>
      <c r="D975" s="24">
        <v>14.94</v>
      </c>
      <c r="E975" s="18">
        <v>6.6040000000000001</v>
      </c>
      <c r="F975" s="24">
        <v>93.52</v>
      </c>
      <c r="G975" s="24">
        <v>1.1733750000000003</v>
      </c>
      <c r="H975" s="24">
        <v>18.951388888888886</v>
      </c>
      <c r="I975" s="24">
        <v>18.814814814814813</v>
      </c>
      <c r="J975" s="25">
        <v>109.83333333333333</v>
      </c>
      <c r="K975" s="18">
        <v>0</v>
      </c>
      <c r="L975" s="24" t="s">
        <v>348</v>
      </c>
    </row>
    <row r="976" spans="1:12" ht="16" x14ac:dyDescent="0.2">
      <c r="A976" s="15">
        <v>41873</v>
      </c>
      <c r="B976" s="16" t="s">
        <v>267</v>
      </c>
      <c r="C976" s="24">
        <v>28.22</v>
      </c>
      <c r="D976" s="24">
        <v>19.39</v>
      </c>
      <c r="E976" s="18">
        <v>0</v>
      </c>
      <c r="F976" s="24">
        <v>92.66</v>
      </c>
      <c r="G976" s="24">
        <v>0.61462499999999975</v>
      </c>
      <c r="H976" s="24">
        <v>20.650462962962965</v>
      </c>
      <c r="I976" s="24">
        <v>20.00462962962963</v>
      </c>
      <c r="J976" s="25">
        <v>128.08333333333334</v>
      </c>
      <c r="K976" s="18">
        <v>0</v>
      </c>
      <c r="L976" s="24" t="s">
        <v>348</v>
      </c>
    </row>
    <row r="977" spans="1:12" ht="16" x14ac:dyDescent="0.2">
      <c r="A977" s="15">
        <v>41874</v>
      </c>
      <c r="B977" s="16" t="s">
        <v>267</v>
      </c>
      <c r="C977" s="24">
        <v>22.61</v>
      </c>
      <c r="D977" s="24">
        <v>20.94</v>
      </c>
      <c r="E977" s="18">
        <v>1.27</v>
      </c>
      <c r="F977" s="24">
        <v>97.31</v>
      </c>
      <c r="G977" s="24">
        <v>0.70774999999999988</v>
      </c>
      <c r="H977" s="24">
        <v>21.171296296296298</v>
      </c>
      <c r="I977" s="24">
        <v>20.738425925925927</v>
      </c>
      <c r="J977" s="25">
        <v>95.625</v>
      </c>
      <c r="K977" s="18">
        <v>0</v>
      </c>
      <c r="L977" s="24" t="s">
        <v>348</v>
      </c>
    </row>
    <row r="978" spans="1:12" ht="16" x14ac:dyDescent="0.2">
      <c r="A978" s="15">
        <v>41875</v>
      </c>
      <c r="B978" s="16" t="s">
        <v>267</v>
      </c>
      <c r="C978" s="24">
        <v>26.61</v>
      </c>
      <c r="D978" s="24">
        <v>19.170000000000002</v>
      </c>
      <c r="E978" s="18">
        <v>0</v>
      </c>
      <c r="F978" s="24">
        <v>86.57</v>
      </c>
      <c r="G978" s="24">
        <v>2.1232499999999992</v>
      </c>
      <c r="H978" s="24">
        <v>21.083333333333336</v>
      </c>
      <c r="I978" s="24">
        <v>20.636574074074076</v>
      </c>
      <c r="J978" s="25">
        <v>125.04166666666667</v>
      </c>
      <c r="K978" s="18">
        <v>0</v>
      </c>
      <c r="L978" s="24" t="s">
        <v>348</v>
      </c>
    </row>
    <row r="979" spans="1:12" ht="16" x14ac:dyDescent="0.2">
      <c r="A979" s="15">
        <v>41876</v>
      </c>
      <c r="B979" s="16" t="s">
        <v>267</v>
      </c>
      <c r="C979" s="24">
        <v>28.72</v>
      </c>
      <c r="D979" s="24">
        <v>19.170000000000002</v>
      </c>
      <c r="E979" s="18">
        <v>11.43</v>
      </c>
      <c r="F979" s="24">
        <v>81.760000000000005</v>
      </c>
      <c r="G979" s="24">
        <v>1.1361249999999998</v>
      </c>
      <c r="H979" s="24">
        <v>21.819444444444446</v>
      </c>
      <c r="I979" s="24">
        <v>21.270833333333336</v>
      </c>
      <c r="J979" s="25">
        <v>225.625</v>
      </c>
      <c r="K979" s="18">
        <v>0</v>
      </c>
      <c r="L979" s="24" t="s">
        <v>348</v>
      </c>
    </row>
    <row r="980" spans="1:12" ht="16" x14ac:dyDescent="0.2">
      <c r="A980" s="15">
        <v>41877</v>
      </c>
      <c r="B980" s="16" t="s">
        <v>267</v>
      </c>
      <c r="C980" s="24">
        <v>21.94</v>
      </c>
      <c r="D980" s="24">
        <v>12.61</v>
      </c>
      <c r="E980" s="18">
        <v>0</v>
      </c>
      <c r="F980" s="24">
        <v>77.08</v>
      </c>
      <c r="G980" s="24">
        <v>0.54012499999999986</v>
      </c>
      <c r="H980" s="24">
        <v>19.460648148148149</v>
      </c>
      <c r="I980" s="24">
        <v>19.858796296296294</v>
      </c>
      <c r="J980" s="25">
        <v>306.41666666666669</v>
      </c>
      <c r="K980" s="18">
        <v>0</v>
      </c>
      <c r="L980" s="24" t="s">
        <v>348</v>
      </c>
    </row>
    <row r="981" spans="1:12" ht="16" x14ac:dyDescent="0.2">
      <c r="A981" s="15">
        <v>41878</v>
      </c>
      <c r="B981" s="16" t="s">
        <v>267</v>
      </c>
      <c r="C981" s="24">
        <v>23.44</v>
      </c>
      <c r="D981" s="24">
        <v>11.5</v>
      </c>
      <c r="E981" s="18">
        <v>0.50800000000000001</v>
      </c>
      <c r="F981" s="24">
        <v>75.3</v>
      </c>
      <c r="G981" s="24">
        <v>0.167625</v>
      </c>
      <c r="H981" s="24">
        <v>18.578703703703699</v>
      </c>
      <c r="I981" s="24">
        <v>18.743055555555554</v>
      </c>
      <c r="J981" s="25">
        <v>329.08333333333331</v>
      </c>
      <c r="K981" s="18">
        <v>0</v>
      </c>
      <c r="L981" s="24" t="s">
        <v>348</v>
      </c>
    </row>
    <row r="982" spans="1:12" ht="16" x14ac:dyDescent="0.2">
      <c r="A982" s="15">
        <v>41879</v>
      </c>
      <c r="B982" s="16" t="s">
        <v>267</v>
      </c>
      <c r="C982" s="24">
        <v>20.72</v>
      </c>
      <c r="D982" s="24">
        <v>8.7799999999999994</v>
      </c>
      <c r="E982" s="18">
        <v>1.27</v>
      </c>
      <c r="F982" s="24">
        <v>91.38</v>
      </c>
      <c r="G982" s="24">
        <v>0.61462499999999987</v>
      </c>
      <c r="H982" s="24">
        <v>17.210648148148149</v>
      </c>
      <c r="I982" s="24">
        <v>17.678240740740737</v>
      </c>
      <c r="J982" s="25">
        <v>109.25</v>
      </c>
      <c r="K982" s="18">
        <v>0</v>
      </c>
      <c r="L982" s="24" t="s">
        <v>348</v>
      </c>
    </row>
    <row r="983" spans="1:12" ht="16" x14ac:dyDescent="0.2">
      <c r="A983" s="15">
        <v>41880</v>
      </c>
      <c r="B983" s="16" t="s">
        <v>267</v>
      </c>
      <c r="C983" s="24">
        <v>26.83</v>
      </c>
      <c r="D983" s="24">
        <v>13.06</v>
      </c>
      <c r="E983" s="18">
        <v>20.065999999999999</v>
      </c>
      <c r="F983" s="24">
        <v>90.95</v>
      </c>
      <c r="G983" s="24">
        <v>0.94987499999999969</v>
      </c>
      <c r="H983" s="24">
        <v>18.064814814814817</v>
      </c>
      <c r="I983" s="24">
        <v>17.93287037037037</v>
      </c>
      <c r="J983" s="25">
        <v>165.875</v>
      </c>
      <c r="K983" s="18">
        <v>0</v>
      </c>
      <c r="L983" s="24" t="s">
        <v>348</v>
      </c>
    </row>
    <row r="984" spans="1:12" ht="16" x14ac:dyDescent="0.2">
      <c r="A984" s="15">
        <v>41881</v>
      </c>
      <c r="B984" s="16" t="s">
        <v>267</v>
      </c>
      <c r="C984" s="24">
        <v>23.61</v>
      </c>
      <c r="D984" s="24">
        <v>16.440000000000001</v>
      </c>
      <c r="E984" s="18">
        <v>18.033999999999999</v>
      </c>
      <c r="F984" s="24">
        <v>88.71</v>
      </c>
      <c r="G984" s="24">
        <v>0.54012499999999986</v>
      </c>
      <c r="H984" s="24">
        <v>19.606481481481481</v>
      </c>
      <c r="I984" s="24">
        <v>19.291666666666668</v>
      </c>
      <c r="J984" s="25">
        <v>206.16666666666666</v>
      </c>
      <c r="K984" s="18">
        <v>0</v>
      </c>
      <c r="L984" s="24" t="s">
        <v>348</v>
      </c>
    </row>
    <row r="985" spans="1:12" ht="16" x14ac:dyDescent="0.2">
      <c r="A985" s="15">
        <v>41882</v>
      </c>
      <c r="B985" s="16" t="s">
        <v>267</v>
      </c>
      <c r="C985" s="24">
        <v>25.83</v>
      </c>
      <c r="D985" s="24">
        <v>15</v>
      </c>
      <c r="E985" s="18">
        <v>0</v>
      </c>
      <c r="F985" s="24">
        <v>83.12</v>
      </c>
      <c r="G985" s="24">
        <v>0.63324999999999987</v>
      </c>
      <c r="H985" s="24">
        <v>19.530092592592592</v>
      </c>
      <c r="I985" s="24">
        <v>19.326388888888889</v>
      </c>
      <c r="J985" s="25">
        <v>133.875</v>
      </c>
      <c r="K985" s="18">
        <v>0</v>
      </c>
      <c r="L985" s="24" t="s">
        <v>348</v>
      </c>
    </row>
    <row r="986" spans="1:12" ht="16" x14ac:dyDescent="0.2">
      <c r="A986" s="15">
        <v>41883</v>
      </c>
      <c r="B986" s="16" t="s">
        <v>267</v>
      </c>
      <c r="C986" s="24">
        <v>23.17</v>
      </c>
      <c r="D986" s="24">
        <v>13.5</v>
      </c>
      <c r="E986" s="18">
        <v>3.556</v>
      </c>
      <c r="F986" s="24">
        <v>81.22</v>
      </c>
      <c r="G986" s="24">
        <v>1.0057499999999997</v>
      </c>
      <c r="H986" s="24">
        <v>19.342592592592592</v>
      </c>
      <c r="I986" s="24">
        <v>19.310185185185187</v>
      </c>
      <c r="J986" s="25">
        <v>256.45833333333331</v>
      </c>
      <c r="K986" s="18">
        <v>0</v>
      </c>
      <c r="L986" s="24" t="s">
        <v>348</v>
      </c>
    </row>
    <row r="987" spans="1:12" ht="16" x14ac:dyDescent="0.2">
      <c r="A987" s="15">
        <v>41884</v>
      </c>
      <c r="B987" s="16" t="s">
        <v>267</v>
      </c>
      <c r="C987" s="24">
        <v>24.11</v>
      </c>
      <c r="D987" s="24">
        <v>10.67</v>
      </c>
      <c r="E987" s="18">
        <v>0</v>
      </c>
      <c r="F987" s="24">
        <v>79.63</v>
      </c>
      <c r="G987" s="24">
        <v>0.63324999999999987</v>
      </c>
      <c r="H987" s="24">
        <v>18.104166666666671</v>
      </c>
      <c r="I987" s="24">
        <v>18.252314814814813</v>
      </c>
      <c r="J987" s="25">
        <v>287.66666666666669</v>
      </c>
      <c r="K987" s="18">
        <v>0</v>
      </c>
      <c r="L987" s="24" t="s">
        <v>348</v>
      </c>
    </row>
    <row r="988" spans="1:12" ht="16" x14ac:dyDescent="0.2">
      <c r="A988" s="15">
        <v>41885</v>
      </c>
      <c r="B988" s="16" t="s">
        <v>267</v>
      </c>
      <c r="C988" s="24">
        <v>25.22</v>
      </c>
      <c r="D988" s="24">
        <v>10.17</v>
      </c>
      <c r="E988" s="18">
        <v>0</v>
      </c>
      <c r="F988" s="24">
        <v>80.42</v>
      </c>
      <c r="G988" s="24">
        <v>0.48424999999999985</v>
      </c>
      <c r="H988" s="24">
        <v>17.571759259259263</v>
      </c>
      <c r="I988" s="24">
        <v>17.724537037037035</v>
      </c>
      <c r="J988" s="25">
        <v>212.70833333333334</v>
      </c>
      <c r="K988" s="18">
        <v>0</v>
      </c>
      <c r="L988" s="24" t="s">
        <v>348</v>
      </c>
    </row>
    <row r="989" spans="1:12" ht="16" x14ac:dyDescent="0.2">
      <c r="A989" s="15">
        <v>41886</v>
      </c>
      <c r="B989" s="16" t="s">
        <v>267</v>
      </c>
      <c r="C989" s="24">
        <v>23.33</v>
      </c>
      <c r="D989" s="24">
        <v>16.61</v>
      </c>
      <c r="E989" s="18">
        <v>46.99</v>
      </c>
      <c r="F989" s="24">
        <v>93.21</v>
      </c>
      <c r="G989" s="24">
        <v>0.98712499999999981</v>
      </c>
      <c r="H989" s="24">
        <v>18.708333333333332</v>
      </c>
      <c r="I989" s="24">
        <v>18.587962962962965</v>
      </c>
      <c r="J989" s="25">
        <v>167.75</v>
      </c>
      <c r="K989" s="18">
        <v>0</v>
      </c>
      <c r="L989" s="24" t="s">
        <v>348</v>
      </c>
    </row>
    <row r="990" spans="1:12" ht="16" x14ac:dyDescent="0.2">
      <c r="A990" s="15">
        <v>41887</v>
      </c>
      <c r="B990" s="16" t="s">
        <v>267</v>
      </c>
      <c r="C990" s="24">
        <v>21.61</v>
      </c>
      <c r="D990" s="24">
        <v>11.06</v>
      </c>
      <c r="E990" s="18">
        <v>0.254</v>
      </c>
      <c r="F990" s="24">
        <v>84.61</v>
      </c>
      <c r="G990" s="24">
        <v>0.9312499999999998</v>
      </c>
      <c r="H990" s="24">
        <v>18.201388888888889</v>
      </c>
      <c r="I990" s="24">
        <v>18.414351851851848</v>
      </c>
      <c r="J990" s="25">
        <v>285.41666666666669</v>
      </c>
      <c r="K990" s="18">
        <v>0</v>
      </c>
      <c r="L990" s="24" t="s">
        <v>348</v>
      </c>
    </row>
    <row r="991" spans="1:12" ht="16" x14ac:dyDescent="0.2">
      <c r="A991" s="15">
        <v>41888</v>
      </c>
      <c r="B991" s="16" t="s">
        <v>267</v>
      </c>
      <c r="C991" s="24">
        <v>22.11</v>
      </c>
      <c r="D991" s="24">
        <v>6.94</v>
      </c>
      <c r="E991" s="18">
        <v>0</v>
      </c>
      <c r="F991" s="24">
        <v>77.97</v>
      </c>
      <c r="G991" s="24">
        <v>0.745</v>
      </c>
      <c r="H991" s="24">
        <v>16.166666666666668</v>
      </c>
      <c r="I991" s="24">
        <v>16.585648148148149</v>
      </c>
      <c r="J991" s="25">
        <v>302.54166666666669</v>
      </c>
      <c r="K991" s="18">
        <v>0</v>
      </c>
      <c r="L991" s="24" t="s">
        <v>348</v>
      </c>
    </row>
    <row r="992" spans="1:12" ht="16" x14ac:dyDescent="0.2">
      <c r="A992" s="15">
        <v>41889</v>
      </c>
      <c r="B992" s="16" t="s">
        <v>267</v>
      </c>
      <c r="C992" s="24">
        <v>23.5</v>
      </c>
      <c r="D992" s="24">
        <v>7.33</v>
      </c>
      <c r="E992" s="18">
        <v>0</v>
      </c>
      <c r="F992" s="24">
        <v>76.75</v>
      </c>
      <c r="G992" s="24">
        <v>0.52149999999999996</v>
      </c>
      <c r="H992" s="24">
        <v>16.196759259259256</v>
      </c>
      <c r="I992" s="24">
        <v>16.439814814814813</v>
      </c>
      <c r="J992" s="25">
        <v>281</v>
      </c>
      <c r="K992" s="18">
        <v>0</v>
      </c>
      <c r="L992" s="24" t="s">
        <v>348</v>
      </c>
    </row>
    <row r="993" spans="1:12" ht="16" x14ac:dyDescent="0.2">
      <c r="A993" s="15">
        <v>41890</v>
      </c>
      <c r="B993" s="16" t="s">
        <v>267</v>
      </c>
      <c r="C993" s="24">
        <v>20.94</v>
      </c>
      <c r="D993" s="24">
        <v>9.17</v>
      </c>
      <c r="E993" s="18">
        <v>0</v>
      </c>
      <c r="F993" s="24">
        <v>80.209999999999994</v>
      </c>
      <c r="G993" s="24">
        <v>0.4469999999999999</v>
      </c>
      <c r="H993" s="24">
        <v>15.777777777777779</v>
      </c>
      <c r="I993" s="24">
        <v>16.194444444444446</v>
      </c>
      <c r="J993" s="25">
        <v>202.625</v>
      </c>
      <c r="K993" s="18">
        <v>0</v>
      </c>
      <c r="L993" s="24" t="s">
        <v>348</v>
      </c>
    </row>
    <row r="994" spans="1:12" ht="16" x14ac:dyDescent="0.2">
      <c r="A994" s="15">
        <v>41891</v>
      </c>
      <c r="B994" s="16" t="s">
        <v>267</v>
      </c>
      <c r="C994" s="24">
        <v>25.89</v>
      </c>
      <c r="D994" s="24">
        <v>13.39</v>
      </c>
      <c r="E994" s="18">
        <v>8.3819999999999997</v>
      </c>
      <c r="F994" s="24">
        <v>82.18</v>
      </c>
      <c r="G994" s="24">
        <v>0.391125</v>
      </c>
      <c r="H994" s="24">
        <v>17.240740740740737</v>
      </c>
      <c r="I994" s="24">
        <v>16.914351851851855</v>
      </c>
      <c r="J994" s="25">
        <v>146.33333333333334</v>
      </c>
      <c r="K994" s="18">
        <v>0</v>
      </c>
      <c r="L994" s="24" t="s">
        <v>348</v>
      </c>
    </row>
    <row r="995" spans="1:12" ht="16" x14ac:dyDescent="0.2">
      <c r="A995" s="15">
        <v>41892</v>
      </c>
      <c r="B995" s="16" t="s">
        <v>267</v>
      </c>
      <c r="C995" s="24">
        <v>18.059999999999999</v>
      </c>
      <c r="D995" s="24">
        <v>6.11</v>
      </c>
      <c r="E995" s="18">
        <v>40.64</v>
      </c>
      <c r="F995" s="24">
        <v>93.24</v>
      </c>
      <c r="G995" s="24">
        <v>1.4154999999999998</v>
      </c>
      <c r="H995" s="24">
        <v>16.946759259259263</v>
      </c>
      <c r="I995" s="24">
        <v>17.300925925925924</v>
      </c>
      <c r="J995" s="25">
        <v>141.29166666666666</v>
      </c>
      <c r="K995" s="18">
        <v>0</v>
      </c>
      <c r="L995" s="24" t="s">
        <v>348</v>
      </c>
    </row>
    <row r="996" spans="1:12" ht="16" x14ac:dyDescent="0.2">
      <c r="A996" s="15">
        <v>41893</v>
      </c>
      <c r="B996" s="16" t="s">
        <v>267</v>
      </c>
      <c r="C996" s="24">
        <v>11.94</v>
      </c>
      <c r="D996" s="24">
        <v>3.56</v>
      </c>
      <c r="E996" s="18">
        <v>0</v>
      </c>
      <c r="F996" s="24">
        <v>76.52</v>
      </c>
      <c r="G996" s="24">
        <v>0.91262499999999969</v>
      </c>
      <c r="H996" s="24">
        <v>12.812499999999998</v>
      </c>
      <c r="I996" s="24">
        <v>13.891203703703701</v>
      </c>
      <c r="J996" s="25">
        <v>141.54166666666666</v>
      </c>
      <c r="K996" s="18">
        <v>0</v>
      </c>
      <c r="L996" s="24" t="s">
        <v>348</v>
      </c>
    </row>
    <row r="997" spans="1:12" ht="16" x14ac:dyDescent="0.2">
      <c r="A997" s="15">
        <v>41894</v>
      </c>
      <c r="B997" s="16" t="s">
        <v>267</v>
      </c>
      <c r="C997" s="24">
        <v>9.5</v>
      </c>
      <c r="D997" s="24">
        <v>1.78</v>
      </c>
      <c r="E997" s="18">
        <v>6.6040000000000001</v>
      </c>
      <c r="F997" s="24">
        <v>92.2</v>
      </c>
      <c r="G997" s="24">
        <v>3.7249999999999998E-2</v>
      </c>
      <c r="H997" s="24">
        <v>10.743055555555557</v>
      </c>
      <c r="I997" s="24">
        <v>12.067129629629632</v>
      </c>
      <c r="J997" s="25">
        <v>160.70833333333334</v>
      </c>
      <c r="K997" s="18">
        <v>0</v>
      </c>
      <c r="L997" s="24" t="s">
        <v>348</v>
      </c>
    </row>
    <row r="998" spans="1:12" ht="16" x14ac:dyDescent="0.2">
      <c r="A998" s="15">
        <v>41895</v>
      </c>
      <c r="B998" s="16" t="s">
        <v>267</v>
      </c>
      <c r="C998" s="24">
        <v>13.89</v>
      </c>
      <c r="D998" s="24">
        <v>0.17</v>
      </c>
      <c r="E998" s="18">
        <v>0</v>
      </c>
      <c r="F998" s="24">
        <v>75.08</v>
      </c>
      <c r="G998" s="24">
        <v>0.29799999999999999</v>
      </c>
      <c r="H998" s="24">
        <v>10.79166666666667</v>
      </c>
      <c r="I998" s="24">
        <v>11.518518518518519</v>
      </c>
      <c r="J998" s="25">
        <v>282.33333333333331</v>
      </c>
      <c r="K998" s="18">
        <v>0</v>
      </c>
      <c r="L998" s="24" t="s">
        <v>348</v>
      </c>
    </row>
    <row r="999" spans="1:12" ht="16" x14ac:dyDescent="0.2">
      <c r="A999" s="15">
        <v>41896</v>
      </c>
      <c r="B999" s="16" t="s">
        <v>267</v>
      </c>
      <c r="C999" s="24">
        <v>16.940000000000001</v>
      </c>
      <c r="D999" s="24">
        <v>5.17</v>
      </c>
      <c r="E999" s="18">
        <v>0</v>
      </c>
      <c r="F999" s="24">
        <v>73</v>
      </c>
      <c r="G999" s="24">
        <v>1.2106250000000001</v>
      </c>
      <c r="H999" s="24">
        <v>11.458333333333334</v>
      </c>
      <c r="I999" s="24">
        <v>11.912037037037038</v>
      </c>
      <c r="J999" s="25">
        <v>249.95833333333334</v>
      </c>
      <c r="K999" s="18">
        <v>0</v>
      </c>
      <c r="L999" s="24" t="s">
        <v>348</v>
      </c>
    </row>
    <row r="1000" spans="1:12" ht="16" x14ac:dyDescent="0.2">
      <c r="A1000" s="15">
        <v>41897</v>
      </c>
      <c r="B1000" s="16" t="s">
        <v>267</v>
      </c>
      <c r="C1000" s="24">
        <v>16.559999999999999</v>
      </c>
      <c r="D1000" s="24">
        <v>3.22</v>
      </c>
      <c r="E1000" s="18">
        <v>0</v>
      </c>
      <c r="F1000" s="24">
        <v>79.03</v>
      </c>
      <c r="G1000" s="24">
        <v>0.27937499999999998</v>
      </c>
      <c r="H1000" s="24">
        <v>12.421296296296296</v>
      </c>
      <c r="I1000" s="24">
        <v>12.712962962962964</v>
      </c>
      <c r="J1000" s="25">
        <v>306.20833333333331</v>
      </c>
      <c r="K1000" s="18">
        <v>0</v>
      </c>
      <c r="L1000" s="24" t="s">
        <v>348</v>
      </c>
    </row>
    <row r="1001" spans="1:12" ht="16" x14ac:dyDescent="0.2">
      <c r="A1001" s="15">
        <v>41898</v>
      </c>
      <c r="B1001" s="16" t="s">
        <v>267</v>
      </c>
      <c r="C1001" s="24">
        <v>18.22</v>
      </c>
      <c r="D1001" s="24">
        <v>0.44</v>
      </c>
      <c r="E1001" s="18">
        <v>0</v>
      </c>
      <c r="F1001" s="24">
        <v>77.069999999999993</v>
      </c>
      <c r="G1001" s="24">
        <v>0.76362499999999989</v>
      </c>
      <c r="H1001" s="24">
        <v>11.449074074074074</v>
      </c>
      <c r="I1001" s="24">
        <v>11.995370370370368</v>
      </c>
      <c r="J1001" s="25">
        <v>282.75</v>
      </c>
      <c r="K1001" s="18">
        <v>0</v>
      </c>
      <c r="L1001" s="24" t="s">
        <v>348</v>
      </c>
    </row>
    <row r="1002" spans="1:12" ht="16" x14ac:dyDescent="0.2">
      <c r="A1002" s="15">
        <v>41899</v>
      </c>
      <c r="B1002" s="16" t="s">
        <v>267</v>
      </c>
      <c r="C1002" s="24">
        <v>21.22</v>
      </c>
      <c r="D1002" s="24">
        <v>1.83</v>
      </c>
      <c r="E1002" s="18">
        <v>0</v>
      </c>
      <c r="F1002" s="24">
        <v>79.58</v>
      </c>
      <c r="G1002" s="24">
        <v>0.4469999999999999</v>
      </c>
      <c r="H1002" s="24">
        <v>12.388888888888891</v>
      </c>
      <c r="I1002" s="24">
        <v>12.527777777777777</v>
      </c>
      <c r="J1002" s="25">
        <v>240.95833333333334</v>
      </c>
      <c r="K1002" s="18">
        <v>0</v>
      </c>
      <c r="L1002" s="24" t="s">
        <v>348</v>
      </c>
    </row>
    <row r="1003" spans="1:12" ht="16" x14ac:dyDescent="0.2">
      <c r="A1003" s="15">
        <v>41900</v>
      </c>
      <c r="B1003" s="16" t="s">
        <v>267</v>
      </c>
      <c r="C1003" s="24">
        <v>12.89</v>
      </c>
      <c r="D1003" s="24">
        <v>6.28</v>
      </c>
      <c r="E1003" s="18">
        <v>0</v>
      </c>
      <c r="F1003" s="24">
        <v>92.62</v>
      </c>
      <c r="G1003" s="24">
        <v>0.93124999999999958</v>
      </c>
      <c r="H1003" s="24">
        <v>11.928240740740742</v>
      </c>
      <c r="I1003" s="24">
        <v>12.564814814814815</v>
      </c>
      <c r="J1003" s="25">
        <v>111.75</v>
      </c>
      <c r="K1003" s="18">
        <v>0</v>
      </c>
      <c r="L1003" s="24" t="s">
        <v>348</v>
      </c>
    </row>
    <row r="1004" spans="1:12" ht="16" x14ac:dyDescent="0.2">
      <c r="A1004" s="15">
        <v>41901</v>
      </c>
      <c r="B1004" s="16" t="s">
        <v>267</v>
      </c>
      <c r="C1004" s="24">
        <v>21.22</v>
      </c>
      <c r="D1004" s="24">
        <v>7.33</v>
      </c>
      <c r="E1004" s="18">
        <v>0</v>
      </c>
      <c r="F1004" s="24">
        <v>78.010000000000005</v>
      </c>
      <c r="G1004" s="24">
        <v>1.3037499999999997</v>
      </c>
      <c r="H1004" s="24">
        <v>12.872685185185185</v>
      </c>
      <c r="I1004" s="24">
        <v>12.787037037037038</v>
      </c>
      <c r="J1004" s="25">
        <v>177.75</v>
      </c>
      <c r="K1004" s="18">
        <v>0</v>
      </c>
      <c r="L1004" s="24" t="s">
        <v>348</v>
      </c>
    </row>
    <row r="1005" spans="1:12" ht="16" x14ac:dyDescent="0.2">
      <c r="A1005" s="15">
        <v>41902</v>
      </c>
      <c r="B1005" s="16" t="s">
        <v>267</v>
      </c>
      <c r="C1005" s="24">
        <v>23.56</v>
      </c>
      <c r="D1005" s="24">
        <v>12.06</v>
      </c>
      <c r="E1005" s="18">
        <v>2.794</v>
      </c>
      <c r="F1005" s="24">
        <v>77.239999999999995</v>
      </c>
      <c r="G1005" s="24">
        <v>1.6762499999999996</v>
      </c>
      <c r="H1005" s="24">
        <v>16.337962962962962</v>
      </c>
      <c r="I1005" s="24">
        <v>15.520833333333336</v>
      </c>
      <c r="J1005" s="25">
        <v>271.91666666666669</v>
      </c>
      <c r="K1005" s="18">
        <v>0</v>
      </c>
      <c r="L1005" s="24" t="s">
        <v>348</v>
      </c>
    </row>
    <row r="1006" spans="1:12" ht="16" x14ac:dyDescent="0.2">
      <c r="A1006" s="15">
        <v>41903</v>
      </c>
      <c r="B1006" s="16" t="s">
        <v>267</v>
      </c>
      <c r="C1006" s="24">
        <v>16.059999999999999</v>
      </c>
      <c r="D1006" s="24">
        <v>3.22</v>
      </c>
      <c r="E1006" s="18">
        <v>3.81</v>
      </c>
      <c r="F1006" s="24">
        <v>79.45</v>
      </c>
      <c r="G1006" s="24">
        <v>1.3968749999999999</v>
      </c>
      <c r="H1006" s="24">
        <v>14.567129629629628</v>
      </c>
      <c r="I1006" s="24">
        <v>14.925925925925929</v>
      </c>
      <c r="J1006" s="25">
        <v>278.54166666666669</v>
      </c>
      <c r="K1006" s="18">
        <v>0</v>
      </c>
      <c r="L1006" s="24" t="s">
        <v>348</v>
      </c>
    </row>
    <row r="1007" spans="1:12" ht="16" x14ac:dyDescent="0.2">
      <c r="A1007" s="15">
        <v>41904</v>
      </c>
      <c r="B1007" s="16" t="s">
        <v>267</v>
      </c>
      <c r="C1007" s="24">
        <v>19.39</v>
      </c>
      <c r="D1007" s="24">
        <v>2.2200000000000002</v>
      </c>
      <c r="E1007" s="18">
        <v>0</v>
      </c>
      <c r="F1007" s="24">
        <v>80.400000000000006</v>
      </c>
      <c r="G1007" s="24">
        <v>0.72637499999999999</v>
      </c>
      <c r="H1007" s="24">
        <v>12.712962962962964</v>
      </c>
      <c r="I1007" s="24">
        <v>13.1875</v>
      </c>
      <c r="J1007" s="25">
        <v>316.58333333333331</v>
      </c>
      <c r="K1007" s="18">
        <v>0</v>
      </c>
      <c r="L1007" s="24" t="s">
        <v>348</v>
      </c>
    </row>
    <row r="1008" spans="1:12" ht="16" x14ac:dyDescent="0.2">
      <c r="A1008" s="15">
        <v>41905</v>
      </c>
      <c r="B1008" s="16" t="s">
        <v>267</v>
      </c>
      <c r="C1008" s="24">
        <v>22.89</v>
      </c>
      <c r="D1008" s="24">
        <v>3.89</v>
      </c>
      <c r="E1008" s="18">
        <v>0</v>
      </c>
      <c r="F1008" s="24">
        <v>77.38</v>
      </c>
      <c r="G1008" s="24">
        <v>0.24212500000000001</v>
      </c>
      <c r="H1008" s="24">
        <v>13.518518518518517</v>
      </c>
      <c r="I1008" s="24">
        <v>13.606481481481483</v>
      </c>
      <c r="J1008" s="25">
        <v>233.70833333333334</v>
      </c>
      <c r="K1008" s="18">
        <v>0</v>
      </c>
      <c r="L1008" s="24" t="s">
        <v>348</v>
      </c>
    </row>
    <row r="1009" spans="1:12" ht="16" x14ac:dyDescent="0.2">
      <c r="A1009" s="15">
        <v>41906</v>
      </c>
      <c r="B1009" s="16" t="s">
        <v>267</v>
      </c>
      <c r="C1009" s="24">
        <v>18.329999999999998</v>
      </c>
      <c r="D1009" s="24">
        <v>8.17</v>
      </c>
      <c r="E1009" s="18">
        <v>0.76200000000000001</v>
      </c>
      <c r="F1009" s="24">
        <v>84.41</v>
      </c>
      <c r="G1009" s="24">
        <v>0.26074999999999998</v>
      </c>
      <c r="H1009" s="24">
        <v>13.875</v>
      </c>
      <c r="I1009" s="24">
        <v>13.780092592592593</v>
      </c>
      <c r="J1009" s="25">
        <v>172.125</v>
      </c>
      <c r="K1009" s="18">
        <v>0</v>
      </c>
      <c r="L1009" s="24" t="s">
        <v>348</v>
      </c>
    </row>
    <row r="1010" spans="1:12" ht="16" x14ac:dyDescent="0.2">
      <c r="A1010" s="15">
        <v>41907</v>
      </c>
      <c r="B1010" s="16" t="s">
        <v>267</v>
      </c>
      <c r="C1010" s="24">
        <v>23.28</v>
      </c>
      <c r="D1010" s="24">
        <v>9.94</v>
      </c>
      <c r="E1010" s="18">
        <v>1.016</v>
      </c>
      <c r="F1010" s="24">
        <v>77.33</v>
      </c>
      <c r="G1010" s="24">
        <v>0.18625</v>
      </c>
      <c r="H1010" s="24">
        <v>15.342592592592595</v>
      </c>
      <c r="I1010" s="24">
        <v>14.747685185185189</v>
      </c>
      <c r="J1010" s="25">
        <v>168.33333333333334</v>
      </c>
      <c r="K1010" s="18">
        <v>0</v>
      </c>
      <c r="L1010" s="24" t="s">
        <v>348</v>
      </c>
    </row>
    <row r="1011" spans="1:12" ht="16" x14ac:dyDescent="0.2">
      <c r="A1011" s="15">
        <v>41908</v>
      </c>
      <c r="B1011" s="16" t="s">
        <v>267</v>
      </c>
      <c r="C1011" s="24">
        <v>24.11</v>
      </c>
      <c r="D1011" s="24">
        <v>5.94</v>
      </c>
      <c r="E1011" s="18">
        <v>0</v>
      </c>
      <c r="F1011" s="24">
        <v>77.78</v>
      </c>
      <c r="G1011" s="24">
        <v>0.31662499999999999</v>
      </c>
      <c r="H1011" s="24">
        <v>14.708333333333334</v>
      </c>
      <c r="I1011" s="24">
        <v>14.886574074074076</v>
      </c>
      <c r="J1011" s="25">
        <v>158.66666666666666</v>
      </c>
      <c r="K1011" s="18">
        <v>0</v>
      </c>
      <c r="L1011" s="24" t="s">
        <v>348</v>
      </c>
    </row>
    <row r="1012" spans="1:12" ht="16" x14ac:dyDescent="0.2">
      <c r="A1012" s="15">
        <v>41909</v>
      </c>
      <c r="B1012" s="16" t="s">
        <v>267</v>
      </c>
      <c r="C1012" s="24">
        <v>26.06</v>
      </c>
      <c r="D1012" s="24">
        <v>11</v>
      </c>
      <c r="E1012" s="18">
        <v>0</v>
      </c>
      <c r="F1012" s="24">
        <v>77.349999999999994</v>
      </c>
      <c r="G1012" s="24">
        <v>0.26074999999999998</v>
      </c>
      <c r="H1012" s="24">
        <v>16.217592592592592</v>
      </c>
      <c r="I1012" s="24">
        <v>15.618055555555555</v>
      </c>
      <c r="J1012" s="25">
        <v>168.375</v>
      </c>
      <c r="K1012" s="18">
        <v>0</v>
      </c>
      <c r="L1012" s="24" t="s">
        <v>348</v>
      </c>
    </row>
    <row r="1013" spans="1:12" ht="16" x14ac:dyDescent="0.2">
      <c r="A1013" s="15">
        <v>41910</v>
      </c>
      <c r="B1013" s="16" t="s">
        <v>267</v>
      </c>
      <c r="C1013" s="24">
        <v>26.89</v>
      </c>
      <c r="D1013" s="24">
        <v>10.72</v>
      </c>
      <c r="E1013" s="18">
        <v>0</v>
      </c>
      <c r="F1013" s="24">
        <v>78.06</v>
      </c>
      <c r="G1013" s="24">
        <v>0.204875</v>
      </c>
      <c r="H1013" s="24">
        <v>16.395833333333339</v>
      </c>
      <c r="I1013" s="24">
        <v>16.49537037037037</v>
      </c>
      <c r="J1013" s="25">
        <v>211.125</v>
      </c>
      <c r="K1013" s="18">
        <v>0</v>
      </c>
      <c r="L1013" s="24" t="s">
        <v>348</v>
      </c>
    </row>
    <row r="1014" spans="1:12" ht="16" x14ac:dyDescent="0.2">
      <c r="A1014" s="15">
        <v>41911</v>
      </c>
      <c r="B1014" s="16" t="s">
        <v>267</v>
      </c>
      <c r="C1014" s="24">
        <v>14.17</v>
      </c>
      <c r="D1014" s="24">
        <v>6</v>
      </c>
      <c r="E1014" s="18">
        <v>0.254</v>
      </c>
      <c r="F1014" s="24">
        <v>88.06</v>
      </c>
      <c r="G1014" s="24">
        <v>0.70774999999999988</v>
      </c>
      <c r="H1014" s="24">
        <v>12.712962962962962</v>
      </c>
      <c r="I1014" s="24">
        <v>15.370370370370374</v>
      </c>
      <c r="J1014" s="25">
        <v>133.5</v>
      </c>
      <c r="K1014" s="18">
        <v>0</v>
      </c>
      <c r="L1014" s="24" t="s">
        <v>348</v>
      </c>
    </row>
    <row r="1015" spans="1:12" ht="16" x14ac:dyDescent="0.2">
      <c r="A1015" s="15">
        <v>41912</v>
      </c>
      <c r="B1015" s="16" t="s">
        <v>267</v>
      </c>
      <c r="C1015" s="24">
        <v>12.78</v>
      </c>
      <c r="D1015" s="24">
        <v>3.61</v>
      </c>
      <c r="E1015" s="18">
        <v>0.76200000000000001</v>
      </c>
      <c r="F1015" s="24">
        <v>87.15</v>
      </c>
      <c r="G1015" s="24">
        <v>0.204875</v>
      </c>
      <c r="H1015" s="24">
        <v>8.7407407407407423</v>
      </c>
      <c r="I1015" s="24">
        <v>10.875</v>
      </c>
      <c r="J1015" s="25">
        <v>69.625</v>
      </c>
      <c r="K1015" s="18">
        <v>0</v>
      </c>
      <c r="L1015" s="24" t="s">
        <v>348</v>
      </c>
    </row>
    <row r="1016" spans="1:12" ht="16" x14ac:dyDescent="0.2">
      <c r="A1016" s="15">
        <v>41913</v>
      </c>
      <c r="B1016" s="16" t="s">
        <v>267</v>
      </c>
      <c r="C1016" s="24">
        <v>14.22</v>
      </c>
      <c r="D1016" s="24">
        <v>6.94</v>
      </c>
      <c r="E1016" s="18">
        <v>0</v>
      </c>
      <c r="F1016" s="24">
        <v>92.3</v>
      </c>
      <c r="G1016" s="24" t="s">
        <v>348</v>
      </c>
      <c r="H1016" s="24" t="s">
        <v>348</v>
      </c>
      <c r="I1016" s="24" t="s">
        <v>348</v>
      </c>
      <c r="J1016" s="25" t="s">
        <v>348</v>
      </c>
      <c r="K1016" s="18">
        <v>0</v>
      </c>
      <c r="L1016" s="24" t="s">
        <v>348</v>
      </c>
    </row>
    <row r="1017" spans="1:12" ht="16" x14ac:dyDescent="0.2">
      <c r="A1017" s="32">
        <v>41914</v>
      </c>
      <c r="B1017" s="16" t="s">
        <v>287</v>
      </c>
      <c r="C1017" s="27">
        <v>15</v>
      </c>
      <c r="D1017" s="27">
        <v>8.3333333333333339</v>
      </c>
      <c r="E1017" s="31">
        <v>0.06</v>
      </c>
      <c r="F1017" s="24">
        <v>74.069999999999993</v>
      </c>
      <c r="G1017" s="24" t="s">
        <v>348</v>
      </c>
      <c r="H1017" s="24" t="s">
        <v>348</v>
      </c>
      <c r="I1017" s="24" t="s">
        <v>348</v>
      </c>
      <c r="J1017" s="25" t="s">
        <v>348</v>
      </c>
      <c r="K1017" s="18">
        <v>0</v>
      </c>
      <c r="L1017" s="24" t="s">
        <v>290</v>
      </c>
    </row>
    <row r="1018" spans="1:12" ht="16" x14ac:dyDescent="0.2">
      <c r="A1018" s="32">
        <v>41915</v>
      </c>
      <c r="B1018" s="16" t="s">
        <v>287</v>
      </c>
      <c r="C1018" s="27">
        <v>20</v>
      </c>
      <c r="D1018" s="27">
        <v>10.555555555555555</v>
      </c>
      <c r="E1018" s="31">
        <v>1.0900000000000001</v>
      </c>
      <c r="F1018" s="24" t="s">
        <v>348</v>
      </c>
      <c r="G1018" s="24" t="s">
        <v>348</v>
      </c>
      <c r="H1018" s="24" t="s">
        <v>348</v>
      </c>
      <c r="I1018" s="24" t="s">
        <v>348</v>
      </c>
      <c r="J1018" s="25" t="s">
        <v>348</v>
      </c>
      <c r="K1018" s="18" t="s">
        <v>348</v>
      </c>
      <c r="L1018" s="24" t="s">
        <v>290</v>
      </c>
    </row>
    <row r="1019" spans="1:12" ht="16" x14ac:dyDescent="0.2">
      <c r="A1019" s="32">
        <v>41916</v>
      </c>
      <c r="B1019" s="16" t="s">
        <v>287</v>
      </c>
      <c r="C1019" s="27">
        <v>10.555555555555555</v>
      </c>
      <c r="D1019" s="27">
        <v>0.55555555555555558</v>
      </c>
      <c r="E1019" s="31">
        <v>0.16</v>
      </c>
      <c r="F1019" s="24" t="s">
        <v>348</v>
      </c>
      <c r="G1019" s="24" t="s">
        <v>348</v>
      </c>
      <c r="H1019" s="24" t="s">
        <v>348</v>
      </c>
      <c r="I1019" s="24" t="s">
        <v>348</v>
      </c>
      <c r="J1019" s="25" t="s">
        <v>348</v>
      </c>
      <c r="K1019" s="18" t="s">
        <v>348</v>
      </c>
      <c r="L1019" s="24" t="s">
        <v>290</v>
      </c>
    </row>
    <row r="1020" spans="1:12" ht="16" x14ac:dyDescent="0.2">
      <c r="A1020" s="32">
        <v>41917</v>
      </c>
      <c r="B1020" s="16" t="s">
        <v>287</v>
      </c>
      <c r="C1020" s="27">
        <v>7.7777777777777786</v>
      </c>
      <c r="D1020" s="27">
        <v>-1.1111111111111112</v>
      </c>
      <c r="E1020" s="31">
        <v>0</v>
      </c>
      <c r="F1020" s="24" t="s">
        <v>348</v>
      </c>
      <c r="G1020" s="24" t="s">
        <v>348</v>
      </c>
      <c r="H1020" s="24" t="s">
        <v>348</v>
      </c>
      <c r="I1020" s="24" t="s">
        <v>348</v>
      </c>
      <c r="J1020" s="25" t="s">
        <v>348</v>
      </c>
      <c r="K1020" s="18" t="s">
        <v>348</v>
      </c>
      <c r="L1020" s="24" t="s">
        <v>290</v>
      </c>
    </row>
    <row r="1021" spans="1:12" ht="16" x14ac:dyDescent="0.2">
      <c r="A1021" s="32">
        <v>41918</v>
      </c>
      <c r="B1021" s="16" t="s">
        <v>287</v>
      </c>
      <c r="C1021" s="27">
        <v>8.8888888888888893</v>
      </c>
      <c r="D1021" s="27">
        <v>-0.55555555555555558</v>
      </c>
      <c r="E1021" s="31">
        <v>0</v>
      </c>
      <c r="F1021" s="24" t="s">
        <v>348</v>
      </c>
      <c r="G1021" s="24" t="s">
        <v>348</v>
      </c>
      <c r="H1021" s="24" t="s">
        <v>348</v>
      </c>
      <c r="I1021" s="24" t="s">
        <v>348</v>
      </c>
      <c r="J1021" s="25" t="s">
        <v>348</v>
      </c>
      <c r="K1021" s="18" t="s">
        <v>348</v>
      </c>
      <c r="L1021" s="24" t="s">
        <v>290</v>
      </c>
    </row>
    <row r="1022" spans="1:12" ht="16" x14ac:dyDescent="0.2">
      <c r="A1022" s="32">
        <v>41919</v>
      </c>
      <c r="B1022" s="16" t="s">
        <v>287</v>
      </c>
      <c r="C1022" s="27">
        <v>11.666666666666668</v>
      </c>
      <c r="D1022" s="27">
        <v>0.55555555555555558</v>
      </c>
      <c r="E1022" s="31">
        <v>0</v>
      </c>
      <c r="F1022" s="24">
        <v>36.47</v>
      </c>
      <c r="G1022" s="24">
        <v>0</v>
      </c>
      <c r="H1022" s="24" t="s">
        <v>348</v>
      </c>
      <c r="I1022" s="24" t="s">
        <v>348</v>
      </c>
      <c r="J1022" s="25">
        <v>11</v>
      </c>
      <c r="K1022" s="18">
        <v>0</v>
      </c>
      <c r="L1022" s="24" t="s">
        <v>290</v>
      </c>
    </row>
    <row r="1023" spans="1:12" ht="16" x14ac:dyDescent="0.2">
      <c r="A1023" s="15">
        <v>41920</v>
      </c>
      <c r="B1023" s="16" t="s">
        <v>267</v>
      </c>
      <c r="C1023" s="24">
        <v>11.22</v>
      </c>
      <c r="D1023" s="24">
        <v>0.72</v>
      </c>
      <c r="E1023" s="18">
        <v>0</v>
      </c>
      <c r="F1023" s="24">
        <v>67.239999999999995</v>
      </c>
      <c r="G1023" s="24">
        <v>1.1733750000000001</v>
      </c>
      <c r="H1023" s="24" t="s">
        <v>348</v>
      </c>
      <c r="I1023" s="24" t="s">
        <v>348</v>
      </c>
      <c r="J1023" s="25">
        <v>141.125</v>
      </c>
      <c r="K1023" s="18">
        <v>0</v>
      </c>
      <c r="L1023" s="24" t="s">
        <v>348</v>
      </c>
    </row>
    <row r="1024" spans="1:12" ht="16" x14ac:dyDescent="0.2">
      <c r="A1024" s="15">
        <v>41921</v>
      </c>
      <c r="B1024" s="16" t="s">
        <v>267</v>
      </c>
      <c r="C1024" s="24">
        <v>11.33</v>
      </c>
      <c r="D1024" s="24">
        <v>-0.78</v>
      </c>
      <c r="E1024" s="18">
        <v>0</v>
      </c>
      <c r="F1024" s="24">
        <v>70.260000000000005</v>
      </c>
      <c r="G1024" s="24">
        <v>2.7937500000000006</v>
      </c>
      <c r="H1024" s="24">
        <v>7.229166666666667</v>
      </c>
      <c r="I1024" s="24">
        <v>8.0694444444444446</v>
      </c>
      <c r="J1024" s="25">
        <v>287.04166666666669</v>
      </c>
      <c r="K1024" s="18">
        <v>0</v>
      </c>
      <c r="L1024" s="24" t="s">
        <v>348</v>
      </c>
    </row>
    <row r="1025" spans="1:12" ht="16" x14ac:dyDescent="0.2">
      <c r="A1025" s="15">
        <v>41922</v>
      </c>
      <c r="B1025" s="16" t="s">
        <v>267</v>
      </c>
      <c r="C1025" s="24">
        <v>11.78</v>
      </c>
      <c r="D1025" s="24">
        <v>-1.56</v>
      </c>
      <c r="E1025" s="18">
        <v>0</v>
      </c>
      <c r="F1025" s="24">
        <v>75.650000000000006</v>
      </c>
      <c r="G1025" s="24">
        <v>1.5831250000000001</v>
      </c>
      <c r="H1025" s="24">
        <v>6.5000000000000009</v>
      </c>
      <c r="I1025" s="24">
        <v>7.145833333333333</v>
      </c>
      <c r="J1025" s="25">
        <v>298</v>
      </c>
      <c r="K1025" s="18">
        <v>0</v>
      </c>
      <c r="L1025" s="24" t="s">
        <v>348</v>
      </c>
    </row>
    <row r="1026" spans="1:12" ht="16" x14ac:dyDescent="0.2">
      <c r="A1026" s="15">
        <v>41923</v>
      </c>
      <c r="B1026" s="16" t="s">
        <v>267</v>
      </c>
      <c r="C1026" s="24">
        <v>12.33</v>
      </c>
      <c r="D1026" s="24">
        <v>-3.06</v>
      </c>
      <c r="E1026" s="18">
        <v>0</v>
      </c>
      <c r="F1026" s="24">
        <v>70.64</v>
      </c>
      <c r="G1026" s="24">
        <v>0.76362499999999978</v>
      </c>
      <c r="H1026" s="24">
        <v>6.7754629629629628</v>
      </c>
      <c r="I1026" s="24">
        <v>7.2731481481481479</v>
      </c>
      <c r="J1026" s="25">
        <v>291.5</v>
      </c>
      <c r="K1026" s="18">
        <v>0</v>
      </c>
      <c r="L1026" s="24" t="s">
        <v>348</v>
      </c>
    </row>
    <row r="1027" spans="1:12" ht="16" x14ac:dyDescent="0.2">
      <c r="A1027" s="15">
        <v>41924</v>
      </c>
      <c r="B1027" s="16" t="s">
        <v>267</v>
      </c>
      <c r="C1027" s="24">
        <v>15</v>
      </c>
      <c r="D1027" s="24">
        <v>-0.17</v>
      </c>
      <c r="E1027" s="18">
        <v>0</v>
      </c>
      <c r="F1027" s="24">
        <v>69.97</v>
      </c>
      <c r="G1027" s="24">
        <v>0.24212500000000001</v>
      </c>
      <c r="H1027" s="24">
        <v>7.0509259259259247</v>
      </c>
      <c r="I1027" s="24">
        <v>7.4583333333333357</v>
      </c>
      <c r="J1027" s="25">
        <v>248.75</v>
      </c>
      <c r="K1027" s="18">
        <v>0</v>
      </c>
      <c r="L1027" s="24" t="s">
        <v>348</v>
      </c>
    </row>
    <row r="1028" spans="1:12" ht="16" x14ac:dyDescent="0.2">
      <c r="A1028" s="15">
        <v>41925</v>
      </c>
      <c r="B1028" s="16" t="s">
        <v>267</v>
      </c>
      <c r="C1028" s="24">
        <v>11.17</v>
      </c>
      <c r="D1028" s="24">
        <v>8.39</v>
      </c>
      <c r="E1028" s="18">
        <v>17.78</v>
      </c>
      <c r="F1028" s="24">
        <v>98.83</v>
      </c>
      <c r="G1028" s="24">
        <v>0.89399999999999979</v>
      </c>
      <c r="H1028" s="24">
        <v>7.2476851851851842</v>
      </c>
      <c r="I1028" s="24">
        <v>7.5185185185185199</v>
      </c>
      <c r="J1028" s="25">
        <v>159.25</v>
      </c>
      <c r="K1028" s="18">
        <v>0</v>
      </c>
      <c r="L1028" s="24" t="s">
        <v>348</v>
      </c>
    </row>
    <row r="1029" spans="1:12" ht="16" x14ac:dyDescent="0.2">
      <c r="A1029" s="15">
        <v>41926</v>
      </c>
      <c r="B1029" s="16" t="s">
        <v>267</v>
      </c>
      <c r="C1029" s="24">
        <v>11.22</v>
      </c>
      <c r="D1029" s="24">
        <v>8.5</v>
      </c>
      <c r="E1029" s="18">
        <v>26.416</v>
      </c>
      <c r="F1029" s="24">
        <v>87.69</v>
      </c>
      <c r="G1029" s="24">
        <v>1.0243749999999998</v>
      </c>
      <c r="H1029" s="24">
        <v>9.7476851851851851</v>
      </c>
      <c r="I1029" s="24">
        <v>9.6504629629629619</v>
      </c>
      <c r="J1029" s="25">
        <v>113.08333333333333</v>
      </c>
      <c r="K1029" s="18">
        <v>0</v>
      </c>
      <c r="L1029" s="24" t="s">
        <v>348</v>
      </c>
    </row>
    <row r="1030" spans="1:12" ht="16" x14ac:dyDescent="0.2">
      <c r="A1030" s="15">
        <v>41927</v>
      </c>
      <c r="B1030" s="16" t="s">
        <v>267</v>
      </c>
      <c r="C1030" s="24">
        <v>14.17</v>
      </c>
      <c r="D1030" s="24">
        <v>7.33</v>
      </c>
      <c r="E1030" s="18">
        <v>0</v>
      </c>
      <c r="F1030" s="24">
        <v>74.03</v>
      </c>
      <c r="G1030" s="24">
        <v>4.6748749999999992</v>
      </c>
      <c r="H1030" s="24">
        <v>9.7314814814814827</v>
      </c>
      <c r="I1030" s="24">
        <v>9.9097222222222214</v>
      </c>
      <c r="J1030" s="25">
        <v>117.16666666666667</v>
      </c>
      <c r="K1030" s="18">
        <v>0</v>
      </c>
      <c r="L1030" s="24" t="s">
        <v>348</v>
      </c>
    </row>
    <row r="1031" spans="1:12" ht="16" x14ac:dyDescent="0.2">
      <c r="A1031" s="15">
        <v>41928</v>
      </c>
      <c r="B1031" s="16" t="s">
        <v>267</v>
      </c>
      <c r="C1031" s="24">
        <v>18.61</v>
      </c>
      <c r="D1031" s="24">
        <v>2.33</v>
      </c>
      <c r="E1031" s="18">
        <v>0</v>
      </c>
      <c r="F1031" s="24">
        <v>83.99</v>
      </c>
      <c r="G1031" s="24">
        <v>2.6819999999999999</v>
      </c>
      <c r="H1031" s="24">
        <v>9.7060185185185208</v>
      </c>
      <c r="I1031" s="24">
        <v>9.710648148148147</v>
      </c>
      <c r="J1031" s="25">
        <v>83.083333333333329</v>
      </c>
      <c r="K1031" s="18">
        <v>0</v>
      </c>
      <c r="L1031" s="24" t="s">
        <v>348</v>
      </c>
    </row>
    <row r="1032" spans="1:12" ht="16" x14ac:dyDescent="0.2">
      <c r="A1032" s="15">
        <v>41929</v>
      </c>
      <c r="B1032" s="16" t="s">
        <v>267</v>
      </c>
      <c r="C1032" s="24">
        <v>10.220000000000001</v>
      </c>
      <c r="D1032" s="24">
        <v>7.72</v>
      </c>
      <c r="E1032" s="18">
        <v>0.254</v>
      </c>
      <c r="F1032" s="24">
        <v>84.03</v>
      </c>
      <c r="G1032" s="24">
        <v>0.26074999999999998</v>
      </c>
      <c r="H1032" s="24">
        <v>10</v>
      </c>
      <c r="I1032" s="24">
        <v>10.041666666666666</v>
      </c>
      <c r="J1032" s="25">
        <v>184.54166666666666</v>
      </c>
      <c r="K1032" s="18">
        <v>0</v>
      </c>
      <c r="L1032" s="24" t="s">
        <v>348</v>
      </c>
    </row>
    <row r="1033" spans="1:12" ht="16" x14ac:dyDescent="0.2">
      <c r="A1033" s="15">
        <v>41930</v>
      </c>
      <c r="B1033" s="16" t="s">
        <v>267</v>
      </c>
      <c r="C1033" s="24">
        <v>9.7799999999999994</v>
      </c>
      <c r="D1033" s="24">
        <v>0.06</v>
      </c>
      <c r="E1033" s="18">
        <v>0.254</v>
      </c>
      <c r="F1033" s="24">
        <v>76.31</v>
      </c>
      <c r="G1033" s="24">
        <v>3.2593749999999999</v>
      </c>
      <c r="H1033" s="24">
        <v>9.0162037037037042</v>
      </c>
      <c r="I1033" s="24">
        <v>9.4837962962962976</v>
      </c>
      <c r="J1033" s="25">
        <v>289.08333333333331</v>
      </c>
      <c r="K1033" s="18">
        <v>0</v>
      </c>
      <c r="L1033" s="24" t="s">
        <v>348</v>
      </c>
    </row>
    <row r="1034" spans="1:12" ht="16" x14ac:dyDescent="0.2">
      <c r="A1034" s="15">
        <v>41931</v>
      </c>
      <c r="B1034" s="16" t="s">
        <v>267</v>
      </c>
      <c r="C1034" s="24">
        <v>12.83</v>
      </c>
      <c r="D1034" s="24">
        <v>-1.44</v>
      </c>
      <c r="E1034" s="18">
        <v>0</v>
      </c>
      <c r="F1034" s="24">
        <v>84.66</v>
      </c>
      <c r="G1034" s="24">
        <v>2.3467499999999997</v>
      </c>
      <c r="H1034" s="24">
        <v>7.9513888888888902</v>
      </c>
      <c r="I1034" s="24">
        <v>8.4652777777777768</v>
      </c>
      <c r="J1034" s="25">
        <v>263.41666666666669</v>
      </c>
      <c r="K1034" s="18">
        <v>0</v>
      </c>
      <c r="L1034" s="24" t="s">
        <v>348</v>
      </c>
    </row>
    <row r="1035" spans="1:12" ht="16" x14ac:dyDescent="0.2">
      <c r="A1035" s="15">
        <v>41932</v>
      </c>
      <c r="B1035" s="16" t="s">
        <v>267</v>
      </c>
      <c r="C1035" s="24">
        <v>11.33</v>
      </c>
      <c r="D1035" s="24">
        <v>4.9400000000000004</v>
      </c>
      <c r="E1035" s="18">
        <v>0</v>
      </c>
      <c r="F1035" s="24">
        <v>80.13</v>
      </c>
      <c r="G1035" s="24">
        <v>0.67049999999999998</v>
      </c>
      <c r="H1035" s="24">
        <v>6.2361111111111116</v>
      </c>
      <c r="I1035" s="24">
        <v>6.8425925925925926</v>
      </c>
      <c r="J1035" s="25">
        <v>243.375</v>
      </c>
      <c r="K1035" s="18">
        <v>0</v>
      </c>
      <c r="L1035" s="24" t="s">
        <v>348</v>
      </c>
    </row>
    <row r="1036" spans="1:12" ht="16" x14ac:dyDescent="0.2">
      <c r="A1036" s="15">
        <v>41933</v>
      </c>
      <c r="B1036" s="16" t="s">
        <v>267</v>
      </c>
      <c r="C1036" s="24">
        <v>10.11</v>
      </c>
      <c r="D1036" s="24">
        <v>0.67</v>
      </c>
      <c r="E1036" s="18">
        <v>0</v>
      </c>
      <c r="F1036" s="24">
        <v>76.88</v>
      </c>
      <c r="G1036" s="24">
        <v>1.8252500000000003</v>
      </c>
      <c r="H1036" s="24">
        <v>7.7060185185185182</v>
      </c>
      <c r="I1036" s="24">
        <v>7.895833333333333</v>
      </c>
      <c r="J1036" s="25">
        <v>293.16666666666669</v>
      </c>
      <c r="K1036" s="18">
        <v>0</v>
      </c>
      <c r="L1036" s="24" t="s">
        <v>348</v>
      </c>
    </row>
    <row r="1037" spans="1:12" ht="16" x14ac:dyDescent="0.2">
      <c r="A1037" s="15">
        <v>41934</v>
      </c>
      <c r="B1037" s="16" t="s">
        <v>267</v>
      </c>
      <c r="C1037" s="24">
        <v>13.11</v>
      </c>
      <c r="D1037" s="24">
        <v>-1.67</v>
      </c>
      <c r="E1037" s="18">
        <v>0.254</v>
      </c>
      <c r="F1037" s="24">
        <v>76.78</v>
      </c>
      <c r="G1037" s="24">
        <v>1.0057499999999999</v>
      </c>
      <c r="H1037" s="24">
        <v>7.8032407407407414</v>
      </c>
      <c r="I1037" s="24">
        <v>8.1342592592592613</v>
      </c>
      <c r="J1037" s="25">
        <v>92.583333333333329</v>
      </c>
      <c r="K1037" s="18">
        <v>0</v>
      </c>
      <c r="L1037" s="24" t="s">
        <v>348</v>
      </c>
    </row>
    <row r="1038" spans="1:12" ht="16" x14ac:dyDescent="0.2">
      <c r="A1038" s="15">
        <v>41935</v>
      </c>
      <c r="B1038" s="16" t="s">
        <v>267</v>
      </c>
      <c r="C1038" s="24">
        <v>8.06</v>
      </c>
      <c r="D1038" s="24">
        <v>3.78</v>
      </c>
      <c r="E1038" s="18">
        <v>11.683999999999999</v>
      </c>
      <c r="F1038" s="24">
        <v>95.6</v>
      </c>
      <c r="G1038" s="24">
        <v>0.83812499999999979</v>
      </c>
      <c r="H1038" s="24">
        <v>5.8611111111111107</v>
      </c>
      <c r="I1038" s="24">
        <v>6.4837962962962949</v>
      </c>
      <c r="J1038" s="25">
        <v>137.70833333333334</v>
      </c>
      <c r="K1038" s="18">
        <v>0</v>
      </c>
      <c r="L1038" s="24" t="s">
        <v>348</v>
      </c>
    </row>
    <row r="1039" spans="1:12" ht="16" x14ac:dyDescent="0.2">
      <c r="A1039" s="15">
        <v>41936</v>
      </c>
      <c r="B1039" s="16" t="s">
        <v>267</v>
      </c>
      <c r="C1039" s="24">
        <v>14</v>
      </c>
      <c r="D1039" s="24">
        <v>6.83</v>
      </c>
      <c r="E1039" s="18">
        <v>0.254</v>
      </c>
      <c r="F1039" s="24">
        <v>93.46</v>
      </c>
      <c r="G1039" s="24">
        <v>0.52149999999999985</v>
      </c>
      <c r="H1039" s="24">
        <v>6.8124999999999991</v>
      </c>
      <c r="I1039" s="24">
        <v>7.0555555555555562</v>
      </c>
      <c r="J1039" s="25">
        <v>172</v>
      </c>
      <c r="K1039" s="18">
        <v>0</v>
      </c>
      <c r="L1039" s="24" t="s">
        <v>348</v>
      </c>
    </row>
    <row r="1040" spans="1:12" ht="16" x14ac:dyDescent="0.2">
      <c r="A1040" s="15">
        <v>41937</v>
      </c>
      <c r="B1040" s="16" t="s">
        <v>267</v>
      </c>
      <c r="C1040" s="24">
        <v>15</v>
      </c>
      <c r="D1040" s="24">
        <v>5.5</v>
      </c>
      <c r="E1040" s="18">
        <v>0</v>
      </c>
      <c r="F1040" s="24">
        <v>59.29</v>
      </c>
      <c r="G1040" s="24">
        <v>0.55874999999999997</v>
      </c>
      <c r="H1040" s="24">
        <v>9.6273148148148149</v>
      </c>
      <c r="I1040" s="24">
        <v>9.2407407407407405</v>
      </c>
      <c r="J1040" s="25">
        <v>202.83333333333334</v>
      </c>
      <c r="K1040" s="18">
        <v>0</v>
      </c>
      <c r="L1040" s="24" t="s">
        <v>348</v>
      </c>
    </row>
    <row r="1041" spans="1:12" ht="16" x14ac:dyDescent="0.2">
      <c r="A1041" s="15">
        <v>41938</v>
      </c>
      <c r="B1041" s="16" t="s">
        <v>267</v>
      </c>
      <c r="C1041" s="24">
        <v>16.440000000000001</v>
      </c>
      <c r="D1041" s="24">
        <v>0.78</v>
      </c>
      <c r="E1041" s="18">
        <v>0</v>
      </c>
      <c r="F1041" s="24">
        <v>49.26</v>
      </c>
      <c r="G1041" s="24">
        <v>3.5201249999999997</v>
      </c>
      <c r="H1041" s="24">
        <v>9.6736111111111125</v>
      </c>
      <c r="I1041" s="24">
        <v>9.9004629629629637</v>
      </c>
      <c r="J1041" s="25">
        <v>284.08333333333331</v>
      </c>
      <c r="K1041" s="18">
        <v>0</v>
      </c>
      <c r="L1041" s="24" t="s">
        <v>348</v>
      </c>
    </row>
    <row r="1042" spans="1:12" ht="16" x14ac:dyDescent="0.2">
      <c r="A1042" s="15">
        <v>41939</v>
      </c>
      <c r="B1042" s="16" t="s">
        <v>267</v>
      </c>
      <c r="C1042" s="24">
        <v>17.11</v>
      </c>
      <c r="D1042" s="24">
        <v>7.94</v>
      </c>
      <c r="E1042" s="18">
        <v>0.254</v>
      </c>
      <c r="F1042" s="24">
        <v>65.41</v>
      </c>
      <c r="G1042" s="24">
        <v>0.59599999999999975</v>
      </c>
      <c r="H1042" s="24">
        <v>7.0439814814814818</v>
      </c>
      <c r="I1042" s="24">
        <v>7.4606481481481488</v>
      </c>
      <c r="J1042" s="25">
        <v>228.08333333333334</v>
      </c>
      <c r="K1042" s="18">
        <v>0</v>
      </c>
      <c r="L1042" s="24" t="s">
        <v>348</v>
      </c>
    </row>
    <row r="1043" spans="1:12" ht="16" x14ac:dyDescent="0.2">
      <c r="A1043" s="15">
        <v>41940</v>
      </c>
      <c r="B1043" s="16" t="s">
        <v>267</v>
      </c>
      <c r="C1043" s="24">
        <v>11.78</v>
      </c>
      <c r="D1043" s="24">
        <v>4</v>
      </c>
      <c r="E1043" s="18">
        <v>0.50800000000000001</v>
      </c>
      <c r="F1043" s="24">
        <v>78.900000000000006</v>
      </c>
      <c r="G1043" s="24">
        <v>1.1733749999999994</v>
      </c>
      <c r="H1043" s="24">
        <v>9.668981481481481</v>
      </c>
      <c r="I1043" s="24">
        <v>9.3425925925925934</v>
      </c>
      <c r="J1043" s="25">
        <v>103.16666666666667</v>
      </c>
      <c r="K1043" s="18">
        <v>0</v>
      </c>
      <c r="L1043" s="24" t="s">
        <v>348</v>
      </c>
    </row>
    <row r="1044" spans="1:12" ht="16" x14ac:dyDescent="0.2">
      <c r="A1044" s="15">
        <v>41941</v>
      </c>
      <c r="B1044" s="16" t="s">
        <v>267</v>
      </c>
      <c r="C1044" s="24">
        <v>6.44</v>
      </c>
      <c r="D1044" s="24">
        <v>-1.28</v>
      </c>
      <c r="E1044" s="18">
        <v>0</v>
      </c>
      <c r="F1044" s="24">
        <v>78.23</v>
      </c>
      <c r="G1044" s="24">
        <v>3.7622500000000003</v>
      </c>
      <c r="H1044" s="24">
        <v>8.481481481481481</v>
      </c>
      <c r="I1044" s="24">
        <v>9.0671296296296298</v>
      </c>
      <c r="J1044" s="25">
        <v>261.33333333333331</v>
      </c>
      <c r="K1044" s="18">
        <v>0</v>
      </c>
      <c r="L1044" s="24" t="s">
        <v>348</v>
      </c>
    </row>
    <row r="1045" spans="1:12" ht="16" x14ac:dyDescent="0.2">
      <c r="A1045" s="15">
        <v>41942</v>
      </c>
      <c r="B1045" s="16" t="s">
        <v>267</v>
      </c>
      <c r="C1045" s="24">
        <v>6.61</v>
      </c>
      <c r="D1045" s="24">
        <v>-1.56</v>
      </c>
      <c r="E1045" s="18">
        <v>0</v>
      </c>
      <c r="F1045" s="24">
        <v>84.47</v>
      </c>
      <c r="G1045" s="24">
        <v>2.9054999999999995</v>
      </c>
      <c r="H1045" s="24">
        <v>5.6481481481481488</v>
      </c>
      <c r="I1045" s="24">
        <v>6.4398148148148158</v>
      </c>
      <c r="J1045" s="25">
        <v>290.58333333333331</v>
      </c>
      <c r="K1045" s="18">
        <v>0</v>
      </c>
      <c r="L1045" s="24" t="s">
        <v>348</v>
      </c>
    </row>
    <row r="1046" spans="1:12" ht="16" x14ac:dyDescent="0.2">
      <c r="A1046" s="15">
        <v>41943</v>
      </c>
      <c r="B1046" s="16" t="s">
        <v>267</v>
      </c>
      <c r="C1046" s="24">
        <v>2</v>
      </c>
      <c r="D1046" s="24">
        <v>-3.44</v>
      </c>
      <c r="E1046" s="18">
        <v>0.50800000000000001</v>
      </c>
      <c r="F1046" s="24">
        <v>61.92</v>
      </c>
      <c r="G1046" s="24">
        <v>1.3596250000000001</v>
      </c>
      <c r="H1046" s="24">
        <v>4.7407407407407414</v>
      </c>
      <c r="I1046" s="24">
        <v>5.377314814814814</v>
      </c>
      <c r="J1046" s="25">
        <v>288.83333333333331</v>
      </c>
      <c r="K1046" s="18">
        <v>5.08</v>
      </c>
      <c r="L1046" s="24" t="s">
        <v>348</v>
      </c>
    </row>
    <row r="1047" spans="1:12" ht="16" x14ac:dyDescent="0.2">
      <c r="A1047" s="15">
        <v>41944</v>
      </c>
      <c r="B1047" s="16" t="s">
        <v>267</v>
      </c>
      <c r="C1047" s="24">
        <v>4.16</v>
      </c>
      <c r="D1047" s="24">
        <v>-5.24</v>
      </c>
      <c r="E1047" s="18">
        <v>0</v>
      </c>
      <c r="F1047" s="24">
        <v>63.8</v>
      </c>
      <c r="G1047" s="24">
        <v>4.5631250000000003</v>
      </c>
      <c r="H1047" s="24">
        <v>2.761574074074074</v>
      </c>
      <c r="I1047" s="24">
        <v>3.8402777777777786</v>
      </c>
      <c r="J1047" s="25">
        <v>204</v>
      </c>
      <c r="K1047" s="18">
        <v>0</v>
      </c>
      <c r="L1047" s="24" t="s">
        <v>348</v>
      </c>
    </row>
    <row r="1048" spans="1:12" ht="16" x14ac:dyDescent="0.2">
      <c r="A1048" s="15">
        <v>41945</v>
      </c>
      <c r="B1048" s="16" t="s">
        <v>267</v>
      </c>
      <c r="C1048" s="24">
        <v>7.2</v>
      </c>
      <c r="D1048" s="24">
        <v>-2.2000000000000002</v>
      </c>
      <c r="E1048" s="18">
        <v>0</v>
      </c>
      <c r="F1048" s="24">
        <v>54.73</v>
      </c>
      <c r="G1048" s="24">
        <v>0.33524999999999999</v>
      </c>
      <c r="H1048" s="24">
        <v>1.6087962962962961</v>
      </c>
      <c r="I1048" s="24">
        <v>2.5092592592592591</v>
      </c>
      <c r="J1048" s="24">
        <v>108.08333333333333</v>
      </c>
      <c r="K1048" s="18">
        <v>0</v>
      </c>
      <c r="L1048" s="24" t="s">
        <v>348</v>
      </c>
    </row>
    <row r="1049" spans="1:12" ht="16" x14ac:dyDescent="0.2">
      <c r="A1049" s="15">
        <v>41946</v>
      </c>
      <c r="B1049" s="16" t="s">
        <v>267</v>
      </c>
      <c r="C1049" s="24">
        <v>7.4</v>
      </c>
      <c r="D1049" s="24">
        <v>0.56000000000000005</v>
      </c>
      <c r="E1049" s="18">
        <v>0</v>
      </c>
      <c r="F1049" s="24">
        <v>63.98</v>
      </c>
      <c r="G1049" s="24">
        <v>1.1174999999999999</v>
      </c>
      <c r="H1049" s="24">
        <v>2.1296296296296302</v>
      </c>
      <c r="I1049" s="24">
        <v>2.7129629629629632</v>
      </c>
      <c r="J1049" s="24">
        <v>160.29166666666666</v>
      </c>
      <c r="K1049" s="18">
        <v>0</v>
      </c>
      <c r="L1049" s="24" t="s">
        <v>348</v>
      </c>
    </row>
    <row r="1050" spans="1:12" ht="16" x14ac:dyDescent="0.2">
      <c r="A1050" s="15">
        <v>41947</v>
      </c>
      <c r="B1050" s="16" t="s">
        <v>267</v>
      </c>
      <c r="C1050" s="24">
        <v>7.16</v>
      </c>
      <c r="D1050" s="24">
        <v>3.04</v>
      </c>
      <c r="E1050" s="18">
        <v>1.27</v>
      </c>
      <c r="F1050" s="24">
        <v>72.81</v>
      </c>
      <c r="G1050" s="24">
        <v>0.52149999999999996</v>
      </c>
      <c r="H1050" s="24">
        <v>3.638888888888888</v>
      </c>
      <c r="I1050" s="24">
        <v>3.8125000000000013</v>
      </c>
      <c r="J1050" s="24">
        <v>173.70833333333334</v>
      </c>
      <c r="K1050" s="18">
        <v>0</v>
      </c>
      <c r="L1050" s="24" t="s">
        <v>348</v>
      </c>
    </row>
    <row r="1051" spans="1:12" ht="16" x14ac:dyDescent="0.2">
      <c r="A1051" s="15">
        <v>41948</v>
      </c>
      <c r="B1051" s="16" t="s">
        <v>267</v>
      </c>
      <c r="C1051" s="24">
        <v>2.96</v>
      </c>
      <c r="D1051" s="24">
        <v>-1.48</v>
      </c>
      <c r="E1051" s="18">
        <v>0</v>
      </c>
      <c r="F1051" s="24">
        <v>78.58</v>
      </c>
      <c r="G1051" s="24">
        <v>3.5946250000000006</v>
      </c>
      <c r="H1051" s="24">
        <v>5.7893518518518512</v>
      </c>
      <c r="I1051" s="24">
        <v>5.9143518518518521</v>
      </c>
      <c r="J1051" s="24">
        <v>256.70833333333331</v>
      </c>
      <c r="K1051" s="18">
        <v>0</v>
      </c>
      <c r="L1051" s="24" t="s">
        <v>348</v>
      </c>
    </row>
    <row r="1052" spans="1:12" ht="16" x14ac:dyDescent="0.2">
      <c r="A1052" s="15">
        <v>41949</v>
      </c>
      <c r="B1052" s="16" t="s">
        <v>267</v>
      </c>
      <c r="C1052" s="24">
        <v>1.6</v>
      </c>
      <c r="D1052" s="24">
        <v>-0.2</v>
      </c>
      <c r="E1052" s="18">
        <v>3.302</v>
      </c>
      <c r="F1052" s="24">
        <v>83.69</v>
      </c>
      <c r="G1052" s="24">
        <v>1.3596249999999996</v>
      </c>
      <c r="H1052" s="24">
        <v>3.2662037037037037</v>
      </c>
      <c r="I1052" s="24">
        <v>3.9282407407407418</v>
      </c>
      <c r="J1052" s="24">
        <v>176.20833333333334</v>
      </c>
      <c r="K1052" s="18">
        <v>0.01</v>
      </c>
      <c r="L1052" s="24" t="s">
        <v>348</v>
      </c>
    </row>
    <row r="1053" spans="1:12" ht="16" x14ac:dyDescent="0.2">
      <c r="A1053" s="15">
        <v>41950</v>
      </c>
      <c r="B1053" s="16" t="s">
        <v>267</v>
      </c>
      <c r="C1053" s="24">
        <v>2.3199999999999998</v>
      </c>
      <c r="D1053" s="24">
        <v>-1.84</v>
      </c>
      <c r="E1053" s="18">
        <v>0</v>
      </c>
      <c r="F1053" s="24">
        <v>76.150000000000006</v>
      </c>
      <c r="G1053" s="24">
        <v>2.7937500000000006</v>
      </c>
      <c r="H1053" s="24">
        <v>2.6875</v>
      </c>
      <c r="I1053" s="24">
        <v>3.386574074074074</v>
      </c>
      <c r="J1053" s="24">
        <v>241.16666666666666</v>
      </c>
      <c r="K1053" s="18">
        <v>0</v>
      </c>
      <c r="L1053" s="24" t="s">
        <v>348</v>
      </c>
    </row>
    <row r="1054" spans="1:12" ht="16" x14ac:dyDescent="0.2">
      <c r="A1054" s="15">
        <v>41951</v>
      </c>
      <c r="B1054" s="16" t="s">
        <v>267</v>
      </c>
      <c r="C1054" s="24">
        <v>2.08</v>
      </c>
      <c r="D1054" s="24">
        <v>-0.32</v>
      </c>
      <c r="E1054" s="18">
        <v>0.254</v>
      </c>
      <c r="F1054" s="24">
        <v>67.33</v>
      </c>
      <c r="G1054" s="24">
        <v>1.22925</v>
      </c>
      <c r="H1054" s="24">
        <v>1.9490740740740737</v>
      </c>
      <c r="I1054" s="24">
        <v>2.5879629629629637</v>
      </c>
      <c r="J1054" s="24">
        <v>220.875</v>
      </c>
      <c r="K1054" s="18">
        <v>0</v>
      </c>
      <c r="L1054" s="24" t="s">
        <v>348</v>
      </c>
    </row>
    <row r="1055" spans="1:12" ht="16" x14ac:dyDescent="0.2">
      <c r="A1055" s="15">
        <v>41952</v>
      </c>
      <c r="B1055" s="16" t="s">
        <v>267</v>
      </c>
      <c r="C1055" s="24">
        <v>1.2</v>
      </c>
      <c r="D1055" s="24">
        <v>-1.8</v>
      </c>
      <c r="E1055" s="18">
        <v>1.778</v>
      </c>
      <c r="F1055" s="24">
        <v>81.81</v>
      </c>
      <c r="G1055" s="24">
        <v>3.8739999999999992</v>
      </c>
      <c r="H1055" s="24">
        <v>2.2962962962962963</v>
      </c>
      <c r="I1055" s="24">
        <v>2.8148148148148149</v>
      </c>
      <c r="J1055" s="24">
        <v>283.20833333333331</v>
      </c>
      <c r="K1055" s="18">
        <v>15.239999999999998</v>
      </c>
      <c r="L1055" s="24" t="s">
        <v>348</v>
      </c>
    </row>
    <row r="1056" spans="1:12" ht="16" x14ac:dyDescent="0.2">
      <c r="A1056" s="15">
        <v>41953</v>
      </c>
      <c r="B1056" s="16" t="s">
        <v>267</v>
      </c>
      <c r="C1056" s="24">
        <v>0</v>
      </c>
      <c r="D1056" s="24">
        <v>-2.2400000000000002</v>
      </c>
      <c r="E1056" s="18">
        <v>4.0640000000000001</v>
      </c>
      <c r="F1056" s="24">
        <v>84.55</v>
      </c>
      <c r="G1056" s="24">
        <v>1.4341250000000001</v>
      </c>
      <c r="H1056" s="24">
        <v>1.0740740740740737</v>
      </c>
      <c r="I1056" s="24">
        <v>1.8217592592592593</v>
      </c>
      <c r="J1056" s="24">
        <v>264.58333333333331</v>
      </c>
      <c r="K1056" s="18">
        <v>43.18</v>
      </c>
      <c r="L1056" s="24" t="s">
        <v>348</v>
      </c>
    </row>
    <row r="1057" spans="1:12" ht="16" x14ac:dyDescent="0.2">
      <c r="A1057" s="15">
        <v>41954</v>
      </c>
      <c r="B1057" s="16" t="s">
        <v>267</v>
      </c>
      <c r="C1057" s="24">
        <v>-0.52</v>
      </c>
      <c r="D1057" s="24">
        <v>-6.08</v>
      </c>
      <c r="E1057" s="18">
        <v>8.3819999999999997</v>
      </c>
      <c r="F1057" s="24">
        <v>86.74</v>
      </c>
      <c r="G1057" s="24">
        <v>2.8123749999999998</v>
      </c>
      <c r="H1057" s="24">
        <v>1.0162037037037035</v>
      </c>
      <c r="I1057" s="24">
        <v>1.6435185185185179</v>
      </c>
      <c r="J1057" s="24">
        <v>82.625</v>
      </c>
      <c r="K1057" s="18">
        <v>45.72</v>
      </c>
      <c r="L1057" s="24" t="s">
        <v>348</v>
      </c>
    </row>
    <row r="1058" spans="1:12" ht="16" x14ac:dyDescent="0.2">
      <c r="A1058" s="15">
        <v>41955</v>
      </c>
      <c r="B1058" s="16" t="s">
        <v>267</v>
      </c>
      <c r="C1058" s="24">
        <v>-4.68</v>
      </c>
      <c r="D1058" s="24">
        <v>-7.08</v>
      </c>
      <c r="E1058" s="18">
        <v>1.016</v>
      </c>
      <c r="F1058" s="24">
        <v>78.55</v>
      </c>
      <c r="G1058" s="24">
        <v>3.8553749999999991</v>
      </c>
      <c r="H1058" s="24">
        <v>1.2453703703703696</v>
      </c>
      <c r="I1058" s="24">
        <v>1.7476851851851853</v>
      </c>
      <c r="J1058" s="24">
        <v>262.95833333333331</v>
      </c>
      <c r="K1058" s="18">
        <v>15.239999999999998</v>
      </c>
      <c r="L1058" s="24" t="s">
        <v>348</v>
      </c>
    </row>
    <row r="1059" spans="1:12" ht="16" x14ac:dyDescent="0.2">
      <c r="A1059" s="15">
        <v>41956</v>
      </c>
      <c r="B1059" s="16" t="s">
        <v>267</v>
      </c>
      <c r="C1059" s="24">
        <v>-4</v>
      </c>
      <c r="D1059" s="24">
        <v>-7.4</v>
      </c>
      <c r="E1059" s="18">
        <v>0</v>
      </c>
      <c r="F1059" s="24">
        <v>77.98</v>
      </c>
      <c r="G1059" s="24">
        <v>3.2034999999999996</v>
      </c>
      <c r="H1059" s="24">
        <v>1.4745370370370365</v>
      </c>
      <c r="I1059" s="24">
        <v>1.9189814814814807</v>
      </c>
      <c r="J1059" s="24">
        <v>276.33333333333331</v>
      </c>
      <c r="K1059" s="18">
        <v>0.01</v>
      </c>
      <c r="L1059" s="24" t="s">
        <v>348</v>
      </c>
    </row>
    <row r="1060" spans="1:12" ht="16" x14ac:dyDescent="0.2">
      <c r="A1060" s="15">
        <v>41957</v>
      </c>
      <c r="B1060" s="16" t="s">
        <v>267</v>
      </c>
      <c r="C1060" s="24">
        <v>-4.5999999999999996</v>
      </c>
      <c r="D1060" s="24">
        <v>-9.4</v>
      </c>
      <c r="E1060" s="18">
        <v>0</v>
      </c>
      <c r="F1060" s="24">
        <v>68.89</v>
      </c>
      <c r="G1060" s="24">
        <v>2.7937500000000006</v>
      </c>
      <c r="H1060" s="24">
        <v>1.5578703703703702</v>
      </c>
      <c r="I1060" s="24">
        <v>1.9791666666666667</v>
      </c>
      <c r="J1060" s="24">
        <v>289.5</v>
      </c>
      <c r="K1060" s="18">
        <v>0.01</v>
      </c>
      <c r="L1060" s="24" t="s">
        <v>348</v>
      </c>
    </row>
    <row r="1061" spans="1:12" ht="16" x14ac:dyDescent="0.2">
      <c r="A1061" s="15">
        <v>41958</v>
      </c>
      <c r="B1061" s="16" t="s">
        <v>267</v>
      </c>
      <c r="C1061" s="24">
        <v>-5.48</v>
      </c>
      <c r="D1061" s="24">
        <v>-12.92</v>
      </c>
      <c r="E1061" s="18">
        <v>0</v>
      </c>
      <c r="F1061" s="24">
        <v>74.48</v>
      </c>
      <c r="G1061" s="24">
        <v>1.8811249999999993</v>
      </c>
      <c r="H1061" s="24">
        <v>1.4583333333333341</v>
      </c>
      <c r="I1061" s="24">
        <v>1.9120370370370361</v>
      </c>
      <c r="J1061" s="24">
        <v>287.83333333333331</v>
      </c>
      <c r="K1061" s="18">
        <v>0</v>
      </c>
      <c r="L1061" s="24" t="s">
        <v>348</v>
      </c>
    </row>
    <row r="1062" spans="1:12" ht="16" x14ac:dyDescent="0.2">
      <c r="A1062" s="15">
        <v>41959</v>
      </c>
      <c r="B1062" s="16" t="s">
        <v>267</v>
      </c>
      <c r="C1062" s="24">
        <v>-3.64</v>
      </c>
      <c r="D1062" s="24">
        <v>-9.1999999999999993</v>
      </c>
      <c r="E1062" s="18">
        <v>2.2859999999999996</v>
      </c>
      <c r="F1062" s="24">
        <v>71.86</v>
      </c>
      <c r="G1062" s="24">
        <v>0.44699999999999984</v>
      </c>
      <c r="H1062" s="24">
        <v>0.98148148148148096</v>
      </c>
      <c r="I1062" s="24">
        <v>1.518518518518519</v>
      </c>
      <c r="J1062" s="24">
        <v>249.41666666666666</v>
      </c>
      <c r="K1062" s="18">
        <v>45.72</v>
      </c>
      <c r="L1062" s="24" t="s">
        <v>348</v>
      </c>
    </row>
    <row r="1063" spans="1:12" ht="16" x14ac:dyDescent="0.2">
      <c r="A1063" s="15">
        <v>41960</v>
      </c>
      <c r="B1063" s="16" t="s">
        <v>267</v>
      </c>
      <c r="C1063" s="24">
        <v>-9.0399999999999991</v>
      </c>
      <c r="D1063" s="24">
        <v>-10.52</v>
      </c>
      <c r="E1063" s="18">
        <v>0.50800000000000001</v>
      </c>
      <c r="F1063" s="24">
        <v>67.209999999999994</v>
      </c>
      <c r="G1063" s="24">
        <v>1.5644999999999998</v>
      </c>
      <c r="H1063" s="24">
        <v>1.1342592592592597</v>
      </c>
      <c r="I1063" s="24">
        <v>1.5740740740740726</v>
      </c>
      <c r="J1063" s="24">
        <v>218.79166666666666</v>
      </c>
      <c r="K1063" s="18">
        <v>7.6199999999999992</v>
      </c>
      <c r="L1063" s="24" t="s">
        <v>348</v>
      </c>
    </row>
    <row r="1064" spans="1:12" ht="16" x14ac:dyDescent="0.2">
      <c r="A1064" s="15">
        <v>41961</v>
      </c>
      <c r="B1064" s="16" t="s">
        <v>267</v>
      </c>
      <c r="C1064" s="24">
        <v>-8.6</v>
      </c>
      <c r="D1064" s="24">
        <v>-11.24</v>
      </c>
      <c r="E1064" s="18">
        <v>0.254</v>
      </c>
      <c r="F1064" s="24">
        <v>59.12</v>
      </c>
      <c r="G1064" s="24">
        <v>4.0602499999999999</v>
      </c>
      <c r="H1064" s="24">
        <v>0.97222222222222154</v>
      </c>
      <c r="I1064" s="24">
        <v>1.4513888888888899</v>
      </c>
      <c r="J1064" s="24">
        <v>274.625</v>
      </c>
      <c r="K1064" s="18">
        <v>7.6199999999999992</v>
      </c>
      <c r="L1064" s="24" t="s">
        <v>348</v>
      </c>
    </row>
    <row r="1065" spans="1:12" ht="16" x14ac:dyDescent="0.2">
      <c r="A1065" s="15">
        <v>41962</v>
      </c>
      <c r="B1065" s="16" t="s">
        <v>267</v>
      </c>
      <c r="C1065" s="24">
        <v>-5.44</v>
      </c>
      <c r="D1065" s="24">
        <v>-8.7200000000000006</v>
      </c>
      <c r="E1065" s="18">
        <v>1.016</v>
      </c>
      <c r="F1065" s="24">
        <v>71.36</v>
      </c>
      <c r="G1065" s="24">
        <v>3.7063749999999995</v>
      </c>
      <c r="H1065" s="24">
        <v>0.67129629629629706</v>
      </c>
      <c r="I1065" s="24">
        <v>1.1898148148148155</v>
      </c>
      <c r="J1065" s="24">
        <v>268.45833333333331</v>
      </c>
      <c r="K1065" s="18">
        <v>35.559999999999995</v>
      </c>
      <c r="L1065" s="24" t="s">
        <v>348</v>
      </c>
    </row>
    <row r="1066" spans="1:12" ht="16" x14ac:dyDescent="0.2">
      <c r="A1066" s="15">
        <v>41963</v>
      </c>
      <c r="B1066" s="16" t="s">
        <v>267</v>
      </c>
      <c r="C1066" s="24">
        <v>-6.28</v>
      </c>
      <c r="D1066" s="24">
        <v>-12.44</v>
      </c>
      <c r="E1066" s="18">
        <v>0.7619999999999999</v>
      </c>
      <c r="F1066" s="24">
        <v>56.22</v>
      </c>
      <c r="G1066" s="24">
        <v>2.8496249999999996</v>
      </c>
      <c r="H1066" s="24">
        <v>0.69444444444444453</v>
      </c>
      <c r="I1066" s="24">
        <v>1.143518518518519</v>
      </c>
      <c r="J1066" s="24">
        <v>237.625</v>
      </c>
      <c r="K1066" s="18">
        <v>15.239999999999998</v>
      </c>
      <c r="L1066" s="24" t="s">
        <v>348</v>
      </c>
    </row>
    <row r="1067" spans="1:12" ht="16" x14ac:dyDescent="0.2">
      <c r="A1067" s="15">
        <v>41964</v>
      </c>
      <c r="B1067" s="16" t="s">
        <v>267</v>
      </c>
      <c r="C1067" s="24">
        <v>-2.4</v>
      </c>
      <c r="D1067" s="24">
        <v>-15.6</v>
      </c>
      <c r="E1067" s="18">
        <v>0</v>
      </c>
      <c r="F1067" s="24">
        <v>50.32</v>
      </c>
      <c r="G1067" s="24">
        <v>4.0602499999999999</v>
      </c>
      <c r="H1067" s="24">
        <v>0.69907407407407363</v>
      </c>
      <c r="I1067" s="24">
        <v>1.1481481481481488</v>
      </c>
      <c r="J1067" s="24">
        <v>287.91666666666669</v>
      </c>
      <c r="K1067" s="18">
        <v>0</v>
      </c>
      <c r="L1067" s="24" t="s">
        <v>348</v>
      </c>
    </row>
    <row r="1068" spans="1:12" ht="16" x14ac:dyDescent="0.2">
      <c r="A1068" s="15">
        <v>41965</v>
      </c>
      <c r="B1068" s="16" t="s">
        <v>267</v>
      </c>
      <c r="C1068" s="24">
        <v>1.24</v>
      </c>
      <c r="D1068" s="24">
        <v>-2.52</v>
      </c>
      <c r="E1068" s="18">
        <v>0</v>
      </c>
      <c r="F1068" s="24">
        <v>86.13</v>
      </c>
      <c r="G1068" s="24">
        <v>1.7693749999999999</v>
      </c>
      <c r="H1068" s="24">
        <v>0.53009259259259223</v>
      </c>
      <c r="I1068" s="24">
        <v>1.0162037037037028</v>
      </c>
      <c r="J1068" s="24">
        <v>220</v>
      </c>
      <c r="K1068" s="18">
        <v>0</v>
      </c>
      <c r="L1068" s="24" t="s">
        <v>348</v>
      </c>
    </row>
    <row r="1069" spans="1:12" ht="16" x14ac:dyDescent="0.2">
      <c r="A1069" s="15">
        <v>41966</v>
      </c>
      <c r="B1069" s="16" t="s">
        <v>267</v>
      </c>
      <c r="C1069" s="24">
        <v>5.36</v>
      </c>
      <c r="D1069" s="24">
        <v>1.1599999999999999</v>
      </c>
      <c r="E1069" s="18">
        <v>5.3339999999999996</v>
      </c>
      <c r="F1069" s="24">
        <v>99.02</v>
      </c>
      <c r="G1069" s="24">
        <v>2.1791249999999995</v>
      </c>
      <c r="H1069" s="24">
        <v>0.69212962962962943</v>
      </c>
      <c r="I1069" s="24">
        <v>1.0740740740740735</v>
      </c>
      <c r="J1069" s="24">
        <v>192.625</v>
      </c>
      <c r="K1069" s="18">
        <v>0</v>
      </c>
      <c r="L1069" s="24" t="s">
        <v>348</v>
      </c>
    </row>
    <row r="1070" spans="1:12" ht="16" x14ac:dyDescent="0.2">
      <c r="A1070" s="15">
        <v>41967</v>
      </c>
      <c r="B1070" s="16" t="s">
        <v>267</v>
      </c>
      <c r="C1070" s="24">
        <v>3.92</v>
      </c>
      <c r="D1070" s="24">
        <v>-4.12</v>
      </c>
      <c r="E1070" s="18">
        <v>8.6359999999999992</v>
      </c>
      <c r="F1070" s="24">
        <v>98.77</v>
      </c>
      <c r="G1070" s="24">
        <v>1.5272500000000002</v>
      </c>
      <c r="H1070" s="24">
        <v>1.6782407407407407</v>
      </c>
      <c r="I1070" s="24">
        <v>1.6574074074074081</v>
      </c>
      <c r="J1070" s="24">
        <v>151.33333333333334</v>
      </c>
      <c r="K1070" s="18">
        <v>0</v>
      </c>
      <c r="L1070" s="24" t="s">
        <v>348</v>
      </c>
    </row>
    <row r="1071" spans="1:12" ht="16" x14ac:dyDescent="0.2">
      <c r="A1071" s="15">
        <v>41968</v>
      </c>
      <c r="B1071" s="16" t="s">
        <v>267</v>
      </c>
      <c r="C1071" s="24">
        <v>-4.5599999999999996</v>
      </c>
      <c r="D1071" s="24">
        <v>-8.84</v>
      </c>
      <c r="E1071" s="18">
        <v>15.747999999999999</v>
      </c>
      <c r="F1071" s="24">
        <v>81.39</v>
      </c>
      <c r="G1071" s="24">
        <v>4.0974999999999993</v>
      </c>
      <c r="H1071" s="24">
        <v>2.3125</v>
      </c>
      <c r="I1071" s="24">
        <v>2.6481481481481479</v>
      </c>
      <c r="J1071" s="24">
        <v>284.25</v>
      </c>
      <c r="K1071" s="18">
        <v>190.5</v>
      </c>
      <c r="L1071" s="24" t="s">
        <v>348</v>
      </c>
    </row>
    <row r="1072" spans="1:12" ht="16" x14ac:dyDescent="0.2">
      <c r="A1072" s="15">
        <v>41969</v>
      </c>
      <c r="B1072" s="16" t="s">
        <v>267</v>
      </c>
      <c r="C1072" s="24">
        <v>-1.92</v>
      </c>
      <c r="D1072" s="24">
        <v>-6.36</v>
      </c>
      <c r="E1072" s="18">
        <v>0</v>
      </c>
      <c r="F1072" s="24">
        <v>78.16</v>
      </c>
      <c r="G1072" s="24">
        <v>2.6633750000000003</v>
      </c>
      <c r="H1072" s="24">
        <v>0.87037037037037102</v>
      </c>
      <c r="I1072" s="24">
        <v>1.3518518518518519</v>
      </c>
      <c r="J1072" s="24">
        <v>273.375</v>
      </c>
      <c r="K1072" s="18">
        <v>0</v>
      </c>
      <c r="L1072" s="24" t="s">
        <v>348</v>
      </c>
    </row>
    <row r="1073" spans="1:12" ht="16" x14ac:dyDescent="0.2">
      <c r="A1073" s="15">
        <v>41970</v>
      </c>
      <c r="B1073" s="16" t="s">
        <v>267</v>
      </c>
      <c r="C1073" s="24">
        <v>-4.96</v>
      </c>
      <c r="D1073" s="24">
        <v>-15</v>
      </c>
      <c r="E1073" s="18">
        <v>0.7619999999999999</v>
      </c>
      <c r="F1073" s="24">
        <v>64.16</v>
      </c>
      <c r="G1073" s="24">
        <v>1.024375</v>
      </c>
      <c r="H1073" s="24">
        <v>0.78703703703703631</v>
      </c>
      <c r="I1073" s="24">
        <v>1.1875000000000016</v>
      </c>
      <c r="J1073" s="24">
        <v>199.04166666666666</v>
      </c>
      <c r="K1073" s="18">
        <v>17.779999999999998</v>
      </c>
      <c r="L1073" s="24" t="s">
        <v>348</v>
      </c>
    </row>
    <row r="1074" spans="1:12" ht="16" x14ac:dyDescent="0.2">
      <c r="A1074" s="15">
        <v>41971</v>
      </c>
      <c r="B1074" s="16" t="s">
        <v>267</v>
      </c>
      <c r="C1074" s="24">
        <v>-5.36</v>
      </c>
      <c r="D1074" s="24">
        <v>-13.08</v>
      </c>
      <c r="E1074" s="18">
        <v>0.50800000000000001</v>
      </c>
      <c r="F1074" s="24">
        <v>74.430000000000007</v>
      </c>
      <c r="G1074" s="24">
        <v>2.4398749999999998</v>
      </c>
      <c r="H1074" s="24">
        <v>0.77546296296296269</v>
      </c>
      <c r="I1074" s="24">
        <v>1.1712962962962972</v>
      </c>
      <c r="J1074" s="24">
        <v>308.20833333333331</v>
      </c>
      <c r="K1074" s="18">
        <v>12.7</v>
      </c>
      <c r="L1074" s="24" t="s">
        <v>348</v>
      </c>
    </row>
    <row r="1075" spans="1:12" ht="16" x14ac:dyDescent="0.2">
      <c r="A1075" s="15">
        <v>41972</v>
      </c>
      <c r="B1075" s="16" t="s">
        <v>267</v>
      </c>
      <c r="C1075" s="24">
        <v>0.64</v>
      </c>
      <c r="D1075" s="24">
        <v>-5.44</v>
      </c>
      <c r="E1075" s="18">
        <v>0</v>
      </c>
      <c r="F1075" s="24">
        <v>93.51</v>
      </c>
      <c r="G1075" s="24">
        <v>2.4398749999999993</v>
      </c>
      <c r="H1075" s="24">
        <v>0.57870370370370394</v>
      </c>
      <c r="I1075" s="24">
        <v>0.97685185185185219</v>
      </c>
      <c r="J1075" s="24">
        <v>147.54166666666666</v>
      </c>
      <c r="K1075" s="18">
        <v>0</v>
      </c>
      <c r="L1075" s="24" t="s">
        <v>348</v>
      </c>
    </row>
    <row r="1076" spans="1:12" ht="16" x14ac:dyDescent="0.2">
      <c r="A1076" s="15">
        <v>41973</v>
      </c>
      <c r="B1076" s="16" t="s">
        <v>267</v>
      </c>
      <c r="C1076" s="24">
        <v>-1.36</v>
      </c>
      <c r="D1076" s="24">
        <v>-10.56</v>
      </c>
      <c r="E1076" s="18">
        <v>0</v>
      </c>
      <c r="F1076" s="24">
        <v>69.19</v>
      </c>
      <c r="G1076" s="24">
        <v>1.8624999999999998</v>
      </c>
      <c r="H1076" s="24">
        <v>0.73148148148148096</v>
      </c>
      <c r="I1076" s="24">
        <v>1.083333333333333</v>
      </c>
      <c r="J1076" s="24">
        <v>144.95833333333334</v>
      </c>
      <c r="K1076" s="18">
        <v>0</v>
      </c>
      <c r="L1076" s="24" t="s">
        <v>348</v>
      </c>
    </row>
    <row r="1077" spans="1:12" ht="16" x14ac:dyDescent="0.2">
      <c r="A1077" s="15">
        <v>41974</v>
      </c>
      <c r="B1077" s="16" t="s">
        <v>267</v>
      </c>
      <c r="C1077" s="24">
        <v>-14.67</v>
      </c>
      <c r="D1077" s="24">
        <v>-21.67</v>
      </c>
      <c r="E1077" s="18">
        <v>0</v>
      </c>
      <c r="F1077" s="24">
        <v>47.1</v>
      </c>
      <c r="G1077" s="24">
        <v>3.8553749999999991</v>
      </c>
      <c r="H1077" s="24">
        <v>0.64583333333333248</v>
      </c>
      <c r="I1077" s="24">
        <v>1.0277777777777777</v>
      </c>
      <c r="J1077" s="24">
        <v>303.91666666666669</v>
      </c>
      <c r="K1077" s="18">
        <v>0</v>
      </c>
      <c r="L1077" s="24" t="s">
        <v>348</v>
      </c>
    </row>
    <row r="1078" spans="1:12" ht="16" x14ac:dyDescent="0.2">
      <c r="A1078" s="15">
        <v>41975</v>
      </c>
      <c r="B1078" s="16" t="s">
        <v>267</v>
      </c>
      <c r="C1078" s="24">
        <v>-5.56</v>
      </c>
      <c r="D1078" s="24">
        <v>-21.28</v>
      </c>
      <c r="E1078" s="18">
        <v>0</v>
      </c>
      <c r="F1078" s="24">
        <v>71.430000000000007</v>
      </c>
      <c r="G1078" s="24">
        <v>2.2908750000000002</v>
      </c>
      <c r="H1078" s="24">
        <v>0.38657407407407501</v>
      </c>
      <c r="I1078" s="24">
        <v>0.79629629629629595</v>
      </c>
      <c r="J1078" s="24">
        <v>247.5</v>
      </c>
      <c r="K1078" s="18">
        <v>0</v>
      </c>
      <c r="L1078" s="24" t="s">
        <v>348</v>
      </c>
    </row>
    <row r="1079" spans="1:12" ht="16" x14ac:dyDescent="0.2">
      <c r="A1079" s="15">
        <v>41976</v>
      </c>
      <c r="B1079" s="16" t="s">
        <v>267</v>
      </c>
      <c r="C1079" s="24">
        <v>-7.06</v>
      </c>
      <c r="D1079" s="24">
        <v>-14.61</v>
      </c>
      <c r="E1079" s="18">
        <v>0.7619999999999999</v>
      </c>
      <c r="F1079" s="24">
        <v>62.36</v>
      </c>
      <c r="G1079" s="24">
        <v>2.831</v>
      </c>
      <c r="H1079" s="24">
        <v>1.1574074074074764E-2</v>
      </c>
      <c r="I1079" s="24">
        <v>0.38888888888888834</v>
      </c>
      <c r="J1079" s="24">
        <v>184.20833333333334</v>
      </c>
      <c r="K1079" s="18">
        <v>12.7</v>
      </c>
      <c r="L1079" s="24" t="s">
        <v>348</v>
      </c>
    </row>
    <row r="1080" spans="1:12" ht="16" x14ac:dyDescent="0.2">
      <c r="A1080" s="15">
        <v>41977</v>
      </c>
      <c r="B1080" s="16" t="s">
        <v>267</v>
      </c>
      <c r="C1080" s="24">
        <v>-5.28</v>
      </c>
      <c r="D1080" s="24">
        <v>-15.89</v>
      </c>
      <c r="E1080" s="18">
        <v>0</v>
      </c>
      <c r="F1080" s="24">
        <v>56.73</v>
      </c>
      <c r="G1080" s="24">
        <v>3.1476249999999997</v>
      </c>
      <c r="H1080" s="24">
        <v>0.32870370370370433</v>
      </c>
      <c r="I1080" s="24">
        <v>0.66898148148148273</v>
      </c>
      <c r="J1080" s="24">
        <v>276.58333333333331</v>
      </c>
      <c r="K1080" s="18">
        <v>0</v>
      </c>
      <c r="L1080" s="24" t="s">
        <v>348</v>
      </c>
    </row>
    <row r="1081" spans="1:12" ht="16" x14ac:dyDescent="0.2">
      <c r="A1081" s="15">
        <v>41978</v>
      </c>
      <c r="B1081" s="16" t="s">
        <v>267</v>
      </c>
      <c r="C1081" s="24">
        <v>0.56000000000000005</v>
      </c>
      <c r="D1081" s="24">
        <v>-8.89</v>
      </c>
      <c r="E1081" s="18">
        <v>0</v>
      </c>
      <c r="F1081" s="24">
        <v>78.95</v>
      </c>
      <c r="G1081" s="24">
        <v>1.5086250000000001</v>
      </c>
      <c r="H1081" s="24">
        <v>0.27777777777777773</v>
      </c>
      <c r="I1081" s="24">
        <v>0.62037037037037146</v>
      </c>
      <c r="J1081" s="24">
        <v>203.5</v>
      </c>
      <c r="K1081" s="18">
        <v>0</v>
      </c>
      <c r="L1081" s="24" t="s">
        <v>348</v>
      </c>
    </row>
    <row r="1082" spans="1:12" ht="16" x14ac:dyDescent="0.2">
      <c r="A1082" s="15">
        <v>41979</v>
      </c>
      <c r="B1082" s="16" t="s">
        <v>267</v>
      </c>
      <c r="C1082" s="24">
        <v>-0.67</v>
      </c>
      <c r="D1082" s="24">
        <v>-12.67</v>
      </c>
      <c r="E1082" s="18">
        <v>0</v>
      </c>
      <c r="F1082" s="24">
        <v>69.900000000000006</v>
      </c>
      <c r="G1082" s="24">
        <v>1.6576250000000001</v>
      </c>
      <c r="H1082" s="24">
        <v>0.26851851851851832</v>
      </c>
      <c r="I1082" s="24">
        <v>0.61111111111111216</v>
      </c>
      <c r="J1082" s="24">
        <v>213.25</v>
      </c>
      <c r="K1082" s="18">
        <v>0</v>
      </c>
      <c r="L1082" s="24" t="s">
        <v>348</v>
      </c>
    </row>
    <row r="1083" spans="1:12" ht="16" x14ac:dyDescent="0.2">
      <c r="A1083" s="15">
        <v>41980</v>
      </c>
      <c r="B1083" s="16" t="s">
        <v>267</v>
      </c>
      <c r="C1083" s="24">
        <v>-0.22</v>
      </c>
      <c r="D1083" s="24">
        <v>-11</v>
      </c>
      <c r="E1083" s="18">
        <v>0</v>
      </c>
      <c r="F1083" s="24">
        <v>66.510000000000005</v>
      </c>
      <c r="G1083" s="24">
        <v>0.83812499999999979</v>
      </c>
      <c r="H1083" s="24">
        <v>0.24305555555555505</v>
      </c>
      <c r="I1083" s="24">
        <v>0.59027777777777823</v>
      </c>
      <c r="J1083" s="24">
        <v>197.79166666666666</v>
      </c>
      <c r="K1083" s="18">
        <v>0</v>
      </c>
      <c r="L1083" s="24" t="s">
        <v>348</v>
      </c>
    </row>
    <row r="1084" spans="1:12" ht="16" x14ac:dyDescent="0.2">
      <c r="A1084" s="15">
        <v>41981</v>
      </c>
      <c r="B1084" s="16" t="s">
        <v>267</v>
      </c>
      <c r="C1084" s="24">
        <v>0.28000000000000003</v>
      </c>
      <c r="D1084" s="24">
        <v>-2.94</v>
      </c>
      <c r="E1084" s="18">
        <v>2.794</v>
      </c>
      <c r="F1084" s="24">
        <v>92.33</v>
      </c>
      <c r="G1084" s="24">
        <v>3.129</v>
      </c>
      <c r="H1084" s="24">
        <v>0.22222222222222143</v>
      </c>
      <c r="I1084" s="24">
        <v>0.55555555555555547</v>
      </c>
      <c r="J1084" s="24">
        <v>144.20833333333334</v>
      </c>
      <c r="K1084" s="18">
        <v>27.94</v>
      </c>
      <c r="L1084" s="24" t="s">
        <v>348</v>
      </c>
    </row>
    <row r="1085" spans="1:12" ht="16" x14ac:dyDescent="0.2">
      <c r="A1085" s="15">
        <v>41982</v>
      </c>
      <c r="B1085" s="16" t="s">
        <v>267</v>
      </c>
      <c r="C1085" s="24">
        <v>-1.56</v>
      </c>
      <c r="D1085" s="24">
        <v>-6.44</v>
      </c>
      <c r="E1085" s="18">
        <v>0</v>
      </c>
      <c r="F1085" s="24">
        <v>80.14</v>
      </c>
      <c r="G1085" s="24">
        <v>2.8123749999999994</v>
      </c>
      <c r="H1085" s="24">
        <v>0.22222222222222143</v>
      </c>
      <c r="I1085" s="24">
        <v>0.55555555555555547</v>
      </c>
      <c r="J1085" s="24">
        <v>246</v>
      </c>
      <c r="K1085" s="18">
        <v>0</v>
      </c>
      <c r="L1085" s="24" t="s">
        <v>348</v>
      </c>
    </row>
    <row r="1086" spans="1:12" ht="16" x14ac:dyDescent="0.2">
      <c r="A1086" s="15">
        <v>41983</v>
      </c>
      <c r="B1086" s="16" t="s">
        <v>267</v>
      </c>
      <c r="C1086" s="24">
        <v>-6.44</v>
      </c>
      <c r="D1086" s="24">
        <v>-8.33</v>
      </c>
      <c r="E1086" s="18">
        <v>0</v>
      </c>
      <c r="F1086" s="24">
        <v>86.75</v>
      </c>
      <c r="G1086" s="24">
        <v>2.1046250000000004</v>
      </c>
      <c r="H1086" s="24">
        <v>0.26851851851851832</v>
      </c>
      <c r="I1086" s="24">
        <v>0.55787037037037035</v>
      </c>
      <c r="J1086" s="24">
        <v>235.45833333333334</v>
      </c>
      <c r="K1086" s="18">
        <v>0</v>
      </c>
      <c r="L1086" s="24" t="s">
        <v>348</v>
      </c>
    </row>
    <row r="1087" spans="1:12" ht="16" x14ac:dyDescent="0.2">
      <c r="A1087" s="15">
        <v>41984</v>
      </c>
      <c r="B1087" s="16" t="s">
        <v>267</v>
      </c>
      <c r="C1087" s="24">
        <v>-5.33</v>
      </c>
      <c r="D1087" s="24">
        <v>-8.44</v>
      </c>
      <c r="E1087" s="18">
        <v>0</v>
      </c>
      <c r="F1087" s="24">
        <v>86.95</v>
      </c>
      <c r="G1087" s="24">
        <v>0.33524999999999999</v>
      </c>
      <c r="H1087" s="24">
        <v>0.27777777777777773</v>
      </c>
      <c r="I1087" s="24">
        <v>0.56712962962962976</v>
      </c>
      <c r="J1087" s="24">
        <v>202.25</v>
      </c>
      <c r="K1087" s="18">
        <v>0.01</v>
      </c>
      <c r="L1087" s="24" t="s">
        <v>348</v>
      </c>
    </row>
    <row r="1088" spans="1:12" ht="16" x14ac:dyDescent="0.2">
      <c r="A1088" s="15">
        <v>41985</v>
      </c>
      <c r="B1088" s="16" t="s">
        <v>267</v>
      </c>
      <c r="C1088" s="24">
        <v>-0.5</v>
      </c>
      <c r="D1088" s="24">
        <v>-4.78</v>
      </c>
      <c r="E1088" s="18">
        <v>0</v>
      </c>
      <c r="F1088" s="24">
        <v>93.93</v>
      </c>
      <c r="G1088" s="24">
        <v>1.9183749999999999</v>
      </c>
      <c r="H1088" s="24">
        <v>0.27777777777777773</v>
      </c>
      <c r="I1088" s="24">
        <v>0.55787037037037024</v>
      </c>
      <c r="J1088" s="24">
        <v>281.625</v>
      </c>
      <c r="K1088" s="18">
        <v>0</v>
      </c>
      <c r="L1088" s="24" t="s">
        <v>348</v>
      </c>
    </row>
    <row r="1089" spans="1:12" ht="16" x14ac:dyDescent="0.2">
      <c r="A1089" s="15">
        <v>41986</v>
      </c>
      <c r="B1089" s="16" t="s">
        <v>267</v>
      </c>
      <c r="C1089" s="24">
        <v>3.33</v>
      </c>
      <c r="D1089" s="24">
        <v>-0.78</v>
      </c>
      <c r="E1089" s="18">
        <v>0.254</v>
      </c>
      <c r="F1089" s="24">
        <v>96.83</v>
      </c>
      <c r="G1089" s="24">
        <v>1.9183749999999999</v>
      </c>
      <c r="H1089" s="24">
        <v>4.0902777777777715</v>
      </c>
      <c r="I1089" s="24">
        <v>4.474537037037039</v>
      </c>
      <c r="J1089" s="24">
        <v>250.58333333333334</v>
      </c>
      <c r="K1089" s="18">
        <v>0</v>
      </c>
      <c r="L1089" s="24" t="s">
        <v>348</v>
      </c>
    </row>
    <row r="1090" spans="1:12" ht="16" x14ac:dyDescent="0.2">
      <c r="A1090" s="15">
        <v>41987</v>
      </c>
      <c r="B1090" s="16" t="s">
        <v>267</v>
      </c>
      <c r="C1090" s="24">
        <v>4.8899999999999997</v>
      </c>
      <c r="D1090" s="24">
        <v>2.56</v>
      </c>
      <c r="E1090" s="18">
        <v>0</v>
      </c>
      <c r="F1090" s="24">
        <v>97.84</v>
      </c>
      <c r="G1090" s="24">
        <v>1.098875</v>
      </c>
      <c r="H1090" s="24">
        <v>0.2916666666666668</v>
      </c>
      <c r="I1090" s="24">
        <v>0.59027777777777823</v>
      </c>
      <c r="J1090" s="24">
        <v>225.41666666666666</v>
      </c>
      <c r="K1090" s="18">
        <v>0</v>
      </c>
      <c r="L1090" s="24" t="s">
        <v>348</v>
      </c>
    </row>
    <row r="1091" spans="1:12" ht="16" x14ac:dyDescent="0.2">
      <c r="A1091" s="15">
        <v>41988</v>
      </c>
      <c r="B1091" s="16" t="s">
        <v>267</v>
      </c>
      <c r="C1091" s="24">
        <v>5.61</v>
      </c>
      <c r="D1091" s="24">
        <v>3.5</v>
      </c>
      <c r="E1091" s="18">
        <v>8.89</v>
      </c>
      <c r="F1091" s="24">
        <v>99.35</v>
      </c>
      <c r="G1091" s="24">
        <v>0.54012499999999986</v>
      </c>
      <c r="H1091" s="24">
        <v>0.23842592592592535</v>
      </c>
      <c r="I1091" s="24">
        <v>0.51851851851851849</v>
      </c>
      <c r="J1091" s="24">
        <v>165.91666666666666</v>
      </c>
      <c r="K1091" s="18">
        <v>0</v>
      </c>
      <c r="L1091" s="24" t="s">
        <v>348</v>
      </c>
    </row>
    <row r="1092" spans="1:12" ht="16" x14ac:dyDescent="0.2">
      <c r="A1092" s="15">
        <v>41989</v>
      </c>
      <c r="B1092" s="16" t="s">
        <v>267</v>
      </c>
      <c r="C1092" s="24">
        <v>3.94</v>
      </c>
      <c r="D1092" s="24">
        <v>-5.56</v>
      </c>
      <c r="E1092" s="18">
        <v>15.747999999999999</v>
      </c>
      <c r="F1092" s="24">
        <v>87.88</v>
      </c>
      <c r="G1092" s="24">
        <v>1.2851250000000001</v>
      </c>
      <c r="H1092" s="24">
        <v>0.53472222222222188</v>
      </c>
      <c r="I1092" s="24">
        <v>0.6666666666666663</v>
      </c>
      <c r="J1092" s="24">
        <v>131.75</v>
      </c>
      <c r="K1092" s="18">
        <v>10.16</v>
      </c>
      <c r="L1092" s="24" t="s">
        <v>348</v>
      </c>
    </row>
    <row r="1093" spans="1:12" ht="16" x14ac:dyDescent="0.2">
      <c r="A1093" s="15">
        <v>41990</v>
      </c>
      <c r="B1093" s="16" t="s">
        <v>267</v>
      </c>
      <c r="C1093" s="24">
        <v>-5.83</v>
      </c>
      <c r="D1093" s="24">
        <v>-8.11</v>
      </c>
      <c r="E1093" s="18">
        <v>1.016</v>
      </c>
      <c r="F1093" s="24">
        <v>70.23</v>
      </c>
      <c r="G1093" s="24">
        <v>4.2092499999999999</v>
      </c>
      <c r="H1093" s="24">
        <v>0.78472222222222276</v>
      </c>
      <c r="I1093" s="24">
        <v>0.99768518518518501</v>
      </c>
      <c r="J1093" s="24">
        <v>239.91666666666666</v>
      </c>
      <c r="K1093" s="18">
        <v>10.16</v>
      </c>
      <c r="L1093" s="24" t="s">
        <v>348</v>
      </c>
    </row>
    <row r="1094" spans="1:12" ht="16" x14ac:dyDescent="0.2">
      <c r="A1094" s="15">
        <v>41991</v>
      </c>
      <c r="B1094" s="16" t="s">
        <v>267</v>
      </c>
      <c r="C1094" s="24">
        <v>-4.5</v>
      </c>
      <c r="D1094" s="24">
        <v>-8</v>
      </c>
      <c r="E1094" s="18">
        <v>0</v>
      </c>
      <c r="F1094" s="24">
        <v>77.19</v>
      </c>
      <c r="G1094" s="24">
        <v>3.0917499999999989</v>
      </c>
      <c r="H1094" s="24">
        <v>0.15277777777777762</v>
      </c>
      <c r="I1094" s="24">
        <v>0.54861111111111127</v>
      </c>
      <c r="J1094" s="24">
        <v>312.45833333333331</v>
      </c>
      <c r="K1094" s="18">
        <v>0</v>
      </c>
      <c r="L1094" s="24" t="s">
        <v>348</v>
      </c>
    </row>
    <row r="1095" spans="1:12" ht="16" x14ac:dyDescent="0.2">
      <c r="A1095" s="15">
        <v>41992</v>
      </c>
      <c r="B1095" s="16" t="s">
        <v>267</v>
      </c>
      <c r="C1095" s="24">
        <v>-4.8899999999999997</v>
      </c>
      <c r="D1095" s="24">
        <v>-7.11</v>
      </c>
      <c r="E1095" s="18">
        <v>0</v>
      </c>
      <c r="F1095" s="24">
        <v>81.06</v>
      </c>
      <c r="G1095" s="24">
        <v>0.67049999999999998</v>
      </c>
      <c r="H1095" s="24">
        <v>2.3148148148148472E-3</v>
      </c>
      <c r="I1095" s="24">
        <v>0.42592592592592554</v>
      </c>
      <c r="J1095" s="24">
        <v>201.70833333333334</v>
      </c>
      <c r="K1095" s="18">
        <v>0</v>
      </c>
      <c r="L1095" s="24" t="s">
        <v>348</v>
      </c>
    </row>
    <row r="1096" spans="1:12" ht="16" x14ac:dyDescent="0.2">
      <c r="A1096" s="15">
        <v>41993</v>
      </c>
      <c r="B1096" s="16" t="s">
        <v>267</v>
      </c>
      <c r="C1096" s="24">
        <v>-1.83</v>
      </c>
      <c r="D1096" s="24">
        <v>-5.17</v>
      </c>
      <c r="E1096" s="18">
        <v>0</v>
      </c>
      <c r="F1096" s="24">
        <v>84.52</v>
      </c>
      <c r="G1096" s="24">
        <v>0.8381249999999999</v>
      </c>
      <c r="H1096" s="24">
        <v>-8.7962962962963145E-2</v>
      </c>
      <c r="I1096" s="24">
        <v>0.34259259259259339</v>
      </c>
      <c r="J1096" s="24">
        <v>135.41666666666666</v>
      </c>
      <c r="K1096" s="18">
        <v>0</v>
      </c>
      <c r="L1096" s="24" t="s">
        <v>348</v>
      </c>
    </row>
    <row r="1097" spans="1:12" ht="16" x14ac:dyDescent="0.2">
      <c r="A1097" s="15">
        <v>41994</v>
      </c>
      <c r="B1097" s="16" t="s">
        <v>267</v>
      </c>
      <c r="C1097" s="24">
        <v>0.67</v>
      </c>
      <c r="D1097" s="24">
        <v>-2.44</v>
      </c>
      <c r="E1097" s="18">
        <v>0</v>
      </c>
      <c r="F1097" s="24">
        <v>92.52</v>
      </c>
      <c r="G1097" s="24">
        <v>1.75075</v>
      </c>
      <c r="H1097" s="24">
        <v>-0.16435185185185178</v>
      </c>
      <c r="I1097" s="24">
        <v>0.27777777777777773</v>
      </c>
      <c r="J1097" s="24">
        <v>162.54166666666666</v>
      </c>
      <c r="K1097" s="18">
        <v>0</v>
      </c>
      <c r="L1097" s="24" t="s">
        <v>348</v>
      </c>
    </row>
    <row r="1098" spans="1:12" ht="16" x14ac:dyDescent="0.2">
      <c r="A1098" s="15">
        <v>41995</v>
      </c>
      <c r="B1098" s="16" t="s">
        <v>267</v>
      </c>
      <c r="C1098" s="24">
        <v>1.39</v>
      </c>
      <c r="D1098" s="24">
        <v>-0.17</v>
      </c>
      <c r="E1098" s="18">
        <v>0.50800000000000001</v>
      </c>
      <c r="F1098" s="24">
        <v>90.76</v>
      </c>
      <c r="G1098" s="24">
        <v>3.4642499999999998</v>
      </c>
      <c r="H1098" s="24">
        <v>-0.1458333333333334</v>
      </c>
      <c r="I1098" s="24">
        <v>0.27777777777777773</v>
      </c>
      <c r="J1098" s="24">
        <v>157</v>
      </c>
      <c r="K1098" s="18">
        <v>5.08</v>
      </c>
      <c r="L1098" s="24" t="s">
        <v>348</v>
      </c>
    </row>
    <row r="1099" spans="1:12" ht="16" x14ac:dyDescent="0.2">
      <c r="A1099" s="15">
        <v>41996</v>
      </c>
      <c r="B1099" s="16" t="s">
        <v>267</v>
      </c>
      <c r="C1099" s="24">
        <v>1.06</v>
      </c>
      <c r="D1099" s="24">
        <v>-0.11</v>
      </c>
      <c r="E1099" s="18">
        <v>6.8579999999999997</v>
      </c>
      <c r="F1099" s="24">
        <v>96.13</v>
      </c>
      <c r="G1099" s="24">
        <v>3.3338750000000008</v>
      </c>
      <c r="H1099" s="24">
        <v>-0.11111111111111072</v>
      </c>
      <c r="I1099" s="24">
        <v>0.27777777777777773</v>
      </c>
      <c r="J1099" s="24">
        <v>126</v>
      </c>
      <c r="K1099" s="18">
        <v>68.58</v>
      </c>
      <c r="L1099" s="24" t="s">
        <v>348</v>
      </c>
    </row>
    <row r="1100" spans="1:12" ht="16" x14ac:dyDescent="0.2">
      <c r="A1100" s="15">
        <v>41997</v>
      </c>
      <c r="B1100" s="16" t="s">
        <v>267</v>
      </c>
      <c r="C1100" s="24">
        <v>1</v>
      </c>
      <c r="D1100" s="24">
        <v>-0.78</v>
      </c>
      <c r="E1100" s="18">
        <v>4.5719999999999992</v>
      </c>
      <c r="F1100" s="24">
        <v>90.4</v>
      </c>
      <c r="G1100" s="24">
        <v>1.8066249999999988</v>
      </c>
      <c r="H1100" s="24">
        <v>-0.11111111111111072</v>
      </c>
      <c r="I1100" s="24">
        <v>0.28240740740740738</v>
      </c>
      <c r="J1100" s="24">
        <v>87.541666666666671</v>
      </c>
      <c r="K1100" s="18">
        <v>50.8</v>
      </c>
      <c r="L1100" s="24" t="s">
        <v>348</v>
      </c>
    </row>
    <row r="1101" spans="1:12" ht="16" x14ac:dyDescent="0.2">
      <c r="A1101" s="15">
        <v>41998</v>
      </c>
      <c r="B1101" s="16" t="s">
        <v>267</v>
      </c>
      <c r="C1101" s="24">
        <v>0.28000000000000003</v>
      </c>
      <c r="D1101" s="24">
        <v>-2.72</v>
      </c>
      <c r="E1101" s="18">
        <v>0</v>
      </c>
      <c r="F1101" s="24">
        <v>82.4</v>
      </c>
      <c r="G1101" s="24">
        <v>2.5702500000000001</v>
      </c>
      <c r="H1101" s="24">
        <v>-6.7129629629630136E-2</v>
      </c>
      <c r="I1101" s="24">
        <v>0.32407407407407463</v>
      </c>
      <c r="J1101" s="24">
        <v>218.79166666666666</v>
      </c>
      <c r="K1101" s="18">
        <v>0</v>
      </c>
      <c r="L1101" s="24" t="s">
        <v>348</v>
      </c>
    </row>
    <row r="1102" spans="1:12" ht="16" x14ac:dyDescent="0.2">
      <c r="A1102" s="15">
        <v>41999</v>
      </c>
      <c r="B1102" s="16" t="s">
        <v>267</v>
      </c>
      <c r="C1102" s="24">
        <v>1.72</v>
      </c>
      <c r="D1102" s="24">
        <v>-3.5</v>
      </c>
      <c r="E1102" s="18">
        <v>0.76200000000000001</v>
      </c>
      <c r="F1102" s="24">
        <v>90.61</v>
      </c>
      <c r="G1102" s="24">
        <v>2.2349999999999999</v>
      </c>
      <c r="H1102" s="24">
        <v>-5.5555555555556323E-2</v>
      </c>
      <c r="I1102" s="24">
        <v>0.33333333333333398</v>
      </c>
      <c r="J1102" s="24">
        <v>191.83333333333334</v>
      </c>
      <c r="K1102" s="18">
        <v>0</v>
      </c>
      <c r="L1102" s="24" t="s">
        <v>348</v>
      </c>
    </row>
    <row r="1103" spans="1:12" ht="16" x14ac:dyDescent="0.2">
      <c r="A1103" s="15">
        <v>42000</v>
      </c>
      <c r="B1103" s="16" t="s">
        <v>267</v>
      </c>
      <c r="C1103" s="24">
        <v>-0.11</v>
      </c>
      <c r="D1103" s="24">
        <v>-10.94</v>
      </c>
      <c r="E1103" s="18">
        <v>6.35</v>
      </c>
      <c r="F1103" s="24">
        <v>87.21</v>
      </c>
      <c r="G1103" s="24">
        <v>0.83812499999999979</v>
      </c>
      <c r="H1103" s="24">
        <v>-5.5555555555556323E-2</v>
      </c>
      <c r="I1103" s="24">
        <v>0.33333333333333398</v>
      </c>
      <c r="J1103" s="24">
        <v>77.541666666666671</v>
      </c>
      <c r="K1103" s="18">
        <v>76.199999999999989</v>
      </c>
      <c r="L1103" s="24" t="s">
        <v>348</v>
      </c>
    </row>
    <row r="1104" spans="1:12" ht="16" x14ac:dyDescent="0.2">
      <c r="A1104" s="15">
        <v>42001</v>
      </c>
      <c r="B1104" s="16" t="s">
        <v>267</v>
      </c>
      <c r="C1104" s="24">
        <v>-8.17</v>
      </c>
      <c r="D1104" s="24">
        <v>-17.440000000000001</v>
      </c>
      <c r="E1104" s="18">
        <v>0.7619999999999999</v>
      </c>
      <c r="F1104" s="24">
        <v>77.8</v>
      </c>
      <c r="G1104" s="24">
        <v>1.8811249999999999</v>
      </c>
      <c r="H1104" s="24">
        <v>-4.8611111111111792E-2</v>
      </c>
      <c r="I1104" s="24">
        <v>0.33796296296296369</v>
      </c>
      <c r="J1104" s="24">
        <v>234.5</v>
      </c>
      <c r="K1104" s="18">
        <v>12.7</v>
      </c>
      <c r="L1104" s="24" t="s">
        <v>348</v>
      </c>
    </row>
    <row r="1105" spans="1:12" ht="16" x14ac:dyDescent="0.2">
      <c r="A1105" s="15">
        <v>42002</v>
      </c>
      <c r="B1105" s="16" t="s">
        <v>267</v>
      </c>
      <c r="C1105" s="24">
        <v>-14.33</v>
      </c>
      <c r="D1105" s="24">
        <v>-22.22</v>
      </c>
      <c r="E1105" s="18">
        <v>0</v>
      </c>
      <c r="F1105" s="24">
        <v>68.569999999999993</v>
      </c>
      <c r="G1105" s="24">
        <v>1.0988749999999998</v>
      </c>
      <c r="H1105" s="24">
        <v>-2.3148148148148481E-3</v>
      </c>
      <c r="I1105" s="24">
        <v>0.37731481481481621</v>
      </c>
      <c r="J1105" s="24">
        <v>298.25</v>
      </c>
      <c r="K1105" s="18">
        <v>0.01</v>
      </c>
      <c r="L1105" s="24" t="s">
        <v>348</v>
      </c>
    </row>
    <row r="1106" spans="1:12" ht="16" x14ac:dyDescent="0.2">
      <c r="A1106" s="15">
        <v>42003</v>
      </c>
      <c r="B1106" s="16" t="s">
        <v>267</v>
      </c>
      <c r="C1106" s="24">
        <v>-22.22</v>
      </c>
      <c r="D1106" s="24">
        <v>-26.17</v>
      </c>
      <c r="E1106" s="18">
        <v>0</v>
      </c>
      <c r="F1106" s="24">
        <v>53.89</v>
      </c>
      <c r="G1106" s="24">
        <v>1.0057499999999997</v>
      </c>
      <c r="H1106" s="24">
        <v>9.2592592592593923E-3</v>
      </c>
      <c r="I1106" s="24">
        <v>0.38888888888889045</v>
      </c>
      <c r="J1106" s="24">
        <v>321.58333333333331</v>
      </c>
      <c r="K1106" s="18">
        <v>0</v>
      </c>
      <c r="L1106" s="24" t="s">
        <v>348</v>
      </c>
    </row>
    <row r="1107" spans="1:12" ht="16" x14ac:dyDescent="0.2">
      <c r="A1107" s="15">
        <v>42004</v>
      </c>
      <c r="B1107" s="16" t="s">
        <v>267</v>
      </c>
      <c r="C1107" s="24">
        <v>-11.94</v>
      </c>
      <c r="D1107" s="24">
        <v>-28.94</v>
      </c>
      <c r="E1107" s="18">
        <v>0</v>
      </c>
      <c r="F1107" s="24">
        <v>57.67</v>
      </c>
      <c r="G1107" s="24">
        <v>2.1977499999999996</v>
      </c>
      <c r="H1107" s="24">
        <v>2.0833333333333631E-2</v>
      </c>
      <c r="I1107" s="24">
        <v>0.38888888888889045</v>
      </c>
      <c r="J1107" s="24">
        <v>282.625</v>
      </c>
      <c r="K1107" s="18">
        <v>0</v>
      </c>
      <c r="L1107" s="24" t="s">
        <v>348</v>
      </c>
    </row>
    <row r="1108" spans="1:12" ht="16" x14ac:dyDescent="0.2">
      <c r="A1108" s="15">
        <v>42005</v>
      </c>
      <c r="B1108" s="16" t="s">
        <v>267</v>
      </c>
      <c r="C1108" s="24">
        <v>-6.1111111111111107</v>
      </c>
      <c r="D1108" s="24">
        <v>-13.833333333333332</v>
      </c>
      <c r="E1108" s="18">
        <v>0.254</v>
      </c>
      <c r="F1108" s="24">
        <v>71.529166666666654</v>
      </c>
      <c r="G1108" s="24">
        <v>4.1533749999999996</v>
      </c>
      <c r="H1108" s="24">
        <v>-0.42129629629629656</v>
      </c>
      <c r="I1108" s="24">
        <v>1.3888888888889547E-2</v>
      </c>
      <c r="J1108" s="24">
        <v>236.41666666666666</v>
      </c>
      <c r="K1108" s="18">
        <v>5.08</v>
      </c>
      <c r="L1108" s="24" t="s">
        <v>348</v>
      </c>
    </row>
    <row r="1109" spans="1:12" ht="16" x14ac:dyDescent="0.2">
      <c r="A1109" s="15">
        <v>42006</v>
      </c>
      <c r="B1109" s="16" t="s">
        <v>267</v>
      </c>
      <c r="C1109" s="24">
        <v>-5.5555555555555554</v>
      </c>
      <c r="D1109" s="24">
        <v>-19.388888888888889</v>
      </c>
      <c r="E1109" s="18">
        <v>0.50800000000000001</v>
      </c>
      <c r="F1109" s="24">
        <v>48.216666666666669</v>
      </c>
      <c r="G1109" s="24">
        <v>0.65187499999999998</v>
      </c>
      <c r="H1109" s="24">
        <v>-0.34722222222222238</v>
      </c>
      <c r="I1109" s="24">
        <v>0.23611111111111049</v>
      </c>
      <c r="J1109" s="25">
        <v>225.54166666666666</v>
      </c>
      <c r="K1109" s="18">
        <v>15.239999999999998</v>
      </c>
      <c r="L1109" s="24" t="s">
        <v>348</v>
      </c>
    </row>
    <row r="1110" spans="1:12" ht="16" x14ac:dyDescent="0.2">
      <c r="A1110" s="15">
        <v>42007</v>
      </c>
      <c r="B1110" s="16" t="s">
        <v>267</v>
      </c>
      <c r="C1110" s="24">
        <v>-0.94444444444444398</v>
      </c>
      <c r="D1110" s="24">
        <v>-11.166666666666668</v>
      </c>
      <c r="E1110" s="18">
        <v>1.27</v>
      </c>
      <c r="F1110" s="24">
        <v>83.987499999999997</v>
      </c>
      <c r="G1110" s="24">
        <v>1.0429999999999999</v>
      </c>
      <c r="H1110" s="24">
        <v>-0.25462962962962965</v>
      </c>
      <c r="I1110" s="24">
        <v>0.1828703703703691</v>
      </c>
      <c r="J1110" s="25">
        <v>130.625</v>
      </c>
      <c r="K1110" s="18">
        <v>22.86</v>
      </c>
      <c r="L1110" s="24" t="s">
        <v>348</v>
      </c>
    </row>
    <row r="1111" spans="1:12" ht="16" x14ac:dyDescent="0.2">
      <c r="A1111" s="15">
        <v>42008</v>
      </c>
      <c r="B1111" s="16" t="s">
        <v>267</v>
      </c>
      <c r="C1111" s="24">
        <v>-3.4444444444444438</v>
      </c>
      <c r="D1111" s="24">
        <v>-24.833333333333336</v>
      </c>
      <c r="E1111" s="18">
        <v>3.8099999999999996</v>
      </c>
      <c r="F1111" s="24">
        <v>62.887499999999996</v>
      </c>
      <c r="G1111" s="24">
        <v>5.5502499999999992</v>
      </c>
      <c r="H1111" s="24">
        <v>-0.23148148148148151</v>
      </c>
      <c r="I1111" s="24">
        <v>0.19675925925925816</v>
      </c>
      <c r="J1111" s="25">
        <v>293.45833333333331</v>
      </c>
      <c r="K1111" s="18">
        <v>76.199999999999989</v>
      </c>
      <c r="L1111" s="24" t="s">
        <v>348</v>
      </c>
    </row>
    <row r="1112" spans="1:12" ht="16" x14ac:dyDescent="0.2">
      <c r="A1112" s="15">
        <v>42009</v>
      </c>
      <c r="B1112" s="16" t="s">
        <v>267</v>
      </c>
      <c r="C1112" s="24">
        <v>-19.888888888888886</v>
      </c>
      <c r="D1112" s="24">
        <v>-27.666666666666664</v>
      </c>
      <c r="E1112" s="18">
        <v>0.254</v>
      </c>
      <c r="F1112" s="24">
        <v>50.333333333333336</v>
      </c>
      <c r="G1112" s="24">
        <v>2.4212500000000001</v>
      </c>
      <c r="H1112" s="24">
        <v>-0.51388888888888873</v>
      </c>
      <c r="I1112" s="24">
        <v>0.11574074074074119</v>
      </c>
      <c r="J1112" s="25">
        <v>256.125</v>
      </c>
      <c r="K1112" s="18">
        <v>7.6199999999999992</v>
      </c>
      <c r="L1112" s="24" t="s">
        <v>348</v>
      </c>
    </row>
    <row r="1113" spans="1:12" ht="16" x14ac:dyDescent="0.2">
      <c r="A1113" s="15">
        <v>42010</v>
      </c>
      <c r="B1113" s="16" t="s">
        <v>267</v>
      </c>
      <c r="C1113" s="24">
        <v>-15.944444444444443</v>
      </c>
      <c r="D1113" s="24">
        <v>-23.222222222222221</v>
      </c>
      <c r="E1113" s="18">
        <v>0.254</v>
      </c>
      <c r="F1113" s="24">
        <v>57.670833333333341</v>
      </c>
      <c r="G1113" s="24">
        <v>3.9485000000000006</v>
      </c>
      <c r="H1113" s="24">
        <v>-0.63888888888888862</v>
      </c>
      <c r="I1113" s="24">
        <v>-3.2407407407407295E-2</v>
      </c>
      <c r="J1113" s="25">
        <v>272.375</v>
      </c>
      <c r="K1113" s="18">
        <v>10.16</v>
      </c>
      <c r="L1113" s="24" t="s">
        <v>348</v>
      </c>
    </row>
    <row r="1114" spans="1:12" ht="16" x14ac:dyDescent="0.2">
      <c r="A1114" s="15">
        <v>42011</v>
      </c>
      <c r="B1114" s="16" t="s">
        <v>267</v>
      </c>
      <c r="C1114" s="24">
        <v>-19.833333333333336</v>
      </c>
      <c r="D1114" s="24">
        <v>-25.333333333333332</v>
      </c>
      <c r="E1114" s="18">
        <v>0</v>
      </c>
      <c r="F1114" s="24">
        <v>43.533333333333339</v>
      </c>
      <c r="G1114" s="24">
        <v>5.1405000000000003</v>
      </c>
      <c r="H1114" s="24">
        <v>-0.90972222222222221</v>
      </c>
      <c r="I1114" s="24">
        <v>-0.21759259259259245</v>
      </c>
      <c r="J1114" s="25">
        <v>300.25</v>
      </c>
      <c r="K1114" s="18">
        <v>0</v>
      </c>
      <c r="L1114" s="24" t="s">
        <v>348</v>
      </c>
    </row>
    <row r="1115" spans="1:12" ht="16" x14ac:dyDescent="0.2">
      <c r="A1115" s="15">
        <v>42012</v>
      </c>
      <c r="B1115" s="16" t="s">
        <v>267</v>
      </c>
      <c r="C1115" s="24">
        <v>-14.944444444444443</v>
      </c>
      <c r="D1115" s="24">
        <v>-24.277777777777779</v>
      </c>
      <c r="E1115" s="18">
        <v>0</v>
      </c>
      <c r="F1115" s="24">
        <v>62.429166666666674</v>
      </c>
      <c r="G1115" s="24">
        <v>3.7063750000000009</v>
      </c>
      <c r="H1115" s="24">
        <v>-1.0347222222222214</v>
      </c>
      <c r="I1115" s="24">
        <v>-0.32407407407407457</v>
      </c>
      <c r="J1115" s="25">
        <v>237.58333333333334</v>
      </c>
      <c r="K1115" s="18">
        <v>0</v>
      </c>
      <c r="L1115" s="24" t="s">
        <v>348</v>
      </c>
    </row>
    <row r="1116" spans="1:12" ht="16" x14ac:dyDescent="0.2">
      <c r="A1116" s="15">
        <v>42013</v>
      </c>
      <c r="B1116" s="16" t="s">
        <v>267</v>
      </c>
      <c r="C1116" s="24">
        <v>-16.555555555555557</v>
      </c>
      <c r="D1116" s="24">
        <v>-21.722222222222221</v>
      </c>
      <c r="E1116" s="18">
        <v>2.54</v>
      </c>
      <c r="F1116" s="24">
        <v>51.241666666666667</v>
      </c>
      <c r="G1116" s="24">
        <v>5.7365000000000004</v>
      </c>
      <c r="H1116" s="24">
        <v>-1.1087962962962965</v>
      </c>
      <c r="I1116" s="24">
        <v>-0.42129629629629634</v>
      </c>
      <c r="J1116" s="25">
        <v>284.79166666666669</v>
      </c>
      <c r="K1116" s="18">
        <v>101.6</v>
      </c>
      <c r="L1116" s="24" t="s">
        <v>348</v>
      </c>
    </row>
    <row r="1117" spans="1:12" ht="16" x14ac:dyDescent="0.2">
      <c r="A1117" s="15">
        <v>42014</v>
      </c>
      <c r="B1117" s="16" t="s">
        <v>267</v>
      </c>
      <c r="C1117" s="24">
        <v>-9.7777777777777786</v>
      </c>
      <c r="D1117" s="24">
        <v>-23.555555555555554</v>
      </c>
      <c r="E1117" s="18">
        <v>0</v>
      </c>
      <c r="F1117" s="24">
        <v>56.208333333333343</v>
      </c>
      <c r="G1117" s="24">
        <v>2.1046249999999991</v>
      </c>
      <c r="H1117" s="24">
        <v>-1.354166666666667</v>
      </c>
      <c r="I1117" s="24">
        <v>-0.60416666666666685</v>
      </c>
      <c r="J1117" s="25">
        <v>211.95833333333334</v>
      </c>
      <c r="K1117" s="18">
        <v>0</v>
      </c>
      <c r="L1117" s="24" t="s">
        <v>348</v>
      </c>
    </row>
    <row r="1118" spans="1:12" ht="16" x14ac:dyDescent="0.2">
      <c r="A1118" s="15">
        <v>42015</v>
      </c>
      <c r="B1118" s="16" t="s">
        <v>267</v>
      </c>
      <c r="C1118" s="24">
        <v>-6.5555555555555554</v>
      </c>
      <c r="D1118" s="24">
        <v>-14.388888888888888</v>
      </c>
      <c r="E1118" s="18">
        <v>0</v>
      </c>
      <c r="F1118" s="24">
        <v>56.466666666666676</v>
      </c>
      <c r="G1118" s="24">
        <v>1.2106249999999998</v>
      </c>
      <c r="H1118" s="24">
        <v>-0.95370370370370339</v>
      </c>
      <c r="I1118" s="24">
        <v>-0.49999999999999961</v>
      </c>
      <c r="J1118" s="25">
        <v>292.5</v>
      </c>
      <c r="K1118" s="18">
        <v>0</v>
      </c>
      <c r="L1118" s="24" t="s">
        <v>348</v>
      </c>
    </row>
    <row r="1119" spans="1:12" ht="16" x14ac:dyDescent="0.2">
      <c r="A1119" s="15">
        <v>42016</v>
      </c>
      <c r="B1119" s="16" t="s">
        <v>267</v>
      </c>
      <c r="C1119" s="24">
        <v>-12.166666666666666</v>
      </c>
      <c r="D1119" s="24">
        <v>-24.166666666666664</v>
      </c>
      <c r="E1119" s="18">
        <v>0</v>
      </c>
      <c r="F1119" s="24">
        <v>56.741666666666674</v>
      </c>
      <c r="G1119" s="24">
        <v>1.3968750000000005</v>
      </c>
      <c r="H1119" s="24">
        <v>-1.2731481481481486</v>
      </c>
      <c r="I1119" s="24">
        <v>-0.64583333333333304</v>
      </c>
      <c r="J1119" s="25">
        <v>293.04166666666669</v>
      </c>
      <c r="K1119" s="18">
        <v>0.01</v>
      </c>
      <c r="L1119" s="24" t="s">
        <v>348</v>
      </c>
    </row>
    <row r="1120" spans="1:12" ht="16" x14ac:dyDescent="0.2">
      <c r="A1120" s="15">
        <v>42017</v>
      </c>
      <c r="B1120" s="16" t="s">
        <v>267</v>
      </c>
      <c r="C1120" s="24">
        <v>-9</v>
      </c>
      <c r="D1120" s="24">
        <v>-29</v>
      </c>
      <c r="E1120" s="18">
        <v>0</v>
      </c>
      <c r="F1120" s="24">
        <v>57.058333333333344</v>
      </c>
      <c r="G1120" s="24">
        <v>0.55874999999999997</v>
      </c>
      <c r="H1120" s="24">
        <v>-1.8634259259259258</v>
      </c>
      <c r="I1120" s="24">
        <v>-1.0416666666666667</v>
      </c>
      <c r="J1120" s="25">
        <v>258.79166666666669</v>
      </c>
      <c r="K1120" s="18">
        <v>0</v>
      </c>
      <c r="L1120" s="24" t="s">
        <v>348</v>
      </c>
    </row>
    <row r="1121" spans="1:12" ht="16" x14ac:dyDescent="0.2">
      <c r="A1121" s="15">
        <v>42018</v>
      </c>
      <c r="B1121" s="16" t="s">
        <v>267</v>
      </c>
      <c r="C1121" s="24">
        <v>-7.5555555555555562</v>
      </c>
      <c r="D1121" s="24">
        <v>-17.444444444444443</v>
      </c>
      <c r="E1121" s="18">
        <v>0</v>
      </c>
      <c r="F1121" s="24">
        <v>72.566666666666677</v>
      </c>
      <c r="G1121" s="24">
        <v>1.6390000000000002</v>
      </c>
      <c r="H1121" s="24">
        <v>-1.5787037037037035</v>
      </c>
      <c r="I1121" s="24">
        <v>-0.99537037037037057</v>
      </c>
      <c r="J1121" s="25">
        <v>226.125</v>
      </c>
      <c r="K1121" s="18">
        <v>0.01</v>
      </c>
      <c r="L1121" s="24" t="s">
        <v>348</v>
      </c>
    </row>
    <row r="1122" spans="1:12" ht="16" x14ac:dyDescent="0.2">
      <c r="A1122" s="15">
        <v>42019</v>
      </c>
      <c r="B1122" s="16" t="s">
        <v>267</v>
      </c>
      <c r="C1122" s="24">
        <v>-0.49999999999999922</v>
      </c>
      <c r="D1122" s="24">
        <v>-7.5</v>
      </c>
      <c r="E1122" s="18">
        <v>0</v>
      </c>
      <c r="F1122" s="24">
        <v>72.020833333333329</v>
      </c>
      <c r="G1122" s="24">
        <v>3.4642499999999985</v>
      </c>
      <c r="H1122" s="24">
        <v>-0.95370370370370361</v>
      </c>
      <c r="I1122" s="24">
        <v>-0.63657407407407418</v>
      </c>
      <c r="J1122" s="25">
        <v>257</v>
      </c>
      <c r="K1122" s="18">
        <v>0.01</v>
      </c>
      <c r="L1122" s="24" t="s">
        <v>348</v>
      </c>
    </row>
    <row r="1123" spans="1:12" ht="16" x14ac:dyDescent="0.2">
      <c r="A1123" s="15">
        <v>42020</v>
      </c>
      <c r="B1123" s="16" t="s">
        <v>267</v>
      </c>
      <c r="C1123" s="24">
        <v>-4.2777777777777777</v>
      </c>
      <c r="D1123" s="24">
        <v>-8.7777777777777786</v>
      </c>
      <c r="E1123" s="18">
        <v>0</v>
      </c>
      <c r="F1123" s="24">
        <v>57.245833333333337</v>
      </c>
      <c r="G1123" s="24">
        <v>3.6132499999999994</v>
      </c>
      <c r="H1123" s="24">
        <v>-0.79166666666666607</v>
      </c>
      <c r="I1123" s="24">
        <v>-0.50231481481481433</v>
      </c>
      <c r="J1123" s="25">
        <v>123.33333333333333</v>
      </c>
      <c r="K1123" s="18">
        <v>0.01</v>
      </c>
      <c r="L1123" s="24" t="s">
        <v>348</v>
      </c>
    </row>
    <row r="1124" spans="1:12" ht="16" x14ac:dyDescent="0.2">
      <c r="A1124" s="15">
        <v>42021</v>
      </c>
      <c r="B1124" s="16" t="s">
        <v>267</v>
      </c>
      <c r="C1124" s="24">
        <v>2.0555555555555571</v>
      </c>
      <c r="D1124" s="24">
        <v>-7.6111111111111107</v>
      </c>
      <c r="E1124" s="18">
        <v>0</v>
      </c>
      <c r="F1124" s="24">
        <v>76.658333333333331</v>
      </c>
      <c r="G1124" s="24">
        <v>4.1161249999999994</v>
      </c>
      <c r="H1124" s="24">
        <v>-0.75925925925925908</v>
      </c>
      <c r="I1124" s="24">
        <v>-0.51388888888888873</v>
      </c>
      <c r="J1124" s="25">
        <v>215.45833333333334</v>
      </c>
      <c r="K1124" s="18">
        <v>0</v>
      </c>
      <c r="L1124" s="24" t="s">
        <v>348</v>
      </c>
    </row>
    <row r="1125" spans="1:12" ht="16" x14ac:dyDescent="0.2">
      <c r="A1125" s="15">
        <v>42022</v>
      </c>
      <c r="B1125" s="16" t="s">
        <v>267</v>
      </c>
      <c r="C1125" s="24">
        <v>0.99999999999999845</v>
      </c>
      <c r="D1125" s="24">
        <v>-1.7777777777777772</v>
      </c>
      <c r="E1125" s="18">
        <v>0</v>
      </c>
      <c r="F1125" s="24">
        <v>66.850000000000009</v>
      </c>
      <c r="G1125" s="24">
        <v>3.7622499999999999</v>
      </c>
      <c r="H1125" s="24">
        <v>-0.53472222222222221</v>
      </c>
      <c r="I1125" s="24">
        <v>-0.37268518518518517</v>
      </c>
      <c r="J1125" s="25">
        <v>287.29166666666669</v>
      </c>
      <c r="K1125" s="18">
        <v>0</v>
      </c>
      <c r="L1125" s="24" t="s">
        <v>348</v>
      </c>
    </row>
    <row r="1126" spans="1:12" ht="16" x14ac:dyDescent="0.2">
      <c r="A1126" s="15">
        <v>42023</v>
      </c>
      <c r="B1126" s="16" t="s">
        <v>267</v>
      </c>
      <c r="C1126" s="24">
        <v>-2.2777777777777786</v>
      </c>
      <c r="D1126" s="24">
        <v>-5.2222222222222214</v>
      </c>
      <c r="E1126" s="18">
        <v>0</v>
      </c>
      <c r="F1126" s="24">
        <v>73.729166666666671</v>
      </c>
      <c r="G1126" s="24">
        <v>2.1232500000000001</v>
      </c>
      <c r="H1126" s="24">
        <v>-0.49537037037037007</v>
      </c>
      <c r="I1126" s="24">
        <v>-0.33333333333333398</v>
      </c>
      <c r="J1126" s="25">
        <v>113.54166666666667</v>
      </c>
      <c r="K1126" s="18">
        <v>0</v>
      </c>
      <c r="L1126" s="24" t="s">
        <v>348</v>
      </c>
    </row>
    <row r="1127" spans="1:12" ht="16" x14ac:dyDescent="0.2">
      <c r="A1127" s="15">
        <v>42024</v>
      </c>
      <c r="B1127" s="16" t="s">
        <v>267</v>
      </c>
      <c r="C1127" s="24">
        <v>-3.7777777777777781</v>
      </c>
      <c r="D1127" s="24">
        <v>-6.166666666666667</v>
      </c>
      <c r="E1127" s="18">
        <v>2.2799999999999998</v>
      </c>
      <c r="F1127" s="24">
        <v>80.645833333333357</v>
      </c>
      <c r="G1127" s="24">
        <v>1.5086250000000001</v>
      </c>
      <c r="H1127" s="24">
        <v>-0.48842592592592537</v>
      </c>
      <c r="I1127" s="24">
        <v>-0.32870370370370428</v>
      </c>
      <c r="J1127" s="25">
        <v>101.08333333333333</v>
      </c>
      <c r="K1127" s="18">
        <v>30.479999999999997</v>
      </c>
      <c r="L1127" s="24" t="s">
        <v>348</v>
      </c>
    </row>
    <row r="1128" spans="1:12" ht="16" x14ac:dyDescent="0.2">
      <c r="A1128" s="15">
        <v>42025</v>
      </c>
      <c r="B1128" s="16" t="s">
        <v>267</v>
      </c>
      <c r="C1128" s="24">
        <v>3.6111111111111112</v>
      </c>
      <c r="D1128" s="24">
        <v>-6.166666666666667</v>
      </c>
      <c r="E1128" s="18">
        <v>0.254</v>
      </c>
      <c r="F1128" s="24">
        <v>85.379166666666663</v>
      </c>
      <c r="G1128" s="24">
        <v>0.85674999999999957</v>
      </c>
      <c r="H1128" s="24">
        <v>-0.15740740740740766</v>
      </c>
      <c r="I1128" s="24">
        <v>6.9444444444444059E-3</v>
      </c>
      <c r="J1128" s="25">
        <v>167.79166666666666</v>
      </c>
      <c r="K1128" s="18">
        <v>5.08</v>
      </c>
      <c r="L1128" s="24" t="s">
        <v>348</v>
      </c>
    </row>
    <row r="1129" spans="1:12" ht="16" x14ac:dyDescent="0.2">
      <c r="A1129" s="15">
        <v>42026</v>
      </c>
      <c r="B1129" s="16" t="s">
        <v>267</v>
      </c>
      <c r="C1129" s="24">
        <v>-2.333333333333333</v>
      </c>
      <c r="D1129" s="24">
        <v>-6</v>
      </c>
      <c r="E1129" s="18">
        <v>0</v>
      </c>
      <c r="F1129" s="24">
        <v>69.645833333333329</v>
      </c>
      <c r="G1129" s="24">
        <v>2.5143749999999998</v>
      </c>
      <c r="H1129" s="24">
        <v>-0.4444444444444447</v>
      </c>
      <c r="I1129" s="24">
        <v>-0.27777777777777773</v>
      </c>
      <c r="J1129" s="25">
        <v>263.375</v>
      </c>
      <c r="K1129" s="18">
        <v>0</v>
      </c>
      <c r="L1129" s="24" t="s">
        <v>348</v>
      </c>
    </row>
    <row r="1130" spans="1:12" ht="16" x14ac:dyDescent="0.2">
      <c r="A1130" s="15">
        <v>42027</v>
      </c>
      <c r="B1130" s="16" t="s">
        <v>267</v>
      </c>
      <c r="C1130" s="24">
        <v>-0.94444444444444398</v>
      </c>
      <c r="D1130" s="24">
        <v>-5.2222222222222214</v>
      </c>
      <c r="E1130" s="18">
        <v>0.254</v>
      </c>
      <c r="F1130" s="24">
        <v>71.07083333333334</v>
      </c>
      <c r="G1130" s="24">
        <v>4.1533749999999996</v>
      </c>
      <c r="H1130" s="24">
        <v>-0.44444444444444464</v>
      </c>
      <c r="I1130" s="24">
        <v>-0.27777777777777773</v>
      </c>
      <c r="J1130" s="25">
        <v>233.58333333333334</v>
      </c>
      <c r="K1130" s="18">
        <v>0</v>
      </c>
      <c r="L1130" s="24" t="s">
        <v>348</v>
      </c>
    </row>
    <row r="1131" spans="1:12" ht="16" x14ac:dyDescent="0.2">
      <c r="A1131" s="15">
        <v>42028</v>
      </c>
      <c r="B1131" s="16" t="s">
        <v>267</v>
      </c>
      <c r="C1131" s="24">
        <v>1.6111111111111103</v>
      </c>
      <c r="D1131" s="24">
        <v>-0.83333333333333326</v>
      </c>
      <c r="E1131" s="18">
        <v>0</v>
      </c>
      <c r="F1131" s="24">
        <v>80.579166666666666</v>
      </c>
      <c r="G1131" s="24">
        <v>1.9183749999999999</v>
      </c>
      <c r="H1131" s="24">
        <v>-0.39351851851851832</v>
      </c>
      <c r="I1131" s="24">
        <v>-0.24537037037036988</v>
      </c>
      <c r="J1131" s="25">
        <v>200.79166666666666</v>
      </c>
      <c r="K1131" s="18">
        <v>0</v>
      </c>
      <c r="L1131" s="24" t="s">
        <v>348</v>
      </c>
    </row>
    <row r="1132" spans="1:12" ht="16" x14ac:dyDescent="0.2">
      <c r="A1132" s="15">
        <v>42029</v>
      </c>
      <c r="B1132" s="16" t="s">
        <v>267</v>
      </c>
      <c r="C1132" s="24">
        <v>-0.55555555555555558</v>
      </c>
      <c r="D1132" s="24">
        <v>-10.833333333333334</v>
      </c>
      <c r="E1132" s="18">
        <v>0</v>
      </c>
      <c r="F1132" s="24">
        <v>59.01250000000001</v>
      </c>
      <c r="G1132" s="24">
        <v>2.1791250000000004</v>
      </c>
      <c r="H1132" s="24">
        <v>-0.3634259259259261</v>
      </c>
      <c r="I1132" s="24">
        <v>-0.22222222222222143</v>
      </c>
      <c r="J1132" s="25">
        <v>84.333333333333329</v>
      </c>
      <c r="K1132" s="18">
        <v>0</v>
      </c>
      <c r="L1132" s="24" t="s">
        <v>348</v>
      </c>
    </row>
    <row r="1133" spans="1:12" ht="16" x14ac:dyDescent="0.2">
      <c r="A1133" s="15">
        <v>42030</v>
      </c>
      <c r="B1133" s="16" t="s">
        <v>267</v>
      </c>
      <c r="C1133" s="24">
        <v>-6</v>
      </c>
      <c r="D1133" s="24">
        <v>-12.277777777777779</v>
      </c>
      <c r="E1133" s="18">
        <v>0</v>
      </c>
      <c r="F1133" s="24">
        <v>76.333333333333314</v>
      </c>
      <c r="G1133" s="24">
        <v>2.253625</v>
      </c>
      <c r="H1133" s="24">
        <v>-0.63657407407407418</v>
      </c>
      <c r="I1133" s="24">
        <v>-0.33333333333333315</v>
      </c>
      <c r="J1133" s="25">
        <v>131.91666666666666</v>
      </c>
      <c r="K1133" s="18">
        <v>0.01</v>
      </c>
      <c r="L1133" s="24" t="s">
        <v>348</v>
      </c>
    </row>
    <row r="1134" spans="1:12" ht="16" x14ac:dyDescent="0.2">
      <c r="A1134" s="15">
        <v>42031</v>
      </c>
      <c r="B1134" s="16" t="s">
        <v>267</v>
      </c>
      <c r="C1134" s="24">
        <v>-3.9999999999999996</v>
      </c>
      <c r="D1134" s="24">
        <v>-6.3333333333333321</v>
      </c>
      <c r="E1134" s="18">
        <v>1.78</v>
      </c>
      <c r="F1134" s="24">
        <v>82.38333333333334</v>
      </c>
      <c r="G1134" s="24">
        <v>0.93124999999999991</v>
      </c>
      <c r="H1134" s="24">
        <v>-0.57175925925925952</v>
      </c>
      <c r="I1134" s="24">
        <v>-0.35416666666666691</v>
      </c>
      <c r="J1134" s="25">
        <v>175.29166666666666</v>
      </c>
      <c r="K1134" s="18">
        <v>25.4</v>
      </c>
      <c r="L1134" s="24" t="s">
        <v>348</v>
      </c>
    </row>
    <row r="1135" spans="1:12" ht="16" x14ac:dyDescent="0.2">
      <c r="A1135" s="15">
        <v>42032</v>
      </c>
      <c r="B1135" s="16" t="s">
        <v>267</v>
      </c>
      <c r="C1135" s="24">
        <v>-3.1111111111111116</v>
      </c>
      <c r="D1135" s="24">
        <v>-5.166666666666667</v>
      </c>
      <c r="E1135" s="18">
        <v>0</v>
      </c>
      <c r="F1135" s="24">
        <v>78.812499999999986</v>
      </c>
      <c r="G1135" s="24">
        <v>3.7063749999999995</v>
      </c>
      <c r="H1135" s="24">
        <v>-0.48611111111111055</v>
      </c>
      <c r="I1135" s="24">
        <v>-0.31018518518518551</v>
      </c>
      <c r="J1135" s="25">
        <v>130.66666666666666</v>
      </c>
      <c r="K1135" s="18">
        <v>0</v>
      </c>
      <c r="L1135" s="24" t="s">
        <v>348</v>
      </c>
    </row>
    <row r="1136" spans="1:12" ht="16" x14ac:dyDescent="0.2">
      <c r="A1136" s="15">
        <v>42033</v>
      </c>
      <c r="B1136" s="16" t="s">
        <v>267</v>
      </c>
      <c r="C1136" s="24">
        <v>-0.16666666666666705</v>
      </c>
      <c r="D1136" s="24">
        <v>-7.9999999999999991</v>
      </c>
      <c r="E1136" s="18">
        <v>0</v>
      </c>
      <c r="F1136" s="24">
        <v>68.454166666666666</v>
      </c>
      <c r="G1136" s="24">
        <v>4.7121250000000003</v>
      </c>
      <c r="H1136" s="24">
        <v>-0.43287037037037068</v>
      </c>
      <c r="I1136" s="24">
        <v>-0.27777777777777773</v>
      </c>
      <c r="J1136" s="25">
        <v>280.79166666666669</v>
      </c>
      <c r="K1136" s="18">
        <v>0</v>
      </c>
      <c r="L1136" s="24" t="s">
        <v>348</v>
      </c>
    </row>
    <row r="1137" spans="1:12" ht="16" x14ac:dyDescent="0.2">
      <c r="A1137" s="15">
        <v>42034</v>
      </c>
      <c r="B1137" s="16" t="s">
        <v>267</v>
      </c>
      <c r="C1137" s="24">
        <v>-7.3888888888888893</v>
      </c>
      <c r="D1137" s="24">
        <v>-15.277777777777777</v>
      </c>
      <c r="E1137" s="18">
        <v>0</v>
      </c>
      <c r="F1137" s="24">
        <v>53.595833333333331</v>
      </c>
      <c r="G1137" s="24">
        <v>1.2664999999999995</v>
      </c>
      <c r="H1137" s="24">
        <v>-0.53703703703703742</v>
      </c>
      <c r="I1137" s="24">
        <v>-0.3009259259259261</v>
      </c>
      <c r="J1137" s="25">
        <v>244.70833333333334</v>
      </c>
      <c r="K1137" s="18">
        <v>0.01</v>
      </c>
      <c r="L1137" s="24" t="s">
        <v>348</v>
      </c>
    </row>
    <row r="1138" spans="1:12" ht="16" x14ac:dyDescent="0.2">
      <c r="A1138" s="15">
        <v>42035</v>
      </c>
      <c r="B1138" s="16" t="s">
        <v>267</v>
      </c>
      <c r="C1138" s="24">
        <v>-2.9444444444444446</v>
      </c>
      <c r="D1138" s="24">
        <v>-11.055555555555555</v>
      </c>
      <c r="E1138" s="18">
        <v>0</v>
      </c>
      <c r="F1138" s="24">
        <v>58.474999999999987</v>
      </c>
      <c r="G1138" s="24">
        <v>1.7321249999999997</v>
      </c>
      <c r="H1138" s="24">
        <v>-0.70138888888888895</v>
      </c>
      <c r="I1138" s="24">
        <v>-0.41435185185185186</v>
      </c>
      <c r="J1138" s="25">
        <v>186.54166666666666</v>
      </c>
      <c r="K1138" s="18">
        <v>0</v>
      </c>
      <c r="L1138" s="24" t="s">
        <v>348</v>
      </c>
    </row>
    <row r="1139" spans="1:12" ht="16" x14ac:dyDescent="0.2">
      <c r="A1139" s="15">
        <v>42036</v>
      </c>
      <c r="B1139" s="16" t="s">
        <v>267</v>
      </c>
      <c r="C1139" s="24">
        <v>-8.5</v>
      </c>
      <c r="D1139" s="24">
        <v>-15.888888888888889</v>
      </c>
      <c r="E1139" s="18">
        <v>0.76</v>
      </c>
      <c r="F1139" s="24">
        <v>53.975000000000001</v>
      </c>
      <c r="G1139" s="24">
        <v>4.2465000000000002</v>
      </c>
      <c r="H1139" s="24">
        <v>-0.7129629629629628</v>
      </c>
      <c r="I1139" s="24">
        <v>-0.42592592592592582</v>
      </c>
      <c r="J1139" s="25">
        <v>119.16666666666667</v>
      </c>
      <c r="K1139" s="18">
        <v>12.7</v>
      </c>
      <c r="L1139" s="24" t="s">
        <v>348</v>
      </c>
    </row>
    <row r="1140" spans="1:12" ht="16" x14ac:dyDescent="0.2">
      <c r="A1140" s="15">
        <v>42037</v>
      </c>
      <c r="B1140" s="16" t="s">
        <v>267</v>
      </c>
      <c r="C1140" s="24">
        <v>-11.166666666666668</v>
      </c>
      <c r="D1140" s="24">
        <v>-23.055555555555554</v>
      </c>
      <c r="E1140" s="18">
        <v>0</v>
      </c>
      <c r="F1140" s="24">
        <v>52.25416666666667</v>
      </c>
      <c r="G1140" s="24">
        <v>1.2851250000000001</v>
      </c>
      <c r="H1140" s="24">
        <v>-1.2129629629629628</v>
      </c>
      <c r="I1140" s="24">
        <v>-0.70138888888888884</v>
      </c>
      <c r="J1140" s="25">
        <v>260.75</v>
      </c>
      <c r="K1140" s="18">
        <v>0</v>
      </c>
      <c r="L1140" s="24" t="s">
        <v>348</v>
      </c>
    </row>
    <row r="1141" spans="1:12" ht="16" x14ac:dyDescent="0.2">
      <c r="A1141" s="15">
        <v>42038</v>
      </c>
      <c r="B1141" s="16" t="s">
        <v>267</v>
      </c>
      <c r="C1141" s="24">
        <v>-7.9444444444444446</v>
      </c>
      <c r="D1141" s="24">
        <v>-20.166666666666664</v>
      </c>
      <c r="E1141" s="18">
        <v>0</v>
      </c>
      <c r="F1141" s="24">
        <v>60.483333333333327</v>
      </c>
      <c r="G1141" s="24">
        <v>0.63324999999999998</v>
      </c>
      <c r="H1141" s="24">
        <v>-1.4768518518518521</v>
      </c>
      <c r="I1141" s="24">
        <v>-0.93055555555555536</v>
      </c>
      <c r="J1141" s="25">
        <v>227.125</v>
      </c>
      <c r="K1141" s="18">
        <v>0</v>
      </c>
      <c r="L1141" s="24" t="s">
        <v>348</v>
      </c>
    </row>
    <row r="1142" spans="1:12" ht="16" x14ac:dyDescent="0.2">
      <c r="A1142" s="15">
        <v>42039</v>
      </c>
      <c r="B1142" s="16" t="s">
        <v>267</v>
      </c>
      <c r="C1142" s="24">
        <v>-11.722222222222223</v>
      </c>
      <c r="D1142" s="24">
        <v>-19</v>
      </c>
      <c r="E1142" s="18">
        <v>0.76</v>
      </c>
      <c r="F1142" s="24">
        <v>54.145833333333336</v>
      </c>
      <c r="G1142" s="24">
        <v>3.0172499999999993</v>
      </c>
      <c r="H1142" s="24">
        <v>-1.2222222222222225</v>
      </c>
      <c r="I1142" s="24">
        <v>-0.80324074074074048</v>
      </c>
      <c r="J1142" s="25">
        <v>288.20833333333331</v>
      </c>
      <c r="K1142" s="18">
        <v>15.239999999999998</v>
      </c>
      <c r="L1142" s="24" t="s">
        <v>348</v>
      </c>
    </row>
    <row r="1143" spans="1:12" ht="16" x14ac:dyDescent="0.2">
      <c r="A1143" s="15">
        <v>42040</v>
      </c>
      <c r="B1143" s="16" t="s">
        <v>267</v>
      </c>
      <c r="C1143" s="24">
        <v>-9</v>
      </c>
      <c r="D1143" s="24">
        <v>-25.333333333333332</v>
      </c>
      <c r="E1143" s="18">
        <v>0</v>
      </c>
      <c r="F1143" s="24">
        <v>45.083333333333343</v>
      </c>
      <c r="G1143" s="24">
        <v>2.8309999999999995</v>
      </c>
      <c r="H1143" s="24">
        <v>-1.7430555555555547</v>
      </c>
      <c r="I1143" s="24">
        <v>-1.1574074074074077</v>
      </c>
      <c r="J1143" s="25">
        <v>233.04166666666666</v>
      </c>
      <c r="K1143" s="18">
        <v>0</v>
      </c>
      <c r="L1143" s="24" t="s">
        <v>348</v>
      </c>
    </row>
    <row r="1144" spans="1:12" ht="16" x14ac:dyDescent="0.2">
      <c r="A1144" s="15">
        <v>42041</v>
      </c>
      <c r="B1144" s="16" t="s">
        <v>267</v>
      </c>
      <c r="C1144" s="24">
        <v>-4.6666666666666661</v>
      </c>
      <c r="D1144" s="24">
        <v>-14.277777777777777</v>
      </c>
      <c r="E1144" s="18">
        <v>0</v>
      </c>
      <c r="F1144" s="24">
        <v>56.337500000000006</v>
      </c>
      <c r="G1144" s="24">
        <v>1.2292499999999997</v>
      </c>
      <c r="H1144" s="24">
        <v>-1.5</v>
      </c>
      <c r="I1144" s="24">
        <v>-1.0601851851851853</v>
      </c>
      <c r="J1144" s="25">
        <v>154.04166666666666</v>
      </c>
      <c r="K1144" s="18">
        <v>0</v>
      </c>
      <c r="L1144" s="24" t="s">
        <v>348</v>
      </c>
    </row>
    <row r="1145" spans="1:12" ht="16" x14ac:dyDescent="0.2">
      <c r="A1145" s="15">
        <v>42042</v>
      </c>
      <c r="B1145" s="16" t="s">
        <v>267</v>
      </c>
      <c r="C1145" s="24">
        <v>-1.8333333333333337</v>
      </c>
      <c r="D1145" s="24">
        <v>-8.7222222222222214</v>
      </c>
      <c r="E1145" s="18">
        <v>0</v>
      </c>
      <c r="F1145" s="24">
        <v>66.554166666666674</v>
      </c>
      <c r="G1145" s="24">
        <v>2.3839999999999999</v>
      </c>
      <c r="H1145" s="24">
        <v>-1.099537037037037</v>
      </c>
      <c r="I1145" s="24">
        <v>-0.79166666666666685</v>
      </c>
      <c r="J1145" s="25">
        <v>92.5</v>
      </c>
      <c r="K1145" s="18">
        <v>0</v>
      </c>
      <c r="L1145" s="24" t="s">
        <v>348</v>
      </c>
    </row>
    <row r="1146" spans="1:12" ht="16" x14ac:dyDescent="0.2">
      <c r="A1146" s="15">
        <v>42043</v>
      </c>
      <c r="B1146" s="16" t="s">
        <v>267</v>
      </c>
      <c r="C1146" s="24">
        <v>-3.0555555555555554</v>
      </c>
      <c r="D1146" s="24">
        <v>-6.3888888888888884</v>
      </c>
      <c r="E1146" s="18">
        <v>0</v>
      </c>
      <c r="F1146" s="24">
        <v>74.699999999999974</v>
      </c>
      <c r="G1146" s="24">
        <v>2.4957499999999997</v>
      </c>
      <c r="H1146" s="24">
        <v>-0.76388888888888873</v>
      </c>
      <c r="I1146" s="24">
        <v>-0.56712962962962976</v>
      </c>
      <c r="J1146" s="25">
        <v>104.66666666666667</v>
      </c>
      <c r="K1146" s="18">
        <v>0</v>
      </c>
      <c r="L1146" s="24" t="s">
        <v>348</v>
      </c>
    </row>
    <row r="1147" spans="1:12" ht="16" x14ac:dyDescent="0.2">
      <c r="A1147" s="15">
        <v>42044</v>
      </c>
      <c r="B1147" s="16" t="s">
        <v>267</v>
      </c>
      <c r="C1147" s="24">
        <v>-3.6666666666666674</v>
      </c>
      <c r="D1147" s="24">
        <v>-13.166666666666666</v>
      </c>
      <c r="E1147" s="18">
        <v>0</v>
      </c>
      <c r="F1147" s="24">
        <v>59.054166666666653</v>
      </c>
      <c r="G1147" s="24">
        <v>1.1733749999999998</v>
      </c>
      <c r="H1147" s="24">
        <v>-0.79629629629629617</v>
      </c>
      <c r="I1147" s="24">
        <v>-0.54629629629629606</v>
      </c>
      <c r="J1147" s="25">
        <v>227.875</v>
      </c>
      <c r="K1147" s="18">
        <v>0</v>
      </c>
      <c r="L1147" s="24" t="s">
        <v>348</v>
      </c>
    </row>
    <row r="1148" spans="1:12" ht="16" x14ac:dyDescent="0.2">
      <c r="A1148" s="15">
        <v>42045</v>
      </c>
      <c r="B1148" s="16" t="s">
        <v>267</v>
      </c>
      <c r="C1148" s="24">
        <v>-5.2777777777777777</v>
      </c>
      <c r="D1148" s="24">
        <v>-14.611111111111111</v>
      </c>
      <c r="E1148" s="18">
        <v>0</v>
      </c>
      <c r="F1148" s="24">
        <v>74.737499999999983</v>
      </c>
      <c r="G1148" s="24">
        <v>2.6819999999999999</v>
      </c>
      <c r="H1148" s="24">
        <v>-1.2037037037037035</v>
      </c>
      <c r="I1148" s="24">
        <v>-0.80555555555555569</v>
      </c>
      <c r="J1148" s="25">
        <v>132.375</v>
      </c>
      <c r="K1148" s="18">
        <v>0</v>
      </c>
      <c r="L1148" s="24" t="s">
        <v>348</v>
      </c>
    </row>
    <row r="1149" spans="1:12" ht="16" x14ac:dyDescent="0.2">
      <c r="A1149" s="15">
        <v>42046</v>
      </c>
      <c r="B1149" s="16" t="s">
        <v>267</v>
      </c>
      <c r="C1149" s="24">
        <v>-4.4444444444444446</v>
      </c>
      <c r="D1149" s="24">
        <v>-13.388888888888889</v>
      </c>
      <c r="E1149" s="18">
        <v>2.0299999999999998</v>
      </c>
      <c r="F1149" s="24">
        <v>70.254166666666677</v>
      </c>
      <c r="G1149" s="24">
        <v>5.3081249999999995</v>
      </c>
      <c r="H1149" s="24">
        <v>-0.87731481481481488</v>
      </c>
      <c r="I1149" s="24">
        <v>-0.65277777777777801</v>
      </c>
      <c r="J1149" s="25">
        <v>273.58333333333331</v>
      </c>
      <c r="K1149" s="18">
        <v>30.479999999999997</v>
      </c>
      <c r="L1149" s="24" t="s">
        <v>348</v>
      </c>
    </row>
    <row r="1150" spans="1:12" ht="16" x14ac:dyDescent="0.2">
      <c r="A1150" s="15">
        <v>42047</v>
      </c>
      <c r="B1150" s="16" t="s">
        <v>267</v>
      </c>
      <c r="C1150" s="24">
        <v>-13.777777777777779</v>
      </c>
      <c r="D1150" s="24">
        <v>-22</v>
      </c>
      <c r="E1150" s="18">
        <v>0</v>
      </c>
      <c r="F1150" s="24">
        <v>49.074999999999989</v>
      </c>
      <c r="G1150" s="24">
        <v>2.8496249999999996</v>
      </c>
      <c r="H1150" s="24">
        <v>-1.0277777777777779</v>
      </c>
      <c r="I1150" s="24">
        <v>-0.70138888888888884</v>
      </c>
      <c r="J1150" s="25">
        <v>287.20833333333331</v>
      </c>
      <c r="K1150" s="18">
        <v>0.01</v>
      </c>
      <c r="L1150" s="24" t="s">
        <v>348</v>
      </c>
    </row>
    <row r="1151" spans="1:12" ht="16" x14ac:dyDescent="0.2">
      <c r="A1151" s="15">
        <v>42048</v>
      </c>
      <c r="B1151" s="16" t="s">
        <v>267</v>
      </c>
      <c r="C1151" s="24">
        <v>-6.3888888888888884</v>
      </c>
      <c r="D1151" s="24">
        <v>-23.444444444444446</v>
      </c>
      <c r="E1151" s="18">
        <v>0</v>
      </c>
      <c r="F1151" s="24">
        <v>62.820833333333333</v>
      </c>
      <c r="G1151" s="24">
        <v>2.9427499999999998</v>
      </c>
      <c r="H1151" s="24">
        <v>-1.44212962962963</v>
      </c>
      <c r="I1151" s="24">
        <v>-1.0092592592592589</v>
      </c>
      <c r="J1151" s="25">
        <v>234.83333333333334</v>
      </c>
      <c r="K1151" s="18">
        <v>0</v>
      </c>
      <c r="L1151" s="24" t="s">
        <v>348</v>
      </c>
    </row>
    <row r="1152" spans="1:12" ht="16" x14ac:dyDescent="0.2">
      <c r="A1152" s="15">
        <v>42049</v>
      </c>
      <c r="B1152" s="16" t="s">
        <v>267</v>
      </c>
      <c r="C1152" s="24">
        <v>-11.722222222222223</v>
      </c>
      <c r="D1152" s="24">
        <v>-24.833333333333336</v>
      </c>
      <c r="E1152" s="18">
        <v>0.25</v>
      </c>
      <c r="F1152" s="24">
        <v>45.708333333333343</v>
      </c>
      <c r="G1152" s="24">
        <v>5.7178749999999994</v>
      </c>
      <c r="H1152" s="24">
        <v>-1.3587962962962967</v>
      </c>
      <c r="I1152" s="24">
        <v>-0.95370370370370372</v>
      </c>
      <c r="J1152" s="25">
        <v>316.29166666666669</v>
      </c>
      <c r="K1152" s="18">
        <v>5.08</v>
      </c>
      <c r="L1152" s="24" t="s">
        <v>348</v>
      </c>
    </row>
    <row r="1153" spans="1:12" ht="16" x14ac:dyDescent="0.2">
      <c r="A1153" s="15">
        <v>42050</v>
      </c>
      <c r="B1153" s="16" t="s">
        <v>267</v>
      </c>
      <c r="C1153" s="24">
        <v>-14.888888888888889</v>
      </c>
      <c r="D1153" s="24">
        <v>-25.444444444444443</v>
      </c>
      <c r="E1153" s="18">
        <v>0</v>
      </c>
      <c r="F1153" s="24">
        <v>45.029166666666669</v>
      </c>
      <c r="G1153" s="24">
        <v>1.5458749999999997</v>
      </c>
      <c r="H1153" s="24">
        <v>-1.9837962962962956</v>
      </c>
      <c r="I1153" s="24">
        <v>-1.4467592592592597</v>
      </c>
      <c r="J1153" s="25">
        <v>163.08333333333334</v>
      </c>
      <c r="K1153" s="18">
        <v>0</v>
      </c>
      <c r="L1153" s="24" t="s">
        <v>348</v>
      </c>
    </row>
    <row r="1154" spans="1:12" ht="16" x14ac:dyDescent="0.2">
      <c r="A1154" s="15">
        <v>42051</v>
      </c>
      <c r="B1154" s="16" t="s">
        <v>267</v>
      </c>
      <c r="C1154" s="24">
        <v>-10.277777777777777</v>
      </c>
      <c r="D1154" s="24">
        <v>-15.499999999999998</v>
      </c>
      <c r="E1154" s="18">
        <v>0</v>
      </c>
      <c r="F1154" s="24">
        <v>57.20000000000001</v>
      </c>
      <c r="G1154" s="24">
        <v>1.6390000000000002</v>
      </c>
      <c r="H1154" s="24">
        <v>-1.8171296296296282</v>
      </c>
      <c r="I1154" s="24">
        <v>-1.4236111111111114</v>
      </c>
      <c r="J1154" s="25">
        <v>195.875</v>
      </c>
      <c r="K1154" s="18">
        <v>0</v>
      </c>
      <c r="L1154" s="24" t="s">
        <v>348</v>
      </c>
    </row>
    <row r="1155" spans="1:12" ht="16" x14ac:dyDescent="0.2">
      <c r="A1155" s="15">
        <v>42052</v>
      </c>
      <c r="B1155" s="16" t="s">
        <v>267</v>
      </c>
      <c r="C1155" s="24">
        <v>-12.5</v>
      </c>
      <c r="D1155" s="24">
        <v>-20.888888888888889</v>
      </c>
      <c r="E1155" s="18">
        <v>0</v>
      </c>
      <c r="F1155" s="24">
        <v>57.095833333333331</v>
      </c>
      <c r="G1155" s="24">
        <v>3.1476249999999997</v>
      </c>
      <c r="H1155" s="24">
        <v>-1.835648148148147</v>
      </c>
      <c r="I1155" s="24">
        <v>-1.430555555555556</v>
      </c>
      <c r="J1155" s="25">
        <v>277.33333333333331</v>
      </c>
      <c r="K1155" s="18">
        <v>0.01</v>
      </c>
      <c r="L1155" s="24" t="s">
        <v>348</v>
      </c>
    </row>
    <row r="1156" spans="1:12" ht="16" x14ac:dyDescent="0.2">
      <c r="A1156" s="15">
        <v>42053</v>
      </c>
      <c r="B1156" s="16" t="s">
        <v>267</v>
      </c>
      <c r="C1156" s="24">
        <v>-19.944444444444443</v>
      </c>
      <c r="D1156" s="24">
        <v>-27.833333333333332</v>
      </c>
      <c r="E1156" s="18">
        <v>0</v>
      </c>
      <c r="F1156" s="24">
        <v>47.737500000000004</v>
      </c>
      <c r="G1156" s="24">
        <v>3.8739999999999988</v>
      </c>
      <c r="H1156" s="24">
        <v>-2.2962962962962958</v>
      </c>
      <c r="I1156" s="24">
        <v>-1.777777777777777</v>
      </c>
      <c r="J1156" s="25">
        <v>288.375</v>
      </c>
      <c r="K1156" s="18">
        <v>0.01</v>
      </c>
      <c r="L1156" s="24" t="s">
        <v>348</v>
      </c>
    </row>
    <row r="1157" spans="1:12" ht="16" x14ac:dyDescent="0.2">
      <c r="A1157" s="15">
        <v>42054</v>
      </c>
      <c r="B1157" s="16" t="s">
        <v>267</v>
      </c>
      <c r="C1157" s="24">
        <v>-17.944444444444443</v>
      </c>
      <c r="D1157" s="24">
        <v>-30.277777777777779</v>
      </c>
      <c r="E1157" s="18">
        <v>0</v>
      </c>
      <c r="F1157" s="24">
        <v>44.504166666666663</v>
      </c>
      <c r="G1157" s="24">
        <v>1.639</v>
      </c>
      <c r="H1157" s="24">
        <v>-3</v>
      </c>
      <c r="I1157" s="24">
        <v>-2.3425925925925921</v>
      </c>
      <c r="J1157" s="25">
        <v>270.83333333333331</v>
      </c>
      <c r="K1157" s="18">
        <v>0</v>
      </c>
      <c r="L1157" s="24" t="s">
        <v>348</v>
      </c>
    </row>
    <row r="1158" spans="1:12" ht="16" x14ac:dyDescent="0.2">
      <c r="A1158" s="15">
        <v>42055</v>
      </c>
      <c r="B1158" s="16" t="s">
        <v>267</v>
      </c>
      <c r="C1158" s="24">
        <v>-10.111111111111111</v>
      </c>
      <c r="D1158" s="24">
        <v>-26.555555555555554</v>
      </c>
      <c r="E1158" s="18">
        <v>0</v>
      </c>
      <c r="F1158" s="24">
        <v>58.379166666666663</v>
      </c>
      <c r="G1158" s="24">
        <v>2.9055</v>
      </c>
      <c r="H1158" s="24">
        <v>-3.201388888888888</v>
      </c>
      <c r="I1158" s="24">
        <v>-2.643518518518519</v>
      </c>
      <c r="J1158" s="25">
        <v>171.95833333333334</v>
      </c>
      <c r="K1158" s="18">
        <v>0.01</v>
      </c>
      <c r="L1158" s="24" t="s">
        <v>348</v>
      </c>
    </row>
    <row r="1159" spans="1:12" ht="16" x14ac:dyDescent="0.2">
      <c r="A1159" s="15">
        <v>42056</v>
      </c>
      <c r="B1159" s="16" t="s">
        <v>267</v>
      </c>
      <c r="C1159" s="24">
        <v>-6.2777777777777777</v>
      </c>
      <c r="D1159" s="24">
        <v>-15.777777777777777</v>
      </c>
      <c r="E1159" s="18">
        <v>0.25</v>
      </c>
      <c r="F1159" s="24">
        <v>61.041666666666664</v>
      </c>
      <c r="G1159" s="24">
        <v>1.5831249999999999</v>
      </c>
      <c r="H1159" s="24">
        <v>-2.2800925925925921</v>
      </c>
      <c r="I1159" s="24">
        <v>-1.9907407407407405</v>
      </c>
      <c r="J1159" s="25">
        <v>251.66666666666666</v>
      </c>
      <c r="K1159" s="18">
        <v>10.16</v>
      </c>
      <c r="L1159" s="24" t="s">
        <v>348</v>
      </c>
    </row>
    <row r="1160" spans="1:12" ht="16" x14ac:dyDescent="0.2">
      <c r="A1160" s="15">
        <v>42057</v>
      </c>
      <c r="B1160" s="16" t="s">
        <v>267</v>
      </c>
      <c r="C1160" s="24">
        <v>-15.722222222222221</v>
      </c>
      <c r="D1160" s="24">
        <v>-25.222222222222221</v>
      </c>
      <c r="E1160" s="18">
        <v>0</v>
      </c>
      <c r="F1160" s="24">
        <v>45.866666666666667</v>
      </c>
      <c r="G1160" s="24">
        <v>3.5201249999999988</v>
      </c>
      <c r="H1160" s="24">
        <v>-2.4791666666666661</v>
      </c>
      <c r="I1160" s="24">
        <v>-2.0416666666666661</v>
      </c>
      <c r="J1160" s="25">
        <v>287.45833333333331</v>
      </c>
      <c r="K1160" s="18">
        <v>0.01</v>
      </c>
      <c r="L1160" s="24" t="s">
        <v>348</v>
      </c>
    </row>
    <row r="1161" spans="1:12" ht="16" x14ac:dyDescent="0.2">
      <c r="A1161" s="15">
        <v>42058</v>
      </c>
      <c r="B1161" s="16" t="s">
        <v>267</v>
      </c>
      <c r="C1161" s="24">
        <v>-14.5</v>
      </c>
      <c r="D1161" s="24">
        <v>-29</v>
      </c>
      <c r="E1161" s="18">
        <v>0</v>
      </c>
      <c r="F1161" s="24">
        <v>39.69166666666667</v>
      </c>
      <c r="G1161" s="24">
        <v>3.0917499999999998</v>
      </c>
      <c r="H1161" s="24">
        <v>-3.3356481481481484</v>
      </c>
      <c r="I1161" s="24">
        <v>-2.7777777777777772</v>
      </c>
      <c r="J1161" s="25">
        <v>233.91666666666666</v>
      </c>
      <c r="K1161" s="18">
        <v>0</v>
      </c>
      <c r="L1161" s="24" t="s">
        <v>348</v>
      </c>
    </row>
    <row r="1162" spans="1:12" ht="16" x14ac:dyDescent="0.2">
      <c r="A1162" s="15">
        <v>42059</v>
      </c>
      <c r="B1162" s="16" t="s">
        <v>267</v>
      </c>
      <c r="C1162" s="24">
        <v>-2.333333333333333</v>
      </c>
      <c r="D1162" s="24">
        <v>-13.888888888888889</v>
      </c>
      <c r="E1162" s="18">
        <v>0</v>
      </c>
      <c r="F1162" s="24">
        <v>44.475000000000001</v>
      </c>
      <c r="G1162" s="24">
        <v>6.2766250000000001</v>
      </c>
      <c r="H1162" s="24">
        <v>-2.8587962962962958</v>
      </c>
      <c r="I1162" s="24">
        <v>-2.5324074074074079</v>
      </c>
      <c r="J1162" s="25">
        <v>255.75</v>
      </c>
      <c r="K1162" s="18">
        <v>0.01</v>
      </c>
      <c r="L1162" s="24" t="s">
        <v>348</v>
      </c>
    </row>
    <row r="1163" spans="1:12" ht="16" x14ac:dyDescent="0.2">
      <c r="A1163" s="15">
        <v>42060</v>
      </c>
      <c r="B1163" s="16" t="s">
        <v>267</v>
      </c>
      <c r="C1163" s="24">
        <v>-11.166666666666668</v>
      </c>
      <c r="D1163" s="24">
        <v>-21.722222222222221</v>
      </c>
      <c r="E1163" s="18">
        <v>0</v>
      </c>
      <c r="F1163" s="24">
        <v>42.045833333333327</v>
      </c>
      <c r="G1163" s="24">
        <v>1.0429999999999999</v>
      </c>
      <c r="H1163" s="24">
        <v>-2.8912037037037028</v>
      </c>
      <c r="I1163" s="24">
        <v>-2.4675925925925921</v>
      </c>
      <c r="J1163" s="25">
        <v>305.54166666666669</v>
      </c>
      <c r="K1163" s="18">
        <v>0</v>
      </c>
      <c r="L1163" s="24" t="s">
        <v>348</v>
      </c>
    </row>
    <row r="1164" spans="1:12" ht="16" x14ac:dyDescent="0.2">
      <c r="A1164" s="15">
        <v>42061</v>
      </c>
      <c r="B1164" s="16" t="s">
        <v>267</v>
      </c>
      <c r="C1164" s="24">
        <v>-13.277777777777777</v>
      </c>
      <c r="D1164" s="24">
        <v>-24</v>
      </c>
      <c r="E1164" s="18">
        <v>0</v>
      </c>
      <c r="F1164" s="24">
        <v>45.970833333333324</v>
      </c>
      <c r="G1164" s="24">
        <v>2.1977499999999996</v>
      </c>
      <c r="H1164" s="24">
        <v>-3.4050925925925917</v>
      </c>
      <c r="I1164" s="24">
        <v>-2.9074074074074083</v>
      </c>
      <c r="J1164" s="25">
        <v>310.29166666666669</v>
      </c>
      <c r="K1164" s="18">
        <v>0</v>
      </c>
      <c r="L1164" s="24" t="s">
        <v>348</v>
      </c>
    </row>
    <row r="1165" spans="1:12" ht="16" x14ac:dyDescent="0.2">
      <c r="A1165" s="15">
        <v>42062</v>
      </c>
      <c r="B1165" s="16" t="s">
        <v>267</v>
      </c>
      <c r="C1165" s="24">
        <v>-10.833333333333334</v>
      </c>
      <c r="D1165" s="24">
        <v>-24.666666666666664</v>
      </c>
      <c r="E1165" s="18">
        <v>0</v>
      </c>
      <c r="F1165" s="24">
        <v>44.19166666666667</v>
      </c>
      <c r="G1165" s="24">
        <v>1.6948749999999999</v>
      </c>
      <c r="H1165" s="24">
        <v>-3.9513888888888893</v>
      </c>
      <c r="I1165" s="24">
        <v>-3.3842592592592577</v>
      </c>
      <c r="J1165" s="25">
        <v>251.91666666666666</v>
      </c>
      <c r="K1165" s="18">
        <v>0</v>
      </c>
      <c r="L1165" s="24" t="s">
        <v>348</v>
      </c>
    </row>
    <row r="1166" spans="1:12" ht="16" x14ac:dyDescent="0.2">
      <c r="A1166" s="15">
        <v>42063</v>
      </c>
      <c r="B1166" s="16" t="s">
        <v>267</v>
      </c>
      <c r="C1166" s="24">
        <v>-6.4999999999999991</v>
      </c>
      <c r="D1166" s="24">
        <v>-23.833333333333332</v>
      </c>
      <c r="E1166" s="18">
        <v>0</v>
      </c>
      <c r="F1166" s="24">
        <v>45.016666666666659</v>
      </c>
      <c r="G1166" s="24">
        <v>1.639</v>
      </c>
      <c r="H1166" s="24">
        <v>-4.2291666666666661</v>
      </c>
      <c r="I1166" s="24">
        <v>-3.6643518518518516</v>
      </c>
      <c r="J1166" s="25">
        <v>188.83333333333334</v>
      </c>
      <c r="K1166" s="18">
        <v>0</v>
      </c>
      <c r="L1166" s="24" t="s">
        <v>348</v>
      </c>
    </row>
    <row r="1167" spans="1:12" ht="16" x14ac:dyDescent="0.2">
      <c r="A1167" s="15">
        <v>42064</v>
      </c>
      <c r="B1167" s="16" t="s">
        <v>267</v>
      </c>
      <c r="C1167" s="24">
        <v>-6.2222222222222214</v>
      </c>
      <c r="D1167" s="24">
        <v>-13.944444444444445</v>
      </c>
      <c r="E1167" s="18">
        <v>0</v>
      </c>
      <c r="F1167" s="24">
        <v>57.229166666666679</v>
      </c>
      <c r="G1167" s="24">
        <v>2.7937499999999997</v>
      </c>
      <c r="H1167" s="24">
        <v>-3.5787037037037046</v>
      </c>
      <c r="I1167" s="24">
        <v>-3.217592592592593</v>
      </c>
      <c r="J1167" s="25">
        <v>210.66666666666666</v>
      </c>
      <c r="K1167" s="18">
        <v>0</v>
      </c>
      <c r="L1167" s="24" t="s">
        <v>348</v>
      </c>
    </row>
    <row r="1168" spans="1:12" ht="16" x14ac:dyDescent="0.2">
      <c r="A1168" s="15">
        <v>42065</v>
      </c>
      <c r="B1168" s="16" t="s">
        <v>267</v>
      </c>
      <c r="C1168" s="24">
        <v>-2.1111111111111116</v>
      </c>
      <c r="D1168" s="24">
        <v>-16.444444444444446</v>
      </c>
      <c r="E1168" s="18">
        <v>0</v>
      </c>
      <c r="F1168" s="24">
        <v>48.37916666666667</v>
      </c>
      <c r="G1168" s="24">
        <v>1.6762499999999996</v>
      </c>
      <c r="H1168" s="24">
        <v>-3.2083333333333335</v>
      </c>
      <c r="I1168" s="24">
        <v>-2.8935185185185186</v>
      </c>
      <c r="J1168" s="25">
        <v>214.54166666666666</v>
      </c>
      <c r="K1168" s="18">
        <v>0</v>
      </c>
      <c r="L1168" s="24" t="s">
        <v>348</v>
      </c>
    </row>
    <row r="1169" spans="1:12" ht="16" x14ac:dyDescent="0.2">
      <c r="A1169" s="15">
        <v>42066</v>
      </c>
      <c r="B1169" s="16" t="s">
        <v>267</v>
      </c>
      <c r="C1169" s="24">
        <v>-3.1666666666666661</v>
      </c>
      <c r="D1169" s="24">
        <v>-9.5</v>
      </c>
      <c r="E1169" s="18">
        <v>0.25</v>
      </c>
      <c r="F1169" s="24">
        <v>65.75833333333334</v>
      </c>
      <c r="G1169" s="24">
        <v>3.7808749999999987</v>
      </c>
      <c r="H1169" s="24">
        <v>-2.6689814814814814</v>
      </c>
      <c r="I1169" s="24">
        <v>-2.4351851851851856</v>
      </c>
      <c r="J1169" s="25">
        <v>190.75</v>
      </c>
      <c r="K1169" s="18">
        <v>5.08</v>
      </c>
      <c r="L1169" s="24" t="s">
        <v>348</v>
      </c>
    </row>
    <row r="1170" spans="1:12" ht="16" x14ac:dyDescent="0.2">
      <c r="A1170" s="15">
        <v>42067</v>
      </c>
      <c r="B1170" s="16" t="s">
        <v>267</v>
      </c>
      <c r="C1170" s="24">
        <v>-11.166666666666668</v>
      </c>
      <c r="D1170" s="24">
        <v>-33.5</v>
      </c>
      <c r="E1170" s="18">
        <v>1.02</v>
      </c>
      <c r="F1170" s="24">
        <v>44.791666666666664</v>
      </c>
      <c r="G1170" s="24">
        <v>5.0287499999999987</v>
      </c>
      <c r="H1170" s="24">
        <v>-2.988425925925926</v>
      </c>
      <c r="I1170" s="24">
        <v>-2.657407407407407</v>
      </c>
      <c r="J1170" s="25">
        <v>262.08333333333331</v>
      </c>
      <c r="K1170" s="18">
        <v>15.239999999999998</v>
      </c>
      <c r="L1170" s="24" t="s">
        <v>348</v>
      </c>
    </row>
    <row r="1171" spans="1:12" ht="16" x14ac:dyDescent="0.2">
      <c r="A1171" s="15">
        <v>42068</v>
      </c>
      <c r="B1171" s="16" t="s">
        <v>267</v>
      </c>
      <c r="C1171" s="24">
        <v>-12.777777777777777</v>
      </c>
      <c r="D1171" s="24">
        <v>-25.999999999999996</v>
      </c>
      <c r="E1171" s="18">
        <v>0</v>
      </c>
      <c r="F1171" s="24">
        <v>41.250000000000007</v>
      </c>
      <c r="G1171" s="24">
        <v>1.30375</v>
      </c>
      <c r="H1171" s="24">
        <v>-3.9212962962962958</v>
      </c>
      <c r="I1171" s="24">
        <v>-3.3634259259259256</v>
      </c>
      <c r="J1171" s="25">
        <v>250.54166666666666</v>
      </c>
      <c r="K1171" s="18">
        <v>0</v>
      </c>
      <c r="L1171" s="24" t="s">
        <v>348</v>
      </c>
    </row>
    <row r="1172" spans="1:12" ht="16" x14ac:dyDescent="0.2">
      <c r="A1172" s="15">
        <v>42069</v>
      </c>
      <c r="B1172" s="16" t="s">
        <v>267</v>
      </c>
      <c r="C1172" s="24">
        <v>-1.6111111111111103</v>
      </c>
      <c r="D1172" s="24">
        <v>-20.944444444444446</v>
      </c>
      <c r="E1172" s="18">
        <v>0</v>
      </c>
      <c r="F1172" s="24">
        <v>52.5625</v>
      </c>
      <c r="G1172" s="24">
        <v>2.402625</v>
      </c>
      <c r="H1172" s="24">
        <v>-4.2106481481481488</v>
      </c>
      <c r="I1172" s="24">
        <v>-3.7476851851851851</v>
      </c>
      <c r="J1172" s="25">
        <v>200.70833333333334</v>
      </c>
      <c r="K1172" s="18">
        <v>0</v>
      </c>
      <c r="L1172" s="24" t="s">
        <v>348</v>
      </c>
    </row>
    <row r="1173" spans="1:12" ht="16" x14ac:dyDescent="0.2">
      <c r="A1173" s="15">
        <v>42070</v>
      </c>
      <c r="B1173" s="16" t="s">
        <v>267</v>
      </c>
      <c r="C1173" s="24">
        <v>3.1666666666666683</v>
      </c>
      <c r="D1173" s="24">
        <v>-11.111111111111111</v>
      </c>
      <c r="E1173" s="18">
        <v>0</v>
      </c>
      <c r="F1173" s="24">
        <v>56.804166666666667</v>
      </c>
      <c r="G1173" s="24">
        <v>3.0917499999999993</v>
      </c>
      <c r="H1173" s="24">
        <v>-3.2546296296296298</v>
      </c>
      <c r="I1173" s="24">
        <v>-3.0092592592592591</v>
      </c>
      <c r="J1173" s="25">
        <v>249.45833333333334</v>
      </c>
      <c r="K1173" s="18">
        <v>0</v>
      </c>
      <c r="L1173" s="24" t="s">
        <v>348</v>
      </c>
    </row>
    <row r="1174" spans="1:12" ht="16" x14ac:dyDescent="0.2">
      <c r="A1174" s="15">
        <v>42071</v>
      </c>
      <c r="B1174" s="16" t="s">
        <v>267</v>
      </c>
      <c r="C1174" s="24">
        <v>4.166666666666667</v>
      </c>
      <c r="D1174" s="24">
        <v>-7.5555555555555562</v>
      </c>
      <c r="E1174" s="18">
        <v>0</v>
      </c>
      <c r="F1174" s="24">
        <v>55.9375</v>
      </c>
      <c r="G1174" s="24">
        <v>2.402625</v>
      </c>
      <c r="H1174" s="24">
        <v>-2.2754629629629632</v>
      </c>
      <c r="I1174" s="24">
        <v>-2.1643518518518516</v>
      </c>
      <c r="J1174" s="25">
        <v>229.54166666666666</v>
      </c>
      <c r="K1174" s="18">
        <v>0</v>
      </c>
      <c r="L1174" s="24" t="s">
        <v>348</v>
      </c>
    </row>
    <row r="1175" spans="1:12" ht="16" x14ac:dyDescent="0.2">
      <c r="A1175" s="15">
        <v>42072</v>
      </c>
      <c r="B1175" s="16" t="s">
        <v>267</v>
      </c>
      <c r="C1175" s="24">
        <v>8.7222222222222232</v>
      </c>
      <c r="D1175" s="24">
        <v>-3.1111111111111116</v>
      </c>
      <c r="E1175" s="18">
        <v>0</v>
      </c>
      <c r="F1175" s="24">
        <v>58.454166666666659</v>
      </c>
      <c r="G1175" s="24">
        <v>2.0673749999999997</v>
      </c>
      <c r="H1175" s="24">
        <v>-0.93287037037037102</v>
      </c>
      <c r="I1175" s="24">
        <v>-0.93981481481481488</v>
      </c>
      <c r="J1175" s="25">
        <v>201</v>
      </c>
      <c r="K1175" s="18">
        <v>0</v>
      </c>
      <c r="L1175" s="24" t="s">
        <v>348</v>
      </c>
    </row>
    <row r="1176" spans="1:12" ht="16" x14ac:dyDescent="0.2">
      <c r="A1176" s="15">
        <v>42073</v>
      </c>
      <c r="B1176" s="16" t="s">
        <v>267</v>
      </c>
      <c r="C1176" s="24">
        <v>12.444444444444443</v>
      </c>
      <c r="D1176" s="24">
        <v>-1.6666666666666665</v>
      </c>
      <c r="E1176" s="18">
        <v>0</v>
      </c>
      <c r="F1176" s="24">
        <v>58.004166666666684</v>
      </c>
      <c r="G1176" s="24">
        <v>1.8811249999999999</v>
      </c>
      <c r="H1176" s="24">
        <v>-6.7129629629630164E-2</v>
      </c>
      <c r="I1176" s="24">
        <v>-6.9444444444445421E-3</v>
      </c>
      <c r="J1176" s="25">
        <v>216.125</v>
      </c>
      <c r="K1176" s="18">
        <v>0</v>
      </c>
      <c r="L1176" s="24" t="s">
        <v>348</v>
      </c>
    </row>
    <row r="1177" spans="1:12" ht="16" x14ac:dyDescent="0.2">
      <c r="A1177" s="15">
        <v>42074</v>
      </c>
      <c r="B1177" s="16" t="s">
        <v>267</v>
      </c>
      <c r="C1177" s="24">
        <v>10.388888888888891</v>
      </c>
      <c r="D1177" s="24">
        <v>-2.5</v>
      </c>
      <c r="E1177" s="18">
        <v>0</v>
      </c>
      <c r="F1177" s="24">
        <v>50.383333333333333</v>
      </c>
      <c r="G1177" s="24">
        <v>0.94987499999999991</v>
      </c>
      <c r="H1177" s="24">
        <v>-0.11111111111111072</v>
      </c>
      <c r="I1177" s="24">
        <v>-7.4074074074074472E-2</v>
      </c>
      <c r="J1177" s="25">
        <v>280.75</v>
      </c>
      <c r="K1177" s="18">
        <v>0</v>
      </c>
      <c r="L1177" s="24" t="s">
        <v>348</v>
      </c>
    </row>
    <row r="1178" spans="1:12" ht="16" x14ac:dyDescent="0.2">
      <c r="A1178" s="15">
        <v>42075</v>
      </c>
      <c r="B1178" s="16" t="s">
        <v>267</v>
      </c>
      <c r="C1178" s="24">
        <v>10.944444444444446</v>
      </c>
      <c r="D1178" s="24">
        <v>-0.83333333333333326</v>
      </c>
      <c r="E1178" s="18">
        <v>0</v>
      </c>
      <c r="F1178" s="24">
        <v>48.929166666666667</v>
      </c>
      <c r="G1178" s="24">
        <v>3.2407499999999998</v>
      </c>
      <c r="H1178" s="24">
        <v>-0.13194444444444431</v>
      </c>
      <c r="I1178" s="24">
        <v>-0.16666666666666666</v>
      </c>
      <c r="J1178" s="25">
        <v>123.66666666666667</v>
      </c>
      <c r="K1178" s="18">
        <v>0</v>
      </c>
      <c r="L1178" s="24" t="s">
        <v>348</v>
      </c>
    </row>
    <row r="1179" spans="1:12" ht="16" x14ac:dyDescent="0.2">
      <c r="A1179" s="15">
        <v>42076</v>
      </c>
      <c r="B1179" s="16" t="s">
        <v>267</v>
      </c>
      <c r="C1179" s="24">
        <v>16.333333333333332</v>
      </c>
      <c r="D1179" s="24">
        <v>3.2777777777777768</v>
      </c>
      <c r="E1179" s="18">
        <v>0</v>
      </c>
      <c r="F1179" s="24">
        <v>63.604166666666664</v>
      </c>
      <c r="G1179" s="24">
        <v>2.7564999999999995</v>
      </c>
      <c r="H1179" s="24">
        <v>-0.15509259259259275</v>
      </c>
      <c r="I1179" s="24">
        <v>-0.22222222222222143</v>
      </c>
      <c r="J1179" s="25">
        <v>207.83333333333334</v>
      </c>
      <c r="K1179" s="18">
        <v>0</v>
      </c>
      <c r="L1179" s="24" t="s">
        <v>348</v>
      </c>
    </row>
    <row r="1180" spans="1:12" ht="16" x14ac:dyDescent="0.2">
      <c r="A1180" s="15">
        <v>42077</v>
      </c>
      <c r="B1180" s="16" t="s">
        <v>267</v>
      </c>
      <c r="C1180" s="24">
        <v>10.777777777777777</v>
      </c>
      <c r="D1180" s="24">
        <v>-0.6666666666666663</v>
      </c>
      <c r="E1180" s="18">
        <v>0</v>
      </c>
      <c r="F1180" s="24">
        <v>63.016666666666652</v>
      </c>
      <c r="G1180" s="24">
        <v>3.0917499999999993</v>
      </c>
      <c r="H1180" s="24">
        <v>-1.8518518518518132E-2</v>
      </c>
      <c r="I1180" s="24">
        <v>-0.18749999999999989</v>
      </c>
      <c r="J1180" s="25">
        <v>250.83333333333334</v>
      </c>
      <c r="K1180" s="18">
        <v>0</v>
      </c>
      <c r="L1180" s="24" t="s">
        <v>348</v>
      </c>
    </row>
    <row r="1181" spans="1:12" ht="16" x14ac:dyDescent="0.2">
      <c r="A1181" s="15">
        <v>42078</v>
      </c>
      <c r="B1181" s="16" t="s">
        <v>267</v>
      </c>
      <c r="C1181" s="24">
        <v>14.5</v>
      </c>
      <c r="D1181" s="24">
        <v>-1.8333333333333337</v>
      </c>
      <c r="E1181" s="18">
        <v>0</v>
      </c>
      <c r="F1181" s="24">
        <v>58.166666666666679</v>
      </c>
      <c r="G1181" s="24">
        <v>2.0487499999999996</v>
      </c>
      <c r="H1181" s="24">
        <v>0.34953703703703737</v>
      </c>
      <c r="I1181" s="24">
        <v>-0.16666666666666699</v>
      </c>
      <c r="J1181" s="25">
        <v>168.125</v>
      </c>
      <c r="K1181" s="18">
        <v>0</v>
      </c>
      <c r="L1181" s="24" t="s">
        <v>348</v>
      </c>
    </row>
    <row r="1182" spans="1:12" ht="16" x14ac:dyDescent="0.2">
      <c r="A1182" s="15">
        <v>42079</v>
      </c>
      <c r="B1182" s="16" t="s">
        <v>267</v>
      </c>
      <c r="C1182" s="24">
        <v>14.055555555555554</v>
      </c>
      <c r="D1182" s="24">
        <v>2.7222222222222214</v>
      </c>
      <c r="E1182" s="18">
        <v>0</v>
      </c>
      <c r="F1182" s="24">
        <v>59.699999999999996</v>
      </c>
      <c r="G1182" s="24">
        <v>2.1046249999999995</v>
      </c>
      <c r="H1182" s="24">
        <v>1.6666666666666667</v>
      </c>
      <c r="I1182" s="24">
        <v>-0.1087962962962961</v>
      </c>
      <c r="J1182" s="25">
        <v>230.54166666666666</v>
      </c>
      <c r="K1182" s="18">
        <v>0</v>
      </c>
      <c r="L1182" s="24" t="s">
        <v>348</v>
      </c>
    </row>
    <row r="1183" spans="1:12" ht="16" x14ac:dyDescent="0.2">
      <c r="A1183" s="15">
        <v>42080</v>
      </c>
      <c r="B1183" s="16" t="s">
        <v>267</v>
      </c>
      <c r="C1183" s="24">
        <v>3.5555555555555545</v>
      </c>
      <c r="D1183" s="24">
        <v>-2.7777777777777777</v>
      </c>
      <c r="E1183" s="18">
        <v>0</v>
      </c>
      <c r="F1183" s="24">
        <v>39.145833333333336</v>
      </c>
      <c r="G1183" s="24">
        <v>3.892625000000002</v>
      </c>
      <c r="H1183" s="24">
        <v>0.4166666666666668</v>
      </c>
      <c r="I1183" s="24">
        <v>-5.5555555555556323E-2</v>
      </c>
      <c r="J1183" s="25">
        <v>285.70833333333331</v>
      </c>
      <c r="K1183" s="18">
        <v>0</v>
      </c>
      <c r="L1183" s="24" t="s">
        <v>348</v>
      </c>
    </row>
    <row r="1184" spans="1:12" ht="16" x14ac:dyDescent="0.2">
      <c r="A1184" s="15">
        <v>42081</v>
      </c>
      <c r="B1184" s="16" t="s">
        <v>267</v>
      </c>
      <c r="C1184" s="24">
        <v>5.3888888888888902</v>
      </c>
      <c r="D1184" s="24">
        <v>-2.9999999999999991</v>
      </c>
      <c r="E1184" s="18">
        <v>0</v>
      </c>
      <c r="F1184" s="24">
        <v>45.6</v>
      </c>
      <c r="G1184" s="24">
        <v>1.3037499999999997</v>
      </c>
      <c r="H1184" s="24">
        <v>0.18287037037037049</v>
      </c>
      <c r="I1184" s="24">
        <v>-5.5555555555556323E-2</v>
      </c>
      <c r="J1184" s="25">
        <v>246.83333333333334</v>
      </c>
      <c r="K1184" s="18">
        <v>0</v>
      </c>
      <c r="L1184" s="24" t="s">
        <v>348</v>
      </c>
    </row>
    <row r="1185" spans="1:12" ht="16" x14ac:dyDescent="0.2">
      <c r="A1185" s="15">
        <v>42082</v>
      </c>
      <c r="B1185" s="16" t="s">
        <v>267</v>
      </c>
      <c r="C1185" s="24">
        <v>8.4444444444444464</v>
      </c>
      <c r="D1185" s="24">
        <v>-1.3888888888888888</v>
      </c>
      <c r="E1185" s="18">
        <v>0</v>
      </c>
      <c r="F1185" s="24">
        <v>46.849999999999994</v>
      </c>
      <c r="G1185" s="24">
        <v>1.8997499999999998</v>
      </c>
      <c r="H1185" s="24">
        <v>1.0138888888888891</v>
      </c>
      <c r="I1185" s="24">
        <v>-3.2407407407407871E-2</v>
      </c>
      <c r="J1185" s="25">
        <v>132.58333333333334</v>
      </c>
      <c r="K1185" s="18">
        <v>0</v>
      </c>
      <c r="L1185" s="24" t="s">
        <v>348</v>
      </c>
    </row>
    <row r="1186" spans="1:12" ht="16" x14ac:dyDescent="0.2">
      <c r="A1186" s="15">
        <v>42083</v>
      </c>
      <c r="B1186" s="16" t="s">
        <v>267</v>
      </c>
      <c r="C1186" s="24">
        <v>10.111111111111112</v>
      </c>
      <c r="D1186" s="24">
        <v>0.88888888888888962</v>
      </c>
      <c r="E1186" s="18">
        <v>1.524</v>
      </c>
      <c r="F1186" s="24">
        <v>59.558333333333337</v>
      </c>
      <c r="G1186" s="24">
        <v>2.3467499999999997</v>
      </c>
      <c r="H1186" s="24">
        <v>2.2175925925925926</v>
      </c>
      <c r="I1186" s="24">
        <v>0.16898148148148126</v>
      </c>
      <c r="J1186" s="25">
        <v>231.95833333333334</v>
      </c>
      <c r="K1186" s="18">
        <v>0</v>
      </c>
      <c r="L1186" s="24" t="s">
        <v>348</v>
      </c>
    </row>
    <row r="1187" spans="1:12" ht="16" x14ac:dyDescent="0.2">
      <c r="A1187" s="15">
        <v>42084</v>
      </c>
      <c r="B1187" s="16" t="s">
        <v>267</v>
      </c>
      <c r="C1187" s="24">
        <v>3.8333333333333326</v>
      </c>
      <c r="D1187" s="24">
        <v>-2.333333333333333</v>
      </c>
      <c r="E1187" s="18">
        <v>0.254</v>
      </c>
      <c r="F1187" s="24">
        <v>50.704166666666673</v>
      </c>
      <c r="G1187" s="24">
        <v>2.9799999999999991</v>
      </c>
      <c r="H1187" s="24">
        <v>1.648148148148149</v>
      </c>
      <c r="I1187" s="24">
        <v>0.31018518518518529</v>
      </c>
      <c r="J1187" s="25">
        <v>303.125</v>
      </c>
      <c r="K1187" s="18">
        <v>0</v>
      </c>
      <c r="L1187" s="24" t="s">
        <v>348</v>
      </c>
    </row>
    <row r="1188" spans="1:12" ht="16" x14ac:dyDescent="0.2">
      <c r="A1188" s="15">
        <v>42085</v>
      </c>
      <c r="B1188" s="16" t="s">
        <v>267</v>
      </c>
      <c r="C1188" s="24">
        <v>3.9444444444444451</v>
      </c>
      <c r="D1188" s="24">
        <v>-2.7777777777777777</v>
      </c>
      <c r="E1188" s="18">
        <v>0</v>
      </c>
      <c r="F1188" s="24">
        <v>36.254166666666663</v>
      </c>
      <c r="G1188" s="24">
        <v>1.3596250000000001</v>
      </c>
      <c r="H1188" s="24">
        <v>0.98842592592592593</v>
      </c>
      <c r="I1188" s="24">
        <v>0.24537037037037004</v>
      </c>
      <c r="J1188" s="25">
        <v>107.54166666666667</v>
      </c>
      <c r="K1188" s="18">
        <v>0</v>
      </c>
      <c r="L1188" s="24" t="s">
        <v>348</v>
      </c>
    </row>
    <row r="1189" spans="1:12" ht="16" x14ac:dyDescent="0.2">
      <c r="A1189" s="15">
        <v>42086</v>
      </c>
      <c r="B1189" s="16" t="s">
        <v>267</v>
      </c>
      <c r="C1189" s="24">
        <v>9.0000000000000018</v>
      </c>
      <c r="D1189" s="24">
        <v>-3.333333333333333</v>
      </c>
      <c r="E1189" s="18">
        <v>0</v>
      </c>
      <c r="F1189" s="24">
        <v>47.812499999999993</v>
      </c>
      <c r="G1189" s="24">
        <v>1.8811249999999999</v>
      </c>
      <c r="H1189" s="24">
        <v>1.2407407407407407</v>
      </c>
      <c r="I1189" s="24">
        <v>0.60416666666666652</v>
      </c>
      <c r="J1189" s="25">
        <v>116.08333333333333</v>
      </c>
      <c r="K1189" s="18">
        <v>0</v>
      </c>
      <c r="L1189" s="24" t="s">
        <v>348</v>
      </c>
    </row>
    <row r="1190" spans="1:12" ht="16" x14ac:dyDescent="0.2">
      <c r="A1190" s="15">
        <v>42087</v>
      </c>
      <c r="B1190" s="16" t="s">
        <v>267</v>
      </c>
      <c r="C1190" s="24">
        <v>6.6666666666666661</v>
      </c>
      <c r="D1190" s="24">
        <v>-6.5555555555555554</v>
      </c>
      <c r="E1190" s="18">
        <v>0</v>
      </c>
      <c r="F1190" s="24">
        <v>50.845833333333331</v>
      </c>
      <c r="G1190" s="24">
        <v>3.3338749999999995</v>
      </c>
      <c r="H1190" s="24">
        <v>0.60185185185185197</v>
      </c>
      <c r="I1190" s="24">
        <v>0.19444444444444423</v>
      </c>
      <c r="J1190" s="25">
        <v>112.08333333333333</v>
      </c>
      <c r="K1190" s="18">
        <v>0</v>
      </c>
      <c r="L1190" s="24" t="s">
        <v>348</v>
      </c>
    </row>
    <row r="1191" spans="1:12" ht="16" x14ac:dyDescent="0.2">
      <c r="A1191" s="15">
        <v>42088</v>
      </c>
      <c r="B1191" s="16" t="s">
        <v>267</v>
      </c>
      <c r="C1191" s="24">
        <v>2.2777777777777786</v>
      </c>
      <c r="D1191" s="24">
        <v>-3.6111111111111112</v>
      </c>
      <c r="E1191" s="18">
        <v>4.3179999999999996</v>
      </c>
      <c r="F1191" s="24">
        <v>75.783333333333317</v>
      </c>
      <c r="G1191" s="24">
        <v>4.2092500000000008</v>
      </c>
      <c r="H1191" s="24">
        <v>-0.10185185185185157</v>
      </c>
      <c r="I1191" s="24">
        <v>-1.6203703703703935E-2</v>
      </c>
      <c r="J1191" s="25">
        <v>184.79166666666666</v>
      </c>
      <c r="K1191" s="18">
        <v>76.199999999999989</v>
      </c>
      <c r="L1191" s="24" t="s">
        <v>348</v>
      </c>
    </row>
    <row r="1192" spans="1:12" ht="16" x14ac:dyDescent="0.2">
      <c r="A1192" s="15">
        <v>42089</v>
      </c>
      <c r="B1192" s="16" t="s">
        <v>267</v>
      </c>
      <c r="C1192" s="24">
        <v>0.49999999999999922</v>
      </c>
      <c r="D1192" s="24">
        <v>-8.1666666666666661</v>
      </c>
      <c r="E1192" s="18">
        <v>0</v>
      </c>
      <c r="F1192" s="24">
        <v>52.670833333333327</v>
      </c>
      <c r="G1192" s="24">
        <v>4.0229999999999988</v>
      </c>
      <c r="H1192" s="24">
        <v>-0.11111111111111072</v>
      </c>
      <c r="I1192" s="24">
        <v>-5.0925925925926631E-2</v>
      </c>
      <c r="J1192" s="25">
        <v>274.16666666666669</v>
      </c>
      <c r="K1192" s="18">
        <v>0</v>
      </c>
      <c r="L1192" s="24" t="s">
        <v>348</v>
      </c>
    </row>
    <row r="1193" spans="1:12" ht="16" x14ac:dyDescent="0.2">
      <c r="A1193" s="15">
        <v>42090</v>
      </c>
      <c r="B1193" s="16" t="s">
        <v>267</v>
      </c>
      <c r="C1193" s="24">
        <v>-1.0555555555555547</v>
      </c>
      <c r="D1193" s="24">
        <v>-12.222222222222221</v>
      </c>
      <c r="E1193" s="18">
        <v>0</v>
      </c>
      <c r="F1193" s="24">
        <v>48.537499999999994</v>
      </c>
      <c r="G1193" s="24">
        <v>0.80087499999999989</v>
      </c>
      <c r="H1193" s="24">
        <v>-0.11111111111111072</v>
      </c>
      <c r="I1193" s="24">
        <v>-5.5555555555556323E-2</v>
      </c>
      <c r="J1193" s="25">
        <v>305.91666666666669</v>
      </c>
      <c r="K1193" s="18">
        <v>0</v>
      </c>
      <c r="L1193" s="24" t="s">
        <v>348</v>
      </c>
    </row>
    <row r="1194" spans="1:12" ht="16" x14ac:dyDescent="0.2">
      <c r="A1194" s="15">
        <v>42091</v>
      </c>
      <c r="B1194" s="16" t="s">
        <v>267</v>
      </c>
      <c r="C1194" s="24">
        <v>4.5000000000000009</v>
      </c>
      <c r="D1194" s="24">
        <v>-10.888888888888889</v>
      </c>
      <c r="E1194" s="18">
        <v>0</v>
      </c>
      <c r="F1194" s="24">
        <v>44.88750000000001</v>
      </c>
      <c r="G1194" s="24">
        <v>1.6203750000000001</v>
      </c>
      <c r="H1194" s="24">
        <v>-0.11111111111111072</v>
      </c>
      <c r="I1194" s="24">
        <v>-5.5555555555556323E-2</v>
      </c>
      <c r="J1194" s="25">
        <v>200.08333333333334</v>
      </c>
      <c r="K1194" s="18">
        <v>0</v>
      </c>
      <c r="L1194" s="24" t="s">
        <v>348</v>
      </c>
    </row>
    <row r="1195" spans="1:12" ht="16" x14ac:dyDescent="0.2">
      <c r="A1195" s="15">
        <v>42092</v>
      </c>
      <c r="B1195" s="16" t="s">
        <v>267</v>
      </c>
      <c r="C1195" s="24">
        <v>3.7222222222222237</v>
      </c>
      <c r="D1195" s="24">
        <v>-1.6111111111111103</v>
      </c>
      <c r="E1195" s="18">
        <v>2.54</v>
      </c>
      <c r="F1195" s="24">
        <v>65.749999999999986</v>
      </c>
      <c r="G1195" s="24">
        <v>4.2837500000000004</v>
      </c>
      <c r="H1195" s="24">
        <v>-0.11111111111111072</v>
      </c>
      <c r="I1195" s="24">
        <v>-5.5555555555556323E-2</v>
      </c>
      <c r="J1195" s="25">
        <v>212.375</v>
      </c>
      <c r="K1195" s="18">
        <v>0</v>
      </c>
      <c r="L1195" s="24" t="s">
        <v>348</v>
      </c>
    </row>
    <row r="1196" spans="1:12" ht="16" x14ac:dyDescent="0.2">
      <c r="A1196" s="15">
        <v>42093</v>
      </c>
      <c r="B1196" s="16" t="s">
        <v>267</v>
      </c>
      <c r="C1196" s="24">
        <v>9.2777777777777786</v>
      </c>
      <c r="D1196" s="24">
        <v>0.44444444444444287</v>
      </c>
      <c r="E1196" s="18">
        <v>4.3179999999999996</v>
      </c>
      <c r="F1196" s="24">
        <v>66.21250000000002</v>
      </c>
      <c r="G1196" s="24">
        <v>2.0859999999999994</v>
      </c>
      <c r="H1196" s="24">
        <v>0.19907407407407432</v>
      </c>
      <c r="I1196" s="24">
        <v>1.620370370370311E-2</v>
      </c>
      <c r="J1196" s="25">
        <v>215.04166666666666</v>
      </c>
      <c r="K1196" s="18">
        <v>0</v>
      </c>
      <c r="L1196" s="24" t="s">
        <v>348</v>
      </c>
    </row>
    <row r="1197" spans="1:12" ht="16" x14ac:dyDescent="0.2">
      <c r="A1197" s="15">
        <v>42094</v>
      </c>
      <c r="B1197" s="16" t="s">
        <v>267</v>
      </c>
      <c r="C1197" s="24">
        <v>13.499999999999998</v>
      </c>
      <c r="D1197" s="24">
        <v>-1.0555555555555547</v>
      </c>
      <c r="E1197" s="18">
        <v>0</v>
      </c>
      <c r="F1197" s="24">
        <v>66.699999999999989</v>
      </c>
      <c r="G1197" s="24">
        <v>1.8066250000000001</v>
      </c>
      <c r="H1197" s="24">
        <v>3.2175925925925917</v>
      </c>
      <c r="I1197" s="24">
        <v>1.2731481481481477</v>
      </c>
      <c r="J1197" s="25">
        <v>262.29166666666669</v>
      </c>
      <c r="K1197" s="18">
        <v>0</v>
      </c>
      <c r="L1197" s="24" t="s">
        <v>348</v>
      </c>
    </row>
    <row r="1198" spans="1:12" ht="16" x14ac:dyDescent="0.2">
      <c r="A1198" s="15">
        <v>42095</v>
      </c>
      <c r="B1198" s="16" t="s">
        <v>267</v>
      </c>
      <c r="C1198" s="24">
        <v>22.055555555555557</v>
      </c>
      <c r="D1198" s="24">
        <v>0.16666666666666508</v>
      </c>
      <c r="E1198" s="18">
        <v>0</v>
      </c>
      <c r="F1198" s="24">
        <v>48.73333333333332</v>
      </c>
      <c r="G1198" s="24">
        <v>3.8181250000000002</v>
      </c>
      <c r="H1198" s="24">
        <v>4.4050925925925926</v>
      </c>
      <c r="I1198" s="24">
        <v>2.4513888888888888</v>
      </c>
      <c r="J1198" s="25">
        <v>126.95833333333333</v>
      </c>
      <c r="K1198" s="18">
        <v>0</v>
      </c>
      <c r="L1198" s="24" t="s">
        <v>348</v>
      </c>
    </row>
    <row r="1199" spans="1:12" ht="16" x14ac:dyDescent="0.2">
      <c r="A1199" s="15">
        <v>42096</v>
      </c>
      <c r="B1199" s="16" t="s">
        <v>267</v>
      </c>
      <c r="C1199" s="24">
        <v>15.888888888888889</v>
      </c>
      <c r="D1199" s="24">
        <v>5.833333333333333</v>
      </c>
      <c r="E1199" s="18">
        <v>1.778</v>
      </c>
      <c r="F1199" s="24">
        <v>54.666666666666657</v>
      </c>
      <c r="G1199" s="24">
        <v>4.0975000000000001</v>
      </c>
      <c r="H1199" s="24">
        <v>6.7777777777777777</v>
      </c>
      <c r="I1199" s="24">
        <v>4.7222222222222214</v>
      </c>
      <c r="J1199" s="25">
        <v>249.95833333333334</v>
      </c>
      <c r="K1199" s="18">
        <v>0</v>
      </c>
      <c r="L1199" s="24" t="s">
        <v>348</v>
      </c>
    </row>
    <row r="1200" spans="1:12" ht="16" x14ac:dyDescent="0.2">
      <c r="A1200" s="15">
        <v>42097</v>
      </c>
      <c r="B1200" s="16" t="s">
        <v>267</v>
      </c>
      <c r="C1200" s="24">
        <v>5.8888888888888893</v>
      </c>
      <c r="D1200" s="24">
        <v>-2.1666666666666656</v>
      </c>
      <c r="E1200" s="18">
        <v>0</v>
      </c>
      <c r="F1200" s="24">
        <v>59.983333333333327</v>
      </c>
      <c r="G1200" s="24">
        <v>3.2966249999999993</v>
      </c>
      <c r="H1200" s="24">
        <v>1.8703703703703705</v>
      </c>
      <c r="I1200" s="24">
        <v>1.8263888888888882</v>
      </c>
      <c r="J1200" s="25">
        <v>287.41666666666669</v>
      </c>
      <c r="K1200" s="18">
        <v>0</v>
      </c>
      <c r="L1200" s="24" t="s">
        <v>348</v>
      </c>
    </row>
    <row r="1201" spans="1:12" ht="16" x14ac:dyDescent="0.2">
      <c r="A1201" s="15">
        <v>42098</v>
      </c>
      <c r="B1201" s="16" t="s">
        <v>267</v>
      </c>
      <c r="C1201" s="24">
        <v>8.7777777777777768</v>
      </c>
      <c r="D1201" s="24">
        <v>-3.1111111111111116</v>
      </c>
      <c r="E1201" s="18">
        <v>0</v>
      </c>
      <c r="F1201" s="24">
        <v>48.579166666666659</v>
      </c>
      <c r="G1201" s="24">
        <v>2.831</v>
      </c>
      <c r="H1201" s="24">
        <v>2.581018518518519</v>
      </c>
      <c r="I1201" s="24">
        <v>1.9861111111111109</v>
      </c>
      <c r="J1201" s="25">
        <v>243.875</v>
      </c>
      <c r="K1201" s="18">
        <v>0</v>
      </c>
      <c r="L1201" s="24" t="s">
        <v>348</v>
      </c>
    </row>
    <row r="1202" spans="1:12" ht="16" x14ac:dyDescent="0.2">
      <c r="A1202" s="15">
        <v>42099</v>
      </c>
      <c r="B1202" s="16" t="s">
        <v>267</v>
      </c>
      <c r="C1202" s="24">
        <v>10.666666666666668</v>
      </c>
      <c r="D1202" s="24">
        <v>-0.16666666666666705</v>
      </c>
      <c r="E1202" s="18">
        <v>1.27</v>
      </c>
      <c r="F1202" s="24">
        <v>75.716666666666683</v>
      </c>
      <c r="G1202" s="24">
        <v>1.2478749999999998</v>
      </c>
      <c r="H1202" s="24">
        <v>5.5856481481481479</v>
      </c>
      <c r="I1202" s="24">
        <v>4.4768518518518521</v>
      </c>
      <c r="J1202" s="25">
        <v>146.20833333333334</v>
      </c>
      <c r="K1202" s="18">
        <v>0</v>
      </c>
      <c r="L1202" s="24" t="s">
        <v>348</v>
      </c>
    </row>
    <row r="1203" spans="1:12" ht="16" x14ac:dyDescent="0.2">
      <c r="A1203" s="15">
        <v>42100</v>
      </c>
      <c r="B1203" s="16" t="s">
        <v>267</v>
      </c>
      <c r="C1203" s="24">
        <v>5.4999999999999991</v>
      </c>
      <c r="D1203" s="24">
        <v>-0.27777777777777779</v>
      </c>
      <c r="E1203" s="18">
        <v>0.254</v>
      </c>
      <c r="F1203" s="24">
        <v>80.266666666666666</v>
      </c>
      <c r="G1203" s="24">
        <v>3.0917499999999993</v>
      </c>
      <c r="H1203" s="24">
        <v>3.7430555555555558</v>
      </c>
      <c r="I1203" s="24">
        <v>3.7615740740740748</v>
      </c>
      <c r="J1203" s="25">
        <v>46.375</v>
      </c>
      <c r="K1203" s="18">
        <v>0</v>
      </c>
      <c r="L1203" s="24" t="s">
        <v>348</v>
      </c>
    </row>
    <row r="1204" spans="1:12" ht="16" x14ac:dyDescent="0.2">
      <c r="A1204" s="15">
        <v>42101</v>
      </c>
      <c r="B1204" s="16" t="s">
        <v>267</v>
      </c>
      <c r="C1204" s="24">
        <v>5.9444444444444455</v>
      </c>
      <c r="D1204" s="24">
        <v>0.44444444444444287</v>
      </c>
      <c r="E1204" s="18">
        <v>8.3819999999999997</v>
      </c>
      <c r="F1204" s="24">
        <v>60.099999999999994</v>
      </c>
      <c r="G1204" s="24">
        <v>3.6132499999999994</v>
      </c>
      <c r="H1204" s="24">
        <v>2.333333333333333</v>
      </c>
      <c r="I1204" s="24">
        <v>2.5787037037037042</v>
      </c>
      <c r="J1204" s="25">
        <v>53.458333333333336</v>
      </c>
      <c r="K1204" s="18">
        <v>0</v>
      </c>
      <c r="L1204" s="24" t="s">
        <v>348</v>
      </c>
    </row>
    <row r="1205" spans="1:12" ht="16" x14ac:dyDescent="0.2">
      <c r="A1205" s="15">
        <v>42102</v>
      </c>
      <c r="B1205" s="16" t="s">
        <v>267</v>
      </c>
      <c r="C1205" s="24">
        <v>4.0555555555555536</v>
      </c>
      <c r="D1205" s="24">
        <v>0.72222222222222066</v>
      </c>
      <c r="E1205" s="18">
        <v>0.76200000000000001</v>
      </c>
      <c r="F1205" s="24">
        <v>90.116666666666674</v>
      </c>
      <c r="G1205" s="24">
        <v>2.5702500000000001</v>
      </c>
      <c r="H1205" s="24">
        <v>3.199074074074074</v>
      </c>
      <c r="I1205" s="24">
        <v>2.951388888888888</v>
      </c>
      <c r="J1205" s="25">
        <v>63.75</v>
      </c>
      <c r="K1205" s="18">
        <v>0</v>
      </c>
      <c r="L1205" s="24" t="s">
        <v>348</v>
      </c>
    </row>
    <row r="1206" spans="1:12" ht="16" x14ac:dyDescent="0.2">
      <c r="A1206" s="15">
        <v>42103</v>
      </c>
      <c r="B1206" s="16" t="s">
        <v>267</v>
      </c>
      <c r="C1206" s="24">
        <v>3.6666666666666674</v>
      </c>
      <c r="D1206" s="24">
        <v>0.61111111111111194</v>
      </c>
      <c r="E1206" s="18">
        <v>30.226000000000003</v>
      </c>
      <c r="F1206" s="24">
        <v>98.516666666666666</v>
      </c>
      <c r="G1206" s="24">
        <v>2.6261249999999996</v>
      </c>
      <c r="H1206" s="24">
        <v>2.8657407407407405</v>
      </c>
      <c r="I1206" s="24">
        <v>2.863425925925926</v>
      </c>
      <c r="J1206" s="25">
        <v>96.875</v>
      </c>
      <c r="K1206" s="18">
        <v>0</v>
      </c>
      <c r="L1206" s="24" t="s">
        <v>348</v>
      </c>
    </row>
    <row r="1207" spans="1:12" ht="16" x14ac:dyDescent="0.2">
      <c r="A1207" s="15">
        <v>42104</v>
      </c>
      <c r="B1207" s="16" t="s">
        <v>267</v>
      </c>
      <c r="C1207" s="24">
        <v>8.7222222222222232</v>
      </c>
      <c r="D1207" s="24">
        <v>-0.77777777777777701</v>
      </c>
      <c r="E1207" s="18">
        <v>19.811999999999991</v>
      </c>
      <c r="F1207" s="24">
        <v>81.445833333333312</v>
      </c>
      <c r="G1207" s="24">
        <v>2.2536249999999995</v>
      </c>
      <c r="H1207" s="24">
        <v>2.7523148148148144</v>
      </c>
      <c r="I1207" s="24">
        <v>2.6921296296296298</v>
      </c>
      <c r="J1207" s="25">
        <v>277</v>
      </c>
      <c r="K1207" s="18">
        <v>76.199999999999989</v>
      </c>
      <c r="L1207" s="24" t="s">
        <v>348</v>
      </c>
    </row>
    <row r="1208" spans="1:12" ht="16" x14ac:dyDescent="0.2">
      <c r="A1208" s="15">
        <v>42105</v>
      </c>
      <c r="B1208" s="16" t="s">
        <v>267</v>
      </c>
      <c r="C1208" s="24">
        <v>15.999999999999998</v>
      </c>
      <c r="D1208" s="24">
        <v>-1.6666666666666665</v>
      </c>
      <c r="E1208" s="18">
        <v>2.54</v>
      </c>
      <c r="F1208" s="24">
        <v>62.258333333333333</v>
      </c>
      <c r="G1208" s="24">
        <v>1.4341250000000001</v>
      </c>
      <c r="H1208" s="24">
        <v>6.2777777777777759</v>
      </c>
      <c r="I1208" s="24">
        <v>4.9050925925925926</v>
      </c>
      <c r="J1208" s="25">
        <v>219.33333333333334</v>
      </c>
      <c r="K1208" s="18">
        <v>0</v>
      </c>
      <c r="L1208" s="24" t="s">
        <v>348</v>
      </c>
    </row>
    <row r="1209" spans="1:12" ht="16" x14ac:dyDescent="0.2">
      <c r="A1209" s="15">
        <v>42106</v>
      </c>
      <c r="B1209" s="16" t="s">
        <v>267</v>
      </c>
      <c r="C1209" s="24">
        <v>21.166666666666664</v>
      </c>
      <c r="D1209" s="24">
        <v>5.6666666666666679</v>
      </c>
      <c r="E1209" s="18">
        <v>0</v>
      </c>
      <c r="F1209" s="24">
        <v>49.416666666666664</v>
      </c>
      <c r="G1209" s="24">
        <v>4.3023749999999987</v>
      </c>
      <c r="H1209" s="24">
        <v>8.7708333333333321</v>
      </c>
      <c r="I1209" s="24">
        <v>7.4074074074074057</v>
      </c>
      <c r="J1209" s="25">
        <v>160.66666666666666</v>
      </c>
      <c r="K1209" s="18">
        <v>0</v>
      </c>
      <c r="L1209" s="24" t="s">
        <v>348</v>
      </c>
    </row>
    <row r="1210" spans="1:12" ht="16" x14ac:dyDescent="0.2">
      <c r="A1210" s="15">
        <v>42107</v>
      </c>
      <c r="B1210" s="16" t="s">
        <v>267</v>
      </c>
      <c r="C1210" s="24">
        <v>14.611111111111109</v>
      </c>
      <c r="D1210" s="24">
        <v>6.9444444444444446</v>
      </c>
      <c r="E1210" s="18">
        <v>2.54</v>
      </c>
      <c r="F1210" s="24">
        <v>52.787500000000016</v>
      </c>
      <c r="G1210" s="24">
        <v>3.7249999999999996</v>
      </c>
      <c r="H1210" s="24">
        <v>9.0972222222222232</v>
      </c>
      <c r="I1210" s="24">
        <v>8.4097222222222214</v>
      </c>
      <c r="J1210" s="25">
        <v>233.125</v>
      </c>
      <c r="K1210" s="18">
        <v>0</v>
      </c>
      <c r="L1210" s="24" t="s">
        <v>348</v>
      </c>
    </row>
    <row r="1211" spans="1:12" ht="16" x14ac:dyDescent="0.2">
      <c r="A1211" s="15">
        <v>42108</v>
      </c>
      <c r="B1211" s="16" t="s">
        <v>267</v>
      </c>
      <c r="C1211" s="24">
        <v>17.611111111111111</v>
      </c>
      <c r="D1211" s="24">
        <v>-0.11111111111111072</v>
      </c>
      <c r="E1211" s="18">
        <v>0</v>
      </c>
      <c r="F1211" s="24">
        <v>41.129166666666663</v>
      </c>
      <c r="G1211" s="24">
        <v>0.70774999999999988</v>
      </c>
      <c r="H1211" s="24">
        <v>8.5162037037037042</v>
      </c>
      <c r="I1211" s="24">
        <v>7.6041666666666652</v>
      </c>
      <c r="J1211" s="25">
        <v>276.58333333333331</v>
      </c>
      <c r="K1211" s="18">
        <v>0</v>
      </c>
      <c r="L1211" s="24" t="s">
        <v>348</v>
      </c>
    </row>
    <row r="1212" spans="1:12" ht="16" x14ac:dyDescent="0.2">
      <c r="A1212" s="15">
        <v>42109</v>
      </c>
      <c r="B1212" s="16" t="s">
        <v>267</v>
      </c>
      <c r="C1212" s="24">
        <v>16.888888888888889</v>
      </c>
      <c r="D1212" s="24">
        <v>4.4444444444444446</v>
      </c>
      <c r="E1212" s="18">
        <v>0</v>
      </c>
      <c r="F1212" s="24">
        <v>34.62916666666667</v>
      </c>
      <c r="G1212" s="24">
        <v>2.7192500000000002</v>
      </c>
      <c r="H1212" s="24">
        <v>7.9143518518518503</v>
      </c>
      <c r="I1212" s="24">
        <v>7.6643518518518521</v>
      </c>
      <c r="J1212" s="25">
        <v>89.541666666666671</v>
      </c>
      <c r="K1212" s="18">
        <v>0</v>
      </c>
      <c r="L1212" s="24" t="s">
        <v>348</v>
      </c>
    </row>
    <row r="1213" spans="1:12" ht="16" x14ac:dyDescent="0.2">
      <c r="A1213" s="15">
        <v>42110</v>
      </c>
      <c r="B1213" s="16" t="s">
        <v>267</v>
      </c>
      <c r="C1213" s="24">
        <v>20.500000000000004</v>
      </c>
      <c r="D1213" s="24">
        <v>3.3888888888888897</v>
      </c>
      <c r="E1213" s="18">
        <v>0</v>
      </c>
      <c r="F1213" s="24">
        <v>42.258333333333333</v>
      </c>
      <c r="G1213" s="24">
        <v>0.745</v>
      </c>
      <c r="H1213" s="24">
        <v>9.6388888888888875</v>
      </c>
      <c r="I1213" s="24">
        <v>8.4050925925925917</v>
      </c>
      <c r="J1213" s="25">
        <v>191.83333333333334</v>
      </c>
      <c r="K1213" s="18">
        <v>0</v>
      </c>
      <c r="L1213" s="24" t="s">
        <v>348</v>
      </c>
    </row>
    <row r="1214" spans="1:12" ht="16" x14ac:dyDescent="0.2">
      <c r="A1214" s="15">
        <v>42111</v>
      </c>
      <c r="B1214" s="16" t="s">
        <v>267</v>
      </c>
      <c r="C1214" s="24">
        <v>22.555555555555554</v>
      </c>
      <c r="D1214" s="24">
        <v>8.6666666666666679</v>
      </c>
      <c r="E1214" s="18">
        <v>0</v>
      </c>
      <c r="F1214" s="24">
        <v>47.8125</v>
      </c>
      <c r="G1214" s="24">
        <v>1.0429999999999999</v>
      </c>
      <c r="H1214" s="24">
        <v>13.247685185185183</v>
      </c>
      <c r="I1214" s="24">
        <v>11.680555555555555</v>
      </c>
      <c r="J1214" s="25">
        <v>281.83333333333331</v>
      </c>
      <c r="K1214" s="18">
        <v>0</v>
      </c>
      <c r="L1214" s="24" t="s">
        <v>348</v>
      </c>
    </row>
    <row r="1215" spans="1:12" ht="16" x14ac:dyDescent="0.2">
      <c r="A1215" s="15">
        <v>42112</v>
      </c>
      <c r="B1215" s="16" t="s">
        <v>267</v>
      </c>
      <c r="C1215" s="24">
        <v>16.111111111111111</v>
      </c>
      <c r="D1215" s="24">
        <v>7.7222222222222214</v>
      </c>
      <c r="E1215" s="18">
        <v>0</v>
      </c>
      <c r="F1215" s="24">
        <v>37.32500000000001</v>
      </c>
      <c r="G1215" s="24">
        <v>3.1848749999999995</v>
      </c>
      <c r="H1215" s="24">
        <v>9.9675925925925899</v>
      </c>
      <c r="I1215" s="24">
        <v>10.002314814814815</v>
      </c>
      <c r="J1215" s="25">
        <v>105.58333333333333</v>
      </c>
      <c r="K1215" s="18">
        <v>0</v>
      </c>
      <c r="L1215" s="24" t="s">
        <v>348</v>
      </c>
    </row>
    <row r="1216" spans="1:12" ht="16" x14ac:dyDescent="0.2">
      <c r="A1216" s="15">
        <v>42113</v>
      </c>
      <c r="B1216" s="16" t="s">
        <v>267</v>
      </c>
      <c r="C1216" s="24">
        <v>21.444444444444439</v>
      </c>
      <c r="D1216" s="24">
        <v>7.0555555555555571</v>
      </c>
      <c r="E1216" s="18">
        <v>0</v>
      </c>
      <c r="F1216" s="24">
        <v>41.45000000000001</v>
      </c>
      <c r="G1216" s="24">
        <v>3.1476249999999997</v>
      </c>
      <c r="H1216" s="24">
        <v>8.976851851851853</v>
      </c>
      <c r="I1216" s="24">
        <v>8.7662037037037042</v>
      </c>
      <c r="J1216" s="25">
        <v>94.75</v>
      </c>
      <c r="K1216" s="18">
        <v>0</v>
      </c>
      <c r="L1216" s="24" t="s">
        <v>348</v>
      </c>
    </row>
    <row r="1217" spans="1:12" ht="16" x14ac:dyDescent="0.2">
      <c r="A1217" s="15">
        <v>42114</v>
      </c>
      <c r="B1217" s="16" t="s">
        <v>267</v>
      </c>
      <c r="C1217" s="24">
        <v>10.999999999999998</v>
      </c>
      <c r="D1217" s="24">
        <v>0.83333333333333326</v>
      </c>
      <c r="E1217" s="18">
        <v>14.223999999999998</v>
      </c>
      <c r="F1217" s="24">
        <v>83.762500000000003</v>
      </c>
      <c r="G1217" s="24">
        <v>4.5445000000000002</v>
      </c>
      <c r="H1217" s="24">
        <v>5.9791666666666679</v>
      </c>
      <c r="I1217" s="24">
        <v>6.9120370370370372</v>
      </c>
      <c r="J1217" s="25">
        <v>240.04166666666666</v>
      </c>
      <c r="K1217" s="18">
        <v>0</v>
      </c>
      <c r="L1217" s="24" t="s">
        <v>348</v>
      </c>
    </row>
    <row r="1218" spans="1:12" ht="16" x14ac:dyDescent="0.2">
      <c r="A1218" s="15">
        <v>42115</v>
      </c>
      <c r="B1218" s="16" t="s">
        <v>267</v>
      </c>
      <c r="C1218" s="24">
        <v>2.9999999999999991</v>
      </c>
      <c r="D1218" s="24">
        <v>-1.2777777777777781</v>
      </c>
      <c r="E1218" s="18">
        <v>1.524</v>
      </c>
      <c r="F1218" s="24">
        <v>86.195833333333312</v>
      </c>
      <c r="G1218" s="24">
        <v>4.9728749999999993</v>
      </c>
      <c r="H1218" s="24">
        <v>4.0046296296296289</v>
      </c>
      <c r="I1218" s="24">
        <v>4.6712962962962967</v>
      </c>
      <c r="J1218" s="25">
        <v>255.625</v>
      </c>
      <c r="K1218" s="18">
        <v>12.7</v>
      </c>
      <c r="L1218" s="24" t="s">
        <v>348</v>
      </c>
    </row>
    <row r="1219" spans="1:12" ht="16" x14ac:dyDescent="0.2">
      <c r="A1219" s="15">
        <v>42116</v>
      </c>
      <c r="B1219" s="16" t="s">
        <v>267</v>
      </c>
      <c r="C1219" s="24">
        <v>3.6666666666666674</v>
      </c>
      <c r="D1219" s="24">
        <v>-2.333333333333333</v>
      </c>
      <c r="E1219" s="18">
        <v>0</v>
      </c>
      <c r="F1219" s="24">
        <v>63.112500000000018</v>
      </c>
      <c r="G1219" s="24">
        <v>4.4886249999999999</v>
      </c>
      <c r="H1219" s="24">
        <v>2.1412037037037028</v>
      </c>
      <c r="I1219" s="24">
        <v>3.0486111111111107</v>
      </c>
      <c r="J1219" s="25">
        <v>286.79166666666669</v>
      </c>
      <c r="K1219" s="18">
        <v>20.32</v>
      </c>
      <c r="L1219" s="24" t="s">
        <v>348</v>
      </c>
    </row>
    <row r="1220" spans="1:12" ht="16" x14ac:dyDescent="0.2">
      <c r="A1220" s="15">
        <v>42117</v>
      </c>
      <c r="B1220" s="16" t="s">
        <v>267</v>
      </c>
      <c r="C1220" s="24">
        <v>9.0000000000000018</v>
      </c>
      <c r="D1220" s="24">
        <v>-4.166666666666667</v>
      </c>
      <c r="E1220" s="18">
        <v>0</v>
      </c>
      <c r="F1220" s="24">
        <v>52.729166666666657</v>
      </c>
      <c r="G1220" s="24">
        <v>2.1791249999999995</v>
      </c>
      <c r="H1220" s="24">
        <v>4.4282407407407396</v>
      </c>
      <c r="I1220" s="24">
        <v>4.0879629629629628</v>
      </c>
      <c r="J1220" s="25">
        <v>275.5</v>
      </c>
      <c r="K1220" s="18">
        <v>0</v>
      </c>
      <c r="L1220" s="24" t="s">
        <v>348</v>
      </c>
    </row>
    <row r="1221" spans="1:12" ht="16" x14ac:dyDescent="0.2">
      <c r="A1221" s="15">
        <v>42118</v>
      </c>
      <c r="B1221" s="16" t="s">
        <v>267</v>
      </c>
      <c r="C1221" s="24">
        <v>12.944444444444443</v>
      </c>
      <c r="D1221" s="24">
        <v>-3.2222222222222223</v>
      </c>
      <c r="E1221" s="18">
        <v>0.254</v>
      </c>
      <c r="F1221" s="24">
        <v>50.858333333333327</v>
      </c>
      <c r="G1221" s="24">
        <v>2.4584999999999995</v>
      </c>
      <c r="H1221" s="24">
        <v>5.2268518518518521</v>
      </c>
      <c r="I1221" s="24">
        <v>4.9374999999999991</v>
      </c>
      <c r="J1221" s="25">
        <v>91.666666666666671</v>
      </c>
      <c r="K1221" s="18">
        <v>0</v>
      </c>
      <c r="L1221" s="24" t="s">
        <v>348</v>
      </c>
    </row>
    <row r="1222" spans="1:12" ht="16" x14ac:dyDescent="0.2">
      <c r="A1222" s="15">
        <v>42119</v>
      </c>
      <c r="B1222" s="16" t="s">
        <v>267</v>
      </c>
      <c r="C1222" s="24">
        <v>13.499999999999998</v>
      </c>
      <c r="D1222" s="24">
        <v>2.5555555555555562</v>
      </c>
      <c r="E1222" s="18">
        <v>0</v>
      </c>
      <c r="F1222" s="24">
        <v>43.945833333333326</v>
      </c>
      <c r="G1222" s="24">
        <v>2.6447499999999997</v>
      </c>
      <c r="H1222" s="24">
        <v>6.3981481481481479</v>
      </c>
      <c r="I1222" s="24">
        <v>5.9976851851851842</v>
      </c>
      <c r="J1222" s="25">
        <v>75.666666666666671</v>
      </c>
      <c r="K1222" s="18">
        <v>0</v>
      </c>
      <c r="L1222" s="24" t="s">
        <v>348</v>
      </c>
    </row>
    <row r="1223" spans="1:12" ht="16" x14ac:dyDescent="0.2">
      <c r="A1223" s="15">
        <v>42120</v>
      </c>
      <c r="B1223" s="16" t="s">
        <v>267</v>
      </c>
      <c r="C1223" s="24">
        <v>15.777777777777777</v>
      </c>
      <c r="D1223" s="24">
        <v>-0.49999999999999922</v>
      </c>
      <c r="E1223" s="18">
        <v>0</v>
      </c>
      <c r="F1223" s="24">
        <v>40.887500000000003</v>
      </c>
      <c r="G1223" s="24">
        <v>1.8624999999999998</v>
      </c>
      <c r="H1223" s="24">
        <v>7.5787037037037033</v>
      </c>
      <c r="I1223" s="24">
        <v>6.8263888888888884</v>
      </c>
      <c r="J1223" s="25">
        <v>177.79166666666666</v>
      </c>
      <c r="K1223" s="18">
        <v>0</v>
      </c>
      <c r="L1223" s="24" t="s">
        <v>348</v>
      </c>
    </row>
    <row r="1224" spans="1:12" ht="16" x14ac:dyDescent="0.2">
      <c r="A1224" s="15">
        <v>42121</v>
      </c>
      <c r="B1224" s="16" t="s">
        <v>267</v>
      </c>
      <c r="C1224" s="24">
        <v>18.666666666666664</v>
      </c>
      <c r="D1224" s="24">
        <v>-0.33333333333333409</v>
      </c>
      <c r="E1224" s="18">
        <v>0</v>
      </c>
      <c r="F1224" s="24">
        <v>48.562500000000007</v>
      </c>
      <c r="G1224" s="24">
        <v>2.104625</v>
      </c>
      <c r="H1224" s="24">
        <v>8.9351851851851851</v>
      </c>
      <c r="I1224" s="24">
        <v>8.018518518518519</v>
      </c>
      <c r="J1224" s="25">
        <v>331.875</v>
      </c>
      <c r="K1224" s="18">
        <v>0</v>
      </c>
      <c r="L1224" s="24" t="s">
        <v>348</v>
      </c>
    </row>
    <row r="1225" spans="1:12" ht="16" x14ac:dyDescent="0.2">
      <c r="A1225" s="15">
        <v>42122</v>
      </c>
      <c r="B1225" s="16" t="s">
        <v>267</v>
      </c>
      <c r="C1225" s="24">
        <v>19.666666666666668</v>
      </c>
      <c r="D1225" s="24">
        <v>-0.49999999999999922</v>
      </c>
      <c r="E1225" s="18">
        <v>0</v>
      </c>
      <c r="F1225" s="24">
        <v>53.162499999999994</v>
      </c>
      <c r="G1225" s="24">
        <v>0.67049999999999998</v>
      </c>
      <c r="H1225" s="24">
        <v>10.766203703703704</v>
      </c>
      <c r="I1225" s="24">
        <v>9.5115740740740744</v>
      </c>
      <c r="J1225" s="25">
        <v>207.58333333333334</v>
      </c>
      <c r="K1225" s="18">
        <v>0</v>
      </c>
      <c r="L1225" s="24" t="s">
        <v>348</v>
      </c>
    </row>
    <row r="1226" spans="1:12" ht="16" x14ac:dyDescent="0.2">
      <c r="A1226" s="15">
        <v>42123</v>
      </c>
      <c r="B1226" s="16" t="s">
        <v>267</v>
      </c>
      <c r="C1226" s="24">
        <v>16.666666666666668</v>
      </c>
      <c r="D1226" s="24">
        <v>5.9999999999999982</v>
      </c>
      <c r="E1226" s="18">
        <v>0</v>
      </c>
      <c r="F1226" s="24">
        <v>44.958333333333321</v>
      </c>
      <c r="G1226" s="24">
        <v>2.6633749999999994</v>
      </c>
      <c r="H1226" s="24">
        <v>10.46296296296296</v>
      </c>
      <c r="I1226" s="24">
        <v>9.9583333333333339</v>
      </c>
      <c r="J1226" s="25">
        <v>272.08333333333331</v>
      </c>
      <c r="K1226" s="18">
        <v>0</v>
      </c>
      <c r="L1226" s="24" t="s">
        <v>348</v>
      </c>
    </row>
    <row r="1227" spans="1:12" ht="16" x14ac:dyDescent="0.2">
      <c r="A1227" s="15">
        <v>42124</v>
      </c>
      <c r="B1227" s="16" t="s">
        <v>267</v>
      </c>
      <c r="C1227" s="24">
        <v>16.722222222222221</v>
      </c>
      <c r="D1227" s="24">
        <v>0.55555555555555558</v>
      </c>
      <c r="E1227" s="18">
        <v>0</v>
      </c>
      <c r="F1227" s="24">
        <v>56.475000000000001</v>
      </c>
      <c r="G1227" s="24">
        <v>1.5272500000000002</v>
      </c>
      <c r="H1227" s="24">
        <v>9.9398148148148149</v>
      </c>
      <c r="I1227" s="24">
        <v>9.289351851851853</v>
      </c>
      <c r="J1227" s="25">
        <v>215.04166666666666</v>
      </c>
      <c r="K1227" s="18">
        <v>0</v>
      </c>
      <c r="L1227" s="24" t="s">
        <v>348</v>
      </c>
    </row>
    <row r="1228" spans="1:12" ht="16" x14ac:dyDescent="0.2">
      <c r="A1228" s="15">
        <v>42125</v>
      </c>
      <c r="B1228" s="16" t="s">
        <v>267</v>
      </c>
      <c r="C1228" s="24">
        <v>19.944444444444446</v>
      </c>
      <c r="D1228" s="24">
        <v>1.3888888888888888</v>
      </c>
      <c r="E1228" s="18">
        <v>0</v>
      </c>
      <c r="F1228" s="24">
        <v>53.437499999999993</v>
      </c>
      <c r="G1228" s="24">
        <v>1.1919999999999997</v>
      </c>
      <c r="H1228" s="24">
        <v>10.770833333333334</v>
      </c>
      <c r="I1228" s="24">
        <v>10.055555555555555</v>
      </c>
      <c r="J1228" s="25">
        <v>165.75</v>
      </c>
      <c r="K1228" s="18" t="s">
        <v>348</v>
      </c>
      <c r="L1228" s="24" t="s">
        <v>348</v>
      </c>
    </row>
    <row r="1229" spans="1:12" ht="16" x14ac:dyDescent="0.2">
      <c r="A1229" s="15">
        <v>42126</v>
      </c>
      <c r="B1229" s="16" t="s">
        <v>267</v>
      </c>
      <c r="C1229" s="24">
        <v>24.611111111111107</v>
      </c>
      <c r="D1229" s="24">
        <v>9.1111111111111107</v>
      </c>
      <c r="E1229" s="18">
        <v>0</v>
      </c>
      <c r="F1229" s="24">
        <v>43.633333333333326</v>
      </c>
      <c r="G1229" s="24">
        <v>2.5329999999999999</v>
      </c>
      <c r="H1229" s="24">
        <v>13.418981481481483</v>
      </c>
      <c r="I1229" s="24">
        <v>12.020833333333334</v>
      </c>
      <c r="J1229" s="25">
        <v>189.58333333333334</v>
      </c>
      <c r="K1229" s="18" t="s">
        <v>348</v>
      </c>
      <c r="L1229" s="24" t="s">
        <v>348</v>
      </c>
    </row>
    <row r="1230" spans="1:12" ht="16" x14ac:dyDescent="0.2">
      <c r="A1230" s="15">
        <v>42127</v>
      </c>
      <c r="B1230" s="16" t="s">
        <v>267</v>
      </c>
      <c r="C1230" s="24">
        <v>25.888888888888886</v>
      </c>
      <c r="D1230" s="24">
        <v>10.777777777777777</v>
      </c>
      <c r="E1230" s="18">
        <v>0</v>
      </c>
      <c r="F1230" s="24">
        <v>60.379166666666663</v>
      </c>
      <c r="G1230" s="24">
        <v>2.3839999999999999</v>
      </c>
      <c r="H1230" s="24">
        <v>15.192129629629626</v>
      </c>
      <c r="I1230" s="24">
        <v>13.629629629629626</v>
      </c>
      <c r="J1230" s="25">
        <v>181.58333333333334</v>
      </c>
      <c r="K1230" s="18" t="s">
        <v>348</v>
      </c>
      <c r="L1230" s="24" t="s">
        <v>348</v>
      </c>
    </row>
    <row r="1231" spans="1:12" ht="16" x14ac:dyDescent="0.2">
      <c r="A1231" s="15">
        <v>42128</v>
      </c>
      <c r="B1231" s="16" t="s">
        <v>267</v>
      </c>
      <c r="C1231" s="24">
        <v>20.111111111111111</v>
      </c>
      <c r="D1231" s="24">
        <v>9.9444444444444429</v>
      </c>
      <c r="E1231" s="18">
        <v>12.191999999999991</v>
      </c>
      <c r="F1231" s="24">
        <v>57.779166666666676</v>
      </c>
      <c r="G1231" s="24">
        <v>1.3596250000000001</v>
      </c>
      <c r="H1231" s="24">
        <v>15.525462962962964</v>
      </c>
      <c r="I1231" s="24">
        <v>14.446759259259258</v>
      </c>
      <c r="J1231" s="25">
        <v>280.91666666666669</v>
      </c>
      <c r="K1231" s="18" t="s">
        <v>348</v>
      </c>
      <c r="L1231" s="24" t="s">
        <v>348</v>
      </c>
    </row>
    <row r="1232" spans="1:12" ht="16" x14ac:dyDescent="0.2">
      <c r="A1232" s="15">
        <v>42129</v>
      </c>
      <c r="B1232" s="16" t="s">
        <v>267</v>
      </c>
      <c r="C1232" s="24">
        <v>18.777777777777775</v>
      </c>
      <c r="D1232" s="24">
        <v>7.7222222222222214</v>
      </c>
      <c r="E1232" s="18">
        <v>0</v>
      </c>
      <c r="F1232" s="24">
        <v>46.470833333333331</v>
      </c>
      <c r="G1232" s="24">
        <v>2.4398750000000002</v>
      </c>
      <c r="H1232" s="24">
        <v>13.025462962962962</v>
      </c>
      <c r="I1232" s="24">
        <v>13.222222222222221</v>
      </c>
      <c r="J1232" s="25">
        <v>112.33333333333333</v>
      </c>
      <c r="K1232" s="18" t="s">
        <v>348</v>
      </c>
      <c r="L1232" s="24" t="s">
        <v>288</v>
      </c>
    </row>
    <row r="1233" spans="1:12" ht="16" x14ac:dyDescent="0.2">
      <c r="A1233" s="15">
        <v>42130</v>
      </c>
      <c r="B1233" s="16" t="s">
        <v>267</v>
      </c>
      <c r="C1233" s="24">
        <v>22.444444444444446</v>
      </c>
      <c r="D1233" s="24">
        <v>9.5555555555555571</v>
      </c>
      <c r="E1233" s="18">
        <v>4.0640000000000001</v>
      </c>
      <c r="F1233" s="24">
        <v>77.17916666666666</v>
      </c>
      <c r="G1233" s="24">
        <v>3.0358750000000003</v>
      </c>
      <c r="H1233" s="24">
        <v>14.310185185185183</v>
      </c>
      <c r="I1233" s="24">
        <v>13.675925925925926</v>
      </c>
      <c r="J1233" s="25">
        <v>101.66666666666667</v>
      </c>
      <c r="K1233" s="18" t="s">
        <v>348</v>
      </c>
      <c r="L1233" s="24" t="s">
        <v>348</v>
      </c>
    </row>
    <row r="1234" spans="1:12" ht="16" x14ac:dyDescent="0.2">
      <c r="A1234" s="15">
        <v>42131</v>
      </c>
      <c r="B1234" s="16" t="s">
        <v>267</v>
      </c>
      <c r="C1234" s="24">
        <v>25.833333333333332</v>
      </c>
      <c r="D1234" s="24">
        <v>14.722222222222221</v>
      </c>
      <c r="E1234" s="18">
        <v>0.254</v>
      </c>
      <c r="F1234" s="24">
        <v>66.57083333333334</v>
      </c>
      <c r="G1234" s="24">
        <v>5.1032500000000001</v>
      </c>
      <c r="H1234" s="24">
        <v>16.539351851851851</v>
      </c>
      <c r="I1234" s="24">
        <v>15.296296296296298</v>
      </c>
      <c r="J1234" s="25">
        <v>141</v>
      </c>
      <c r="K1234" s="18" t="s">
        <v>348</v>
      </c>
      <c r="L1234" s="24" t="s">
        <v>348</v>
      </c>
    </row>
    <row r="1235" spans="1:12" ht="16" x14ac:dyDescent="0.2">
      <c r="A1235" s="15">
        <v>42132</v>
      </c>
      <c r="B1235" s="16" t="s">
        <v>267</v>
      </c>
      <c r="C1235" s="24">
        <v>16.888888888888889</v>
      </c>
      <c r="D1235" s="24">
        <v>10.888888888888889</v>
      </c>
      <c r="E1235" s="18">
        <v>5.5879999999999974</v>
      </c>
      <c r="F1235" s="24">
        <v>87.72499999999998</v>
      </c>
      <c r="G1235" s="24">
        <v>2.2349999999999999</v>
      </c>
      <c r="H1235" s="24">
        <v>15.516203703703704</v>
      </c>
      <c r="I1235" s="24">
        <v>15.1875</v>
      </c>
      <c r="J1235" s="25">
        <v>233.04166666666666</v>
      </c>
      <c r="K1235" s="18" t="s">
        <v>348</v>
      </c>
      <c r="L1235" s="24" t="s">
        <v>348</v>
      </c>
    </row>
    <row r="1236" spans="1:12" ht="16" x14ac:dyDescent="0.2">
      <c r="A1236" s="15">
        <v>42133</v>
      </c>
      <c r="B1236" s="16" t="s">
        <v>267</v>
      </c>
      <c r="C1236" s="24">
        <v>17.722222222222221</v>
      </c>
      <c r="D1236" s="24">
        <v>9.7222222222222214</v>
      </c>
      <c r="E1236" s="18">
        <v>0</v>
      </c>
      <c r="F1236" s="24">
        <v>72.316666666666677</v>
      </c>
      <c r="G1236" s="24">
        <v>1.2851249999999996</v>
      </c>
      <c r="H1236" s="24">
        <v>14.442129629629632</v>
      </c>
      <c r="I1236" s="24">
        <v>14.069444444444443</v>
      </c>
      <c r="J1236" s="25">
        <v>146.91666666666666</v>
      </c>
      <c r="K1236" s="18" t="s">
        <v>348</v>
      </c>
      <c r="L1236" s="24" t="s">
        <v>348</v>
      </c>
    </row>
    <row r="1237" spans="1:12" ht="16" x14ac:dyDescent="0.2">
      <c r="A1237" s="15">
        <v>42134</v>
      </c>
      <c r="B1237" s="16" t="s">
        <v>267</v>
      </c>
      <c r="C1237" s="24">
        <v>15.333333333333334</v>
      </c>
      <c r="D1237" s="24">
        <v>6.3333333333333321</v>
      </c>
      <c r="E1237" s="18">
        <v>0.254</v>
      </c>
      <c r="F1237" s="24">
        <v>74.308333333333351</v>
      </c>
      <c r="G1237" s="24">
        <v>3.2035</v>
      </c>
      <c r="H1237" s="24">
        <v>12.240740740740742</v>
      </c>
      <c r="I1237" s="24">
        <v>12.608796296296299</v>
      </c>
      <c r="J1237" s="25">
        <v>66.041666666666671</v>
      </c>
      <c r="K1237" s="18" t="s">
        <v>348</v>
      </c>
      <c r="L1237" s="24" t="s">
        <v>348</v>
      </c>
    </row>
    <row r="1238" spans="1:12" ht="16" x14ac:dyDescent="0.2">
      <c r="A1238" s="15">
        <v>42135</v>
      </c>
      <c r="B1238" s="16" t="s">
        <v>267</v>
      </c>
      <c r="C1238" s="24">
        <v>16.277777777777775</v>
      </c>
      <c r="D1238" s="24">
        <v>7.2777777777777786</v>
      </c>
      <c r="E1238" s="18">
        <v>10.921999999999999</v>
      </c>
      <c r="F1238" s="24">
        <v>89.645833333333329</v>
      </c>
      <c r="G1238" s="24">
        <v>3.8181250000000002</v>
      </c>
      <c r="H1238" s="24">
        <v>11.83796296296296</v>
      </c>
      <c r="I1238" s="24">
        <v>11.976851851851853</v>
      </c>
      <c r="J1238" s="25">
        <v>152.20833333333334</v>
      </c>
      <c r="K1238" s="18" t="s">
        <v>348</v>
      </c>
      <c r="L1238" s="24" t="s">
        <v>348</v>
      </c>
    </row>
    <row r="1239" spans="1:12" ht="16" x14ac:dyDescent="0.2">
      <c r="A1239" s="15">
        <v>42136</v>
      </c>
      <c r="B1239" s="16" t="s">
        <v>267</v>
      </c>
      <c r="C1239" s="24">
        <v>9.1666666666666661</v>
      </c>
      <c r="D1239" s="24">
        <v>1.6111111111111103</v>
      </c>
      <c r="E1239" s="18">
        <v>0.50800000000000001</v>
      </c>
      <c r="F1239" s="24">
        <v>81.708333333333329</v>
      </c>
      <c r="G1239" s="24">
        <v>4.0416250000000007</v>
      </c>
      <c r="H1239" s="24">
        <v>9.3472222222222232</v>
      </c>
      <c r="I1239" s="24">
        <v>10.1875</v>
      </c>
      <c r="J1239" s="25">
        <v>274.95833333333331</v>
      </c>
      <c r="K1239" s="18" t="s">
        <v>348</v>
      </c>
      <c r="L1239" s="24" t="s">
        <v>348</v>
      </c>
    </row>
    <row r="1240" spans="1:12" ht="16" x14ac:dyDescent="0.2">
      <c r="A1240" s="15">
        <v>42137</v>
      </c>
      <c r="B1240" s="16" t="s">
        <v>267</v>
      </c>
      <c r="C1240" s="24">
        <v>15.388888888888889</v>
      </c>
      <c r="D1240" s="24">
        <v>-1.0555555555555547</v>
      </c>
      <c r="E1240" s="18">
        <v>0</v>
      </c>
      <c r="F1240" s="24">
        <v>65.320833333333326</v>
      </c>
      <c r="G1240" s="24">
        <v>2.1604999999999999</v>
      </c>
      <c r="H1240" s="24">
        <v>9.7638888888888875</v>
      </c>
      <c r="I1240" s="24">
        <v>9.6342592592592595</v>
      </c>
      <c r="J1240" s="25">
        <v>145.375</v>
      </c>
      <c r="K1240" s="18" t="s">
        <v>348</v>
      </c>
      <c r="L1240" s="24" t="s">
        <v>348</v>
      </c>
    </row>
    <row r="1241" spans="1:12" ht="16" x14ac:dyDescent="0.2">
      <c r="A1241" s="15">
        <v>42138</v>
      </c>
      <c r="B1241" s="16" t="s">
        <v>267</v>
      </c>
      <c r="C1241" s="24">
        <v>15.833333333333332</v>
      </c>
      <c r="D1241" s="24">
        <v>4.9444444444444438</v>
      </c>
      <c r="E1241" s="18">
        <v>1.524</v>
      </c>
      <c r="F1241" s="24">
        <v>63.533333333333339</v>
      </c>
      <c r="G1241" s="24">
        <v>4.0229999999999997</v>
      </c>
      <c r="H1241" s="24">
        <v>9.835648148148147</v>
      </c>
      <c r="I1241" s="24">
        <v>9.9583333333333339</v>
      </c>
      <c r="J1241" s="25">
        <v>106</v>
      </c>
      <c r="K1241" s="18" t="s">
        <v>348</v>
      </c>
      <c r="L1241" s="24" t="s">
        <v>348</v>
      </c>
    </row>
    <row r="1242" spans="1:12" ht="16" x14ac:dyDescent="0.2">
      <c r="A1242" s="15">
        <v>42139</v>
      </c>
      <c r="B1242" s="16" t="s">
        <v>267</v>
      </c>
      <c r="C1242" s="24">
        <v>16.722222222222221</v>
      </c>
      <c r="D1242" s="24">
        <v>8.8888888888888893</v>
      </c>
      <c r="E1242" s="18">
        <v>4.3179999999999996</v>
      </c>
      <c r="F1242" s="24">
        <v>90.012500000000003</v>
      </c>
      <c r="G1242" s="24">
        <v>1.5644999999999998</v>
      </c>
      <c r="H1242" s="24">
        <v>12.629629629629628</v>
      </c>
      <c r="I1242" s="24">
        <v>11.796296296296296</v>
      </c>
      <c r="J1242" s="25">
        <v>214.625</v>
      </c>
      <c r="K1242" s="18" t="s">
        <v>348</v>
      </c>
      <c r="L1242" s="24" t="s">
        <v>348</v>
      </c>
    </row>
    <row r="1243" spans="1:12" ht="16" x14ac:dyDescent="0.2">
      <c r="A1243" s="15">
        <v>42140</v>
      </c>
      <c r="B1243" s="16" t="s">
        <v>267</v>
      </c>
      <c r="C1243" s="24">
        <v>24.222222222222218</v>
      </c>
      <c r="D1243" s="24">
        <v>8.9444444444444446</v>
      </c>
      <c r="E1243" s="18">
        <v>0</v>
      </c>
      <c r="F1243" s="24">
        <v>78.204166666666666</v>
      </c>
      <c r="G1243" s="24">
        <v>2.5888749999999994</v>
      </c>
      <c r="H1243" s="24">
        <v>15.650462962962964</v>
      </c>
      <c r="I1243" s="24">
        <v>14.206018518518519</v>
      </c>
      <c r="J1243" s="25">
        <v>147.95833333333334</v>
      </c>
      <c r="K1243" s="18" t="s">
        <v>348</v>
      </c>
      <c r="L1243" s="24" t="s">
        <v>348</v>
      </c>
    </row>
    <row r="1244" spans="1:12" ht="16" x14ac:dyDescent="0.2">
      <c r="A1244" s="15">
        <v>42141</v>
      </c>
      <c r="B1244" s="16" t="s">
        <v>267</v>
      </c>
      <c r="C1244" s="24">
        <v>23.499999999999996</v>
      </c>
      <c r="D1244" s="24">
        <v>16.055555555555554</v>
      </c>
      <c r="E1244" s="18">
        <v>4.0640000000000001</v>
      </c>
      <c r="F1244" s="24">
        <v>83.154166666666654</v>
      </c>
      <c r="G1244" s="24">
        <v>4.4327500000000004</v>
      </c>
      <c r="H1244" s="24">
        <v>16.951388888888889</v>
      </c>
      <c r="I1244" s="24">
        <v>15.907407407407403</v>
      </c>
      <c r="J1244" s="25">
        <v>134.08333333333334</v>
      </c>
      <c r="K1244" s="18" t="s">
        <v>348</v>
      </c>
      <c r="L1244" s="24" t="s">
        <v>348</v>
      </c>
    </row>
    <row r="1245" spans="1:12" ht="16" x14ac:dyDescent="0.2">
      <c r="A1245" s="15">
        <v>42142</v>
      </c>
      <c r="B1245" s="16" t="s">
        <v>267</v>
      </c>
      <c r="C1245" s="24">
        <v>17</v>
      </c>
      <c r="D1245" s="24">
        <v>5.1111111111111125</v>
      </c>
      <c r="E1245" s="18">
        <v>0</v>
      </c>
      <c r="F1245" s="24">
        <v>76.191666666666649</v>
      </c>
      <c r="G1245" s="24">
        <v>4.8052499999999991</v>
      </c>
      <c r="H1245" s="24">
        <v>11.474537037037038</v>
      </c>
      <c r="I1245" s="24">
        <v>12.620370370370372</v>
      </c>
      <c r="J1245" s="25">
        <v>228.95833333333334</v>
      </c>
      <c r="K1245" s="18" t="s">
        <v>348</v>
      </c>
      <c r="L1245" s="24" t="s">
        <v>348</v>
      </c>
    </row>
    <row r="1246" spans="1:12" ht="16" x14ac:dyDescent="0.2">
      <c r="A1246" s="15">
        <v>42143</v>
      </c>
      <c r="B1246" s="16" t="s">
        <v>267</v>
      </c>
      <c r="C1246" s="24">
        <v>9.7222222222222214</v>
      </c>
      <c r="D1246" s="24">
        <v>0.83333333333333326</v>
      </c>
      <c r="E1246" s="18">
        <v>0.254</v>
      </c>
      <c r="F1246" s="24">
        <v>72.337500000000006</v>
      </c>
      <c r="G1246" s="24">
        <v>2.8682499999999997</v>
      </c>
      <c r="H1246" s="24">
        <v>9.1736111111111089</v>
      </c>
      <c r="I1246" s="24">
        <v>9.8194444444444429</v>
      </c>
      <c r="J1246" s="25">
        <v>311</v>
      </c>
      <c r="K1246" s="18" t="s">
        <v>348</v>
      </c>
      <c r="L1246" s="24" t="s">
        <v>348</v>
      </c>
    </row>
    <row r="1247" spans="1:12" ht="16" x14ac:dyDescent="0.2">
      <c r="A1247" s="15">
        <v>42144</v>
      </c>
      <c r="B1247" s="16" t="s">
        <v>267</v>
      </c>
      <c r="C1247" s="24">
        <v>13.888888888888889</v>
      </c>
      <c r="D1247" s="24">
        <v>-1.1111111111111112</v>
      </c>
      <c r="E1247" s="18">
        <v>0</v>
      </c>
      <c r="F1247" s="24">
        <v>62.5625</v>
      </c>
      <c r="G1247" s="24">
        <v>0.89399999999999979</v>
      </c>
      <c r="H1247" s="24">
        <v>9.268518518518519</v>
      </c>
      <c r="I1247" s="24">
        <v>9.5439814814814792</v>
      </c>
      <c r="J1247" s="25">
        <v>260.5</v>
      </c>
      <c r="K1247" s="18" t="s">
        <v>348</v>
      </c>
      <c r="L1247" s="24" t="s">
        <v>348</v>
      </c>
    </row>
    <row r="1248" spans="1:12" ht="16" x14ac:dyDescent="0.2">
      <c r="A1248" s="15">
        <v>42145</v>
      </c>
      <c r="B1248" s="16" t="s">
        <v>267</v>
      </c>
      <c r="C1248" s="24">
        <v>21.444444444444439</v>
      </c>
      <c r="D1248" s="24">
        <v>2.7222222222222214</v>
      </c>
      <c r="E1248" s="18">
        <v>0</v>
      </c>
      <c r="F1248" s="24">
        <v>49.43333333333333</v>
      </c>
      <c r="G1248" s="24">
        <v>2.402625</v>
      </c>
      <c r="H1248" s="24">
        <v>11.493055555555557</v>
      </c>
      <c r="I1248" s="24">
        <v>10.995370370370372</v>
      </c>
      <c r="J1248" s="25">
        <v>261.75</v>
      </c>
      <c r="K1248" s="18" t="s">
        <v>348</v>
      </c>
      <c r="L1248" s="24" t="s">
        <v>348</v>
      </c>
    </row>
    <row r="1249" spans="1:12" ht="16" x14ac:dyDescent="0.2">
      <c r="A1249" s="15">
        <v>42146</v>
      </c>
      <c r="B1249" s="16" t="s">
        <v>267</v>
      </c>
      <c r="C1249" s="24">
        <v>20.666666666666668</v>
      </c>
      <c r="D1249" s="24">
        <v>2.7222222222222214</v>
      </c>
      <c r="E1249" s="18">
        <v>0.254</v>
      </c>
      <c r="F1249" s="24">
        <v>53.604166666666664</v>
      </c>
      <c r="G1249" s="24">
        <v>0.67049999999999998</v>
      </c>
      <c r="H1249" s="24">
        <v>14.131944444444443</v>
      </c>
      <c r="I1249" s="24">
        <v>13.148148148148152</v>
      </c>
      <c r="J1249" s="25">
        <v>169.91666666666666</v>
      </c>
      <c r="K1249" s="18" t="s">
        <v>348</v>
      </c>
      <c r="L1249" s="24" t="s">
        <v>348</v>
      </c>
    </row>
    <row r="1250" spans="1:12" ht="16" x14ac:dyDescent="0.2">
      <c r="A1250" s="15">
        <v>42147</v>
      </c>
      <c r="B1250" s="16" t="s">
        <v>267</v>
      </c>
      <c r="C1250" s="24">
        <v>24.499999999999996</v>
      </c>
      <c r="D1250" s="24">
        <v>5.6111111111111116</v>
      </c>
      <c r="E1250" s="18">
        <v>0</v>
      </c>
      <c r="F1250" s="24">
        <v>52.841666666666661</v>
      </c>
      <c r="G1250" s="24">
        <v>0.94987500000000002</v>
      </c>
      <c r="H1250" s="24">
        <v>15.59259259259259</v>
      </c>
      <c r="I1250" s="24">
        <v>14.608796296296298</v>
      </c>
      <c r="J1250" s="25">
        <v>221</v>
      </c>
      <c r="K1250" s="18" t="s">
        <v>348</v>
      </c>
      <c r="L1250" s="24" t="s">
        <v>348</v>
      </c>
    </row>
    <row r="1251" spans="1:12" ht="16" x14ac:dyDescent="0.2">
      <c r="A1251" s="15">
        <v>42148</v>
      </c>
      <c r="B1251" s="16" t="s">
        <v>267</v>
      </c>
      <c r="C1251" s="24">
        <v>19.777777777777775</v>
      </c>
      <c r="D1251" s="24">
        <v>11.944444444444445</v>
      </c>
      <c r="E1251" s="18">
        <v>13.715999999999999</v>
      </c>
      <c r="F1251" s="24">
        <v>78.637499999999989</v>
      </c>
      <c r="G1251" s="24">
        <v>2.4771249999999996</v>
      </c>
      <c r="H1251" s="24">
        <v>14.800925925925926</v>
      </c>
      <c r="I1251" s="24">
        <v>14.601851851851853</v>
      </c>
      <c r="J1251" s="25">
        <v>154.04166666666666</v>
      </c>
      <c r="K1251" s="18" t="s">
        <v>348</v>
      </c>
      <c r="L1251" s="24" t="s">
        <v>348</v>
      </c>
    </row>
    <row r="1252" spans="1:12" ht="16" x14ac:dyDescent="0.2">
      <c r="A1252" s="15">
        <v>42149</v>
      </c>
      <c r="B1252" s="16" t="s">
        <v>267</v>
      </c>
      <c r="C1252" s="24">
        <v>22.333333333333336</v>
      </c>
      <c r="D1252" s="24">
        <v>12.722222222222221</v>
      </c>
      <c r="E1252" s="18">
        <v>11.937999999999999</v>
      </c>
      <c r="F1252" s="24">
        <v>89.045833333333348</v>
      </c>
      <c r="G1252" s="24">
        <v>2.7192500000000002</v>
      </c>
      <c r="H1252" s="24">
        <v>15.9375</v>
      </c>
      <c r="I1252" s="24">
        <v>15.041666666666666</v>
      </c>
      <c r="J1252" s="25">
        <v>166.95833333333334</v>
      </c>
      <c r="K1252" s="18" t="s">
        <v>348</v>
      </c>
      <c r="L1252" s="24" t="s">
        <v>348</v>
      </c>
    </row>
    <row r="1253" spans="1:12" ht="16" x14ac:dyDescent="0.2">
      <c r="A1253" s="15">
        <v>42150</v>
      </c>
      <c r="B1253" s="16" t="s">
        <v>267</v>
      </c>
      <c r="C1253" s="24">
        <v>21.111111111111111</v>
      </c>
      <c r="D1253" s="24">
        <v>14.611111111111109</v>
      </c>
      <c r="E1253" s="18">
        <v>2.032</v>
      </c>
      <c r="F1253" s="24">
        <v>91.004166666666663</v>
      </c>
      <c r="G1253" s="24">
        <v>1.60175</v>
      </c>
      <c r="H1253" s="24">
        <v>16.625</v>
      </c>
      <c r="I1253" s="24">
        <v>15.881944444444441</v>
      </c>
      <c r="J1253" s="25">
        <v>141.66666666666666</v>
      </c>
      <c r="K1253" s="18" t="s">
        <v>348</v>
      </c>
      <c r="L1253" s="24" t="s">
        <v>348</v>
      </c>
    </row>
    <row r="1254" spans="1:12" ht="16" x14ac:dyDescent="0.2">
      <c r="A1254" s="15">
        <v>42151</v>
      </c>
      <c r="B1254" s="16" t="s">
        <v>267</v>
      </c>
      <c r="C1254" s="24">
        <v>23.888888888888889</v>
      </c>
      <c r="D1254" s="24">
        <v>12.555555555555555</v>
      </c>
      <c r="E1254" s="18">
        <v>8.3819999999999997</v>
      </c>
      <c r="F1254" s="24">
        <v>81.341666666666654</v>
      </c>
      <c r="G1254" s="24">
        <v>2.6074999999999995</v>
      </c>
      <c r="H1254" s="24">
        <v>17.710648148148142</v>
      </c>
      <c r="I1254" s="24">
        <v>16.787037037037038</v>
      </c>
      <c r="J1254" s="25">
        <v>217.75</v>
      </c>
      <c r="K1254" s="18" t="s">
        <v>348</v>
      </c>
      <c r="L1254" s="24" t="s">
        <v>348</v>
      </c>
    </row>
    <row r="1255" spans="1:12" ht="16" x14ac:dyDescent="0.2">
      <c r="A1255" s="15">
        <v>42152</v>
      </c>
      <c r="B1255" s="16" t="s">
        <v>267</v>
      </c>
      <c r="C1255" s="24">
        <v>27.277777777777775</v>
      </c>
      <c r="D1255" s="24">
        <v>12</v>
      </c>
      <c r="E1255" s="18">
        <v>1.524</v>
      </c>
      <c r="F1255" s="24">
        <v>67.48333333333332</v>
      </c>
      <c r="G1255" s="24">
        <v>1.8252500000000003</v>
      </c>
      <c r="H1255" s="24">
        <v>19.351851851851851</v>
      </c>
      <c r="I1255" s="24">
        <v>18.136574074074073</v>
      </c>
      <c r="J1255" s="25">
        <v>155.125</v>
      </c>
      <c r="K1255" s="18" t="s">
        <v>348</v>
      </c>
      <c r="L1255" s="24" t="s">
        <v>348</v>
      </c>
    </row>
    <row r="1256" spans="1:12" ht="16" x14ac:dyDescent="0.2">
      <c r="A1256" s="15">
        <v>42153</v>
      </c>
      <c r="B1256" s="16" t="s">
        <v>267</v>
      </c>
      <c r="C1256" s="24">
        <v>23.888888888888889</v>
      </c>
      <c r="D1256" s="24">
        <v>15.888888888888889</v>
      </c>
      <c r="E1256" s="18">
        <v>1.016</v>
      </c>
      <c r="F1256" s="24">
        <v>83.133333333333354</v>
      </c>
      <c r="G1256" s="24">
        <v>2.0487499999999996</v>
      </c>
      <c r="H1256" s="24">
        <v>19.166666666666668</v>
      </c>
      <c r="I1256" s="24">
        <v>18.402777777777779</v>
      </c>
      <c r="J1256" s="25">
        <v>203.70833333333334</v>
      </c>
      <c r="K1256" s="18" t="s">
        <v>348</v>
      </c>
      <c r="L1256" s="24" t="s">
        <v>348</v>
      </c>
    </row>
    <row r="1257" spans="1:12" ht="16" x14ac:dyDescent="0.2">
      <c r="A1257" s="15">
        <v>42154</v>
      </c>
      <c r="B1257" s="16" t="s">
        <v>267</v>
      </c>
      <c r="C1257" s="24">
        <v>15.333333333333334</v>
      </c>
      <c r="D1257" s="24">
        <v>6.9444444444444446</v>
      </c>
      <c r="E1257" s="18">
        <v>0.76200000000000001</v>
      </c>
      <c r="F1257" s="24">
        <v>74.970833333333346</v>
      </c>
      <c r="G1257" s="24">
        <v>2.8496249999999992</v>
      </c>
      <c r="H1257" s="24">
        <v>15.270833333333336</v>
      </c>
      <c r="I1257" s="24">
        <v>15.96759259259259</v>
      </c>
      <c r="J1257" s="25">
        <v>233.45833333333334</v>
      </c>
      <c r="K1257" s="18" t="s">
        <v>348</v>
      </c>
      <c r="L1257" s="24" t="s">
        <v>348</v>
      </c>
    </row>
    <row r="1258" spans="1:12" ht="16" x14ac:dyDescent="0.2">
      <c r="A1258" s="15">
        <v>42155</v>
      </c>
      <c r="B1258" s="16" t="s">
        <v>267</v>
      </c>
      <c r="C1258" s="24">
        <v>15.944444444444446</v>
      </c>
      <c r="D1258" s="24">
        <v>2.2222222222222223</v>
      </c>
      <c r="E1258" s="18">
        <v>0.50800000000000001</v>
      </c>
      <c r="F1258" s="24">
        <v>61.64166666666668</v>
      </c>
      <c r="G1258" s="24">
        <v>1.7880000000000003</v>
      </c>
      <c r="H1258" s="24">
        <v>13.150462962962964</v>
      </c>
      <c r="I1258" s="24">
        <v>13.412037037037036</v>
      </c>
      <c r="J1258" s="25">
        <v>95.416666666666671</v>
      </c>
      <c r="K1258" s="18" t="s">
        <v>348</v>
      </c>
      <c r="L1258" s="24" t="s">
        <v>348</v>
      </c>
    </row>
    <row r="1259" spans="1:12" ht="16" x14ac:dyDescent="0.2">
      <c r="A1259" s="15">
        <v>42156</v>
      </c>
      <c r="B1259" s="16" t="s">
        <v>267</v>
      </c>
      <c r="C1259" s="24">
        <v>18.055555555555557</v>
      </c>
      <c r="D1259" s="24">
        <v>4.7777777777777786</v>
      </c>
      <c r="E1259" s="18">
        <v>0.50800000000000001</v>
      </c>
      <c r="F1259" s="24">
        <v>61.516666666666673</v>
      </c>
      <c r="G1259" s="24">
        <v>1.5193916666666665</v>
      </c>
      <c r="H1259" s="24">
        <v>14.310185185185183</v>
      </c>
      <c r="I1259" s="24">
        <v>14.067129629629639</v>
      </c>
      <c r="J1259" s="25">
        <v>101.16666666666667</v>
      </c>
      <c r="K1259" s="18" t="s">
        <v>348</v>
      </c>
      <c r="L1259" s="24" t="s">
        <v>348</v>
      </c>
    </row>
    <row r="1260" spans="1:12" ht="16" x14ac:dyDescent="0.2">
      <c r="A1260" s="15">
        <v>42157</v>
      </c>
      <c r="B1260" s="16" t="s">
        <v>267</v>
      </c>
      <c r="C1260" s="24">
        <v>22.166666666666671</v>
      </c>
      <c r="D1260" s="24">
        <v>5.4444444444444429</v>
      </c>
      <c r="E1260" s="18">
        <v>0.254</v>
      </c>
      <c r="F1260" s="24">
        <v>58.429166666666667</v>
      </c>
      <c r="G1260" s="24">
        <v>1.6861541666666666</v>
      </c>
      <c r="H1260" s="24">
        <v>15.435185185185182</v>
      </c>
      <c r="I1260" s="24">
        <v>14.914351851851855</v>
      </c>
      <c r="J1260" s="25">
        <v>148.375</v>
      </c>
      <c r="K1260" s="18" t="s">
        <v>348</v>
      </c>
      <c r="L1260" s="24" t="s">
        <v>348</v>
      </c>
    </row>
    <row r="1261" spans="1:12" ht="16" x14ac:dyDescent="0.2">
      <c r="A1261" s="15">
        <v>42158</v>
      </c>
      <c r="B1261" s="16" t="s">
        <v>267</v>
      </c>
      <c r="C1261" s="24">
        <v>23.277777777777782</v>
      </c>
      <c r="D1261" s="24">
        <v>9.6111111111111089</v>
      </c>
      <c r="E1261" s="18">
        <v>0.50800000000000001</v>
      </c>
      <c r="F1261" s="24">
        <v>71.262500000000003</v>
      </c>
      <c r="G1261" s="24">
        <v>2.5014374999999998</v>
      </c>
      <c r="H1261" s="24">
        <v>16.858796296296294</v>
      </c>
      <c r="I1261" s="24">
        <v>16.076388888888886</v>
      </c>
      <c r="J1261" s="25">
        <v>138.5</v>
      </c>
      <c r="K1261" s="18" t="s">
        <v>348</v>
      </c>
      <c r="L1261" s="24" t="s">
        <v>348</v>
      </c>
    </row>
    <row r="1262" spans="1:12" ht="16" x14ac:dyDescent="0.2">
      <c r="A1262" s="15">
        <v>42159</v>
      </c>
      <c r="B1262" s="16" t="s">
        <v>267</v>
      </c>
      <c r="C1262" s="24">
        <v>21.666666666666668</v>
      </c>
      <c r="D1262" s="24">
        <v>15.833333333333334</v>
      </c>
      <c r="E1262" s="18">
        <v>0.50800000000000001</v>
      </c>
      <c r="F1262" s="24">
        <v>86.729166666666671</v>
      </c>
      <c r="G1262" s="24">
        <v>1.9085041666666667</v>
      </c>
      <c r="H1262" s="24">
        <v>18.287037037037042</v>
      </c>
      <c r="I1262" s="24">
        <v>17.50462962962963</v>
      </c>
      <c r="J1262" s="25">
        <v>238.20833333333334</v>
      </c>
      <c r="K1262" s="18" t="s">
        <v>348</v>
      </c>
      <c r="L1262" s="24" t="s">
        <v>348</v>
      </c>
    </row>
    <row r="1263" spans="1:12" ht="16" x14ac:dyDescent="0.2">
      <c r="A1263" s="15">
        <v>42160</v>
      </c>
      <c r="B1263" s="16" t="s">
        <v>267</v>
      </c>
      <c r="C1263" s="24">
        <v>21.722222222222218</v>
      </c>
      <c r="D1263" s="24">
        <v>13.777777777777777</v>
      </c>
      <c r="E1263" s="18">
        <v>0.254</v>
      </c>
      <c r="F1263" s="24">
        <v>68.891666666666666</v>
      </c>
      <c r="G1263" s="24">
        <v>1.7787999999999999</v>
      </c>
      <c r="H1263" s="24">
        <v>18.974537037037027</v>
      </c>
      <c r="I1263" s="24">
        <v>18.173611111111114</v>
      </c>
      <c r="J1263" s="25">
        <v>104.66666666666667</v>
      </c>
      <c r="K1263" s="18" t="s">
        <v>348</v>
      </c>
      <c r="L1263" s="24" t="s">
        <v>348</v>
      </c>
    </row>
    <row r="1264" spans="1:12" ht="16" x14ac:dyDescent="0.2">
      <c r="A1264" s="15">
        <v>42161</v>
      </c>
      <c r="B1264" s="16" t="s">
        <v>267</v>
      </c>
      <c r="C1264" s="24">
        <v>22.5</v>
      </c>
      <c r="D1264" s="24">
        <v>7.2222222222222223</v>
      </c>
      <c r="E1264" s="18">
        <v>0.254</v>
      </c>
      <c r="F1264" s="24">
        <v>65.354166666666671</v>
      </c>
      <c r="G1264" s="24">
        <v>2.5755541666666666</v>
      </c>
      <c r="H1264" s="24">
        <v>17.384259259259256</v>
      </c>
      <c r="I1264" s="24">
        <v>17.078703703703709</v>
      </c>
      <c r="J1264" s="25">
        <v>113.33333333333333</v>
      </c>
      <c r="K1264" s="18" t="s">
        <v>348</v>
      </c>
      <c r="L1264" s="24" t="s">
        <v>348</v>
      </c>
    </row>
    <row r="1265" spans="1:12" ht="16" x14ac:dyDescent="0.2">
      <c r="A1265" s="15">
        <v>42162</v>
      </c>
      <c r="B1265" s="16" t="s">
        <v>267</v>
      </c>
      <c r="C1265" s="24">
        <v>24.777777777777775</v>
      </c>
      <c r="D1265" s="24">
        <v>15.055555555555555</v>
      </c>
      <c r="E1265" s="18">
        <v>1.524</v>
      </c>
      <c r="F1265" s="24">
        <v>79.191666666666663</v>
      </c>
      <c r="G1265" s="24">
        <v>2.7979041666666666</v>
      </c>
      <c r="H1265" s="24">
        <v>19.199074074074076</v>
      </c>
      <c r="I1265" s="24">
        <v>18.314814814814817</v>
      </c>
      <c r="J1265" s="25">
        <v>207.16666666666666</v>
      </c>
      <c r="K1265" s="18" t="s">
        <v>348</v>
      </c>
      <c r="L1265" s="24" t="s">
        <v>348</v>
      </c>
    </row>
    <row r="1266" spans="1:12" ht="16" x14ac:dyDescent="0.2">
      <c r="A1266" s="15">
        <v>42163</v>
      </c>
      <c r="B1266" s="16" t="s">
        <v>267</v>
      </c>
      <c r="C1266" s="24">
        <v>22.277777777777775</v>
      </c>
      <c r="D1266" s="24">
        <v>14.277777777777779</v>
      </c>
      <c r="E1266" s="18">
        <v>3.8100000000000005</v>
      </c>
      <c r="F1266" s="24">
        <v>79.979166666666671</v>
      </c>
      <c r="G1266" s="24">
        <v>2.0196791666666667</v>
      </c>
      <c r="H1266" s="24">
        <v>19.00925925925927</v>
      </c>
      <c r="I1266" s="24">
        <v>18.636574074074066</v>
      </c>
      <c r="J1266" s="25">
        <v>231.29166666666666</v>
      </c>
      <c r="K1266" s="18" t="s">
        <v>348</v>
      </c>
      <c r="L1266" s="24" t="s">
        <v>348</v>
      </c>
    </row>
    <row r="1267" spans="1:12" ht="16" x14ac:dyDescent="0.2">
      <c r="A1267" s="15">
        <v>42164</v>
      </c>
      <c r="B1267" s="16" t="s">
        <v>267</v>
      </c>
      <c r="C1267" s="24">
        <v>28.333333333333332</v>
      </c>
      <c r="D1267" s="24">
        <v>13.277777777777779</v>
      </c>
      <c r="E1267" s="18">
        <v>23.876000000000001</v>
      </c>
      <c r="F1267" s="24">
        <v>70.20416666666668</v>
      </c>
      <c r="G1267" s="24">
        <v>0.48175833333333329</v>
      </c>
      <c r="H1267" s="24">
        <v>21.233796296296305</v>
      </c>
      <c r="I1267" s="24">
        <v>19.798611111111104</v>
      </c>
      <c r="J1267" s="25">
        <v>202.45833333333334</v>
      </c>
      <c r="K1267" s="18" t="s">
        <v>348</v>
      </c>
      <c r="L1267" s="24" t="s">
        <v>348</v>
      </c>
    </row>
    <row r="1268" spans="1:12" ht="16" x14ac:dyDescent="0.2">
      <c r="A1268" s="15">
        <v>42165</v>
      </c>
      <c r="B1268" s="16" t="s">
        <v>267</v>
      </c>
      <c r="C1268" s="24">
        <v>23.944444444444443</v>
      </c>
      <c r="D1268" s="24">
        <v>17.222222222222221</v>
      </c>
      <c r="E1268" s="18">
        <v>0.50800000000000001</v>
      </c>
      <c r="F1268" s="24">
        <v>59.787499999999994</v>
      </c>
      <c r="G1268" s="24">
        <v>2.3346749999999998</v>
      </c>
      <c r="H1268" s="24">
        <v>21.208333333333339</v>
      </c>
      <c r="I1268" s="24">
        <v>20.763888888888882</v>
      </c>
      <c r="J1268" s="25">
        <v>278</v>
      </c>
      <c r="K1268" s="18" t="s">
        <v>348</v>
      </c>
      <c r="L1268" s="24" t="s">
        <v>348</v>
      </c>
    </row>
    <row r="1269" spans="1:12" ht="16" x14ac:dyDescent="0.2">
      <c r="A1269" s="15">
        <v>42166</v>
      </c>
      <c r="B1269" s="16" t="s">
        <v>267</v>
      </c>
      <c r="C1269" s="24">
        <v>17.055555555555557</v>
      </c>
      <c r="D1269" s="24">
        <v>11.722222222222221</v>
      </c>
      <c r="E1269" s="18">
        <v>16.002000000000002</v>
      </c>
      <c r="F1269" s="24">
        <v>87.341666666666654</v>
      </c>
      <c r="G1269" s="24">
        <v>1.3155708333333334</v>
      </c>
      <c r="H1269" s="24">
        <v>16.627314814814817</v>
      </c>
      <c r="I1269" s="24">
        <v>17.414351851851855</v>
      </c>
      <c r="J1269" s="25">
        <v>65.416666666666671</v>
      </c>
      <c r="K1269" s="18" t="s">
        <v>348</v>
      </c>
      <c r="L1269" s="24" t="s">
        <v>348</v>
      </c>
    </row>
    <row r="1270" spans="1:12" ht="16" x14ac:dyDescent="0.2">
      <c r="A1270" s="15">
        <v>42167</v>
      </c>
      <c r="B1270" s="16" t="s">
        <v>267</v>
      </c>
      <c r="C1270" s="24">
        <v>23.333333333333332</v>
      </c>
      <c r="D1270" s="24">
        <v>11.555555555555554</v>
      </c>
      <c r="E1270" s="18">
        <v>4.3180000000000005</v>
      </c>
      <c r="F1270" s="24">
        <v>72.75833333333334</v>
      </c>
      <c r="G1270" s="24">
        <v>1.8343874999999998</v>
      </c>
      <c r="H1270" s="24">
        <v>18.532407407407408</v>
      </c>
      <c r="I1270" s="24">
        <v>17.793981481481474</v>
      </c>
      <c r="J1270" s="25">
        <v>86.291666666666671</v>
      </c>
      <c r="K1270" s="18" t="s">
        <v>348</v>
      </c>
      <c r="L1270" s="24" t="s">
        <v>348</v>
      </c>
    </row>
    <row r="1271" spans="1:12" ht="16" x14ac:dyDescent="0.2">
      <c r="A1271" s="15">
        <v>42168</v>
      </c>
      <c r="B1271" s="16" t="s">
        <v>267</v>
      </c>
      <c r="C1271" s="24">
        <v>16.944444444444443</v>
      </c>
      <c r="D1271" s="24">
        <v>13.222222222222221</v>
      </c>
      <c r="E1271" s="18">
        <v>1.7779999999999998</v>
      </c>
      <c r="F1271" s="24">
        <v>94.695833333333312</v>
      </c>
      <c r="G1271" s="24">
        <v>1.5749791666666666</v>
      </c>
      <c r="H1271" s="24">
        <v>16.499999999999993</v>
      </c>
      <c r="I1271" s="24">
        <v>16.837962962962962</v>
      </c>
      <c r="J1271" s="25">
        <v>105.25</v>
      </c>
      <c r="K1271" s="18" t="s">
        <v>348</v>
      </c>
      <c r="L1271" s="24" t="s">
        <v>348</v>
      </c>
    </row>
    <row r="1272" spans="1:12" ht="16" x14ac:dyDescent="0.2">
      <c r="A1272" s="15">
        <v>42169</v>
      </c>
      <c r="B1272" s="16" t="s">
        <v>267</v>
      </c>
      <c r="C1272" s="24">
        <v>26.055555555555557</v>
      </c>
      <c r="D1272" s="24">
        <v>16.888888888888889</v>
      </c>
      <c r="E1272" s="18">
        <v>1.27</v>
      </c>
      <c r="F1272" s="24">
        <v>83.19583333333334</v>
      </c>
      <c r="G1272" s="24">
        <v>0.55587500000000001</v>
      </c>
      <c r="H1272" s="24">
        <v>21.162037037037027</v>
      </c>
      <c r="I1272" s="24">
        <v>19.622685185185187</v>
      </c>
      <c r="J1272" s="25">
        <v>201.29166666666666</v>
      </c>
      <c r="K1272" s="18" t="s">
        <v>348</v>
      </c>
      <c r="L1272" s="24" t="s">
        <v>348</v>
      </c>
    </row>
    <row r="1273" spans="1:12" ht="16" x14ac:dyDescent="0.2">
      <c r="A1273" s="15">
        <v>42170</v>
      </c>
      <c r="B1273" s="16" t="s">
        <v>267</v>
      </c>
      <c r="C1273" s="24">
        <v>23.333333333333332</v>
      </c>
      <c r="D1273" s="24">
        <v>16</v>
      </c>
      <c r="E1273" s="18">
        <v>11.938000000000001</v>
      </c>
      <c r="F1273" s="24">
        <v>90.520833333333329</v>
      </c>
      <c r="G1273" s="24">
        <v>1.0191041666666665</v>
      </c>
      <c r="H1273" s="24">
        <v>19.877314814814806</v>
      </c>
      <c r="I1273" s="24">
        <v>19.706018518518519</v>
      </c>
      <c r="J1273" s="25">
        <v>273.875</v>
      </c>
      <c r="K1273" s="18" t="s">
        <v>348</v>
      </c>
      <c r="L1273" s="24" t="s">
        <v>348</v>
      </c>
    </row>
    <row r="1274" spans="1:12" ht="16" x14ac:dyDescent="0.2">
      <c r="A1274" s="15">
        <v>42171</v>
      </c>
      <c r="B1274" s="16" t="s">
        <v>267</v>
      </c>
      <c r="C1274" s="24">
        <v>21.722222222222218</v>
      </c>
      <c r="D1274" s="24">
        <v>10.722222222222221</v>
      </c>
      <c r="E1274" s="18">
        <v>0</v>
      </c>
      <c r="F1274" s="24">
        <v>66.45</v>
      </c>
      <c r="G1274" s="24">
        <v>0.5373458333333333</v>
      </c>
      <c r="H1274" s="24">
        <v>19.310185185185187</v>
      </c>
      <c r="I1274" s="24">
        <v>18.905092592592585</v>
      </c>
      <c r="J1274" s="25">
        <v>190.79166666666666</v>
      </c>
      <c r="K1274" s="18" t="s">
        <v>348</v>
      </c>
      <c r="L1274" s="24" t="s">
        <v>348</v>
      </c>
    </row>
    <row r="1275" spans="1:12" ht="16" x14ac:dyDescent="0.2">
      <c r="A1275" s="15">
        <v>42172</v>
      </c>
      <c r="B1275" s="16" t="s">
        <v>267</v>
      </c>
      <c r="C1275" s="24">
        <v>25</v>
      </c>
      <c r="D1275" s="24">
        <v>13.611111111111111</v>
      </c>
      <c r="E1275" s="18">
        <v>0.254</v>
      </c>
      <c r="F1275" s="24">
        <v>70.583333333333357</v>
      </c>
      <c r="G1275" s="24">
        <v>1.9826208333333331</v>
      </c>
      <c r="H1275" s="24">
        <v>20.361111111111125</v>
      </c>
      <c r="I1275" s="24">
        <v>19.738425925925917</v>
      </c>
      <c r="J1275" s="25">
        <v>135.66666666666666</v>
      </c>
      <c r="K1275" s="18" t="s">
        <v>348</v>
      </c>
      <c r="L1275" s="24" t="s">
        <v>348</v>
      </c>
    </row>
    <row r="1276" spans="1:12" ht="16" x14ac:dyDescent="0.2">
      <c r="A1276" s="15">
        <v>42173</v>
      </c>
      <c r="B1276" s="16" t="s">
        <v>267</v>
      </c>
      <c r="C1276" s="24">
        <v>24.222222222222218</v>
      </c>
      <c r="D1276" s="24">
        <v>16</v>
      </c>
      <c r="E1276" s="18">
        <v>0</v>
      </c>
      <c r="F1276" s="24">
        <v>68.525000000000006</v>
      </c>
      <c r="G1276" s="24">
        <v>2.2049708333333333</v>
      </c>
      <c r="H1276" s="24">
        <v>20.780092592592585</v>
      </c>
      <c r="I1276" s="24">
        <v>20.407407407407408</v>
      </c>
      <c r="J1276" s="25">
        <v>253.875</v>
      </c>
      <c r="K1276" s="18" t="s">
        <v>348</v>
      </c>
      <c r="L1276" s="24" t="s">
        <v>348</v>
      </c>
    </row>
    <row r="1277" spans="1:12" ht="16" x14ac:dyDescent="0.2">
      <c r="A1277" s="15">
        <v>42174</v>
      </c>
      <c r="B1277" s="16" t="s">
        <v>267</v>
      </c>
      <c r="C1277" s="24">
        <v>22.388888888888889</v>
      </c>
      <c r="D1277" s="24">
        <v>11.277777777777777</v>
      </c>
      <c r="E1277" s="18">
        <v>0</v>
      </c>
      <c r="F1277" s="24">
        <v>58.887500000000017</v>
      </c>
      <c r="G1277" s="24">
        <v>1.4452749999999999</v>
      </c>
      <c r="H1277" s="24">
        <v>19.00925925925926</v>
      </c>
      <c r="I1277" s="24">
        <v>18.993055555555561</v>
      </c>
      <c r="J1277" s="25">
        <v>104.25</v>
      </c>
      <c r="K1277" s="18" t="s">
        <v>348</v>
      </c>
      <c r="L1277" s="24" t="s">
        <v>348</v>
      </c>
    </row>
    <row r="1278" spans="1:12" ht="16" x14ac:dyDescent="0.2">
      <c r="A1278" s="15">
        <v>42175</v>
      </c>
      <c r="B1278" s="16" t="s">
        <v>267</v>
      </c>
      <c r="C1278" s="24">
        <v>22.555555555555554</v>
      </c>
      <c r="D1278" s="24">
        <v>12.666666666666664</v>
      </c>
      <c r="E1278" s="18">
        <v>3.0479999999999996</v>
      </c>
      <c r="F1278" s="24">
        <v>80.46250000000002</v>
      </c>
      <c r="G1278" s="24">
        <v>1.1858666666666666</v>
      </c>
      <c r="H1278" s="24">
        <v>17.842592592592592</v>
      </c>
      <c r="I1278" s="24">
        <v>18.006944444444443</v>
      </c>
      <c r="J1278" s="25">
        <v>168.79166666666666</v>
      </c>
      <c r="K1278" s="18" t="s">
        <v>348</v>
      </c>
      <c r="L1278" s="24" t="s">
        <v>348</v>
      </c>
    </row>
    <row r="1279" spans="1:12" ht="16" x14ac:dyDescent="0.2">
      <c r="A1279" s="15">
        <v>42176</v>
      </c>
      <c r="B1279" s="16" t="s">
        <v>267</v>
      </c>
      <c r="C1279" s="24">
        <v>25.444444444444443</v>
      </c>
      <c r="D1279" s="24">
        <v>15.277777777777779</v>
      </c>
      <c r="E1279" s="18">
        <v>1.27</v>
      </c>
      <c r="F1279" s="24">
        <v>75.67916666666666</v>
      </c>
      <c r="G1279" s="24">
        <v>1.4823333333333333</v>
      </c>
      <c r="H1279" s="24">
        <v>20.597222222222214</v>
      </c>
      <c r="I1279" s="24">
        <v>19.932870370370367</v>
      </c>
      <c r="J1279" s="25">
        <v>276.91666666666669</v>
      </c>
      <c r="K1279" s="18" t="s">
        <v>348</v>
      </c>
      <c r="L1279" s="24" t="s">
        <v>348</v>
      </c>
    </row>
    <row r="1280" spans="1:12" ht="16" x14ac:dyDescent="0.2">
      <c r="A1280" s="15">
        <v>42177</v>
      </c>
      <c r="B1280" s="16" t="s">
        <v>267</v>
      </c>
      <c r="C1280" s="24">
        <v>25.722222222222221</v>
      </c>
      <c r="D1280" s="24">
        <v>14.777777777777779</v>
      </c>
      <c r="E1280" s="18">
        <v>29.21</v>
      </c>
      <c r="F1280" s="24">
        <v>84.67916666666666</v>
      </c>
      <c r="G1280" s="24">
        <v>2.1308541666666669</v>
      </c>
      <c r="H1280" s="24">
        <v>19.564814814814806</v>
      </c>
      <c r="I1280" s="24">
        <v>19.393518518518519</v>
      </c>
      <c r="J1280" s="25">
        <v>193.54166666666666</v>
      </c>
      <c r="K1280" s="18" t="s">
        <v>348</v>
      </c>
      <c r="L1280" s="24" t="s">
        <v>348</v>
      </c>
    </row>
    <row r="1281" spans="1:12" ht="16" x14ac:dyDescent="0.2">
      <c r="A1281" s="15">
        <v>42178</v>
      </c>
      <c r="B1281" s="16" t="s">
        <v>267</v>
      </c>
      <c r="C1281" s="24">
        <v>23.666666666666664</v>
      </c>
      <c r="D1281" s="24">
        <v>13.111111111111111</v>
      </c>
      <c r="E1281" s="18">
        <v>0</v>
      </c>
      <c r="F1281" s="24">
        <v>62.783333333333331</v>
      </c>
      <c r="G1281" s="24">
        <v>2.2420291666666667</v>
      </c>
      <c r="H1281" s="24">
        <v>19.442129629629633</v>
      </c>
      <c r="I1281" s="24">
        <v>19.377314814814806</v>
      </c>
      <c r="J1281" s="25">
        <v>273.875</v>
      </c>
      <c r="K1281" s="18" t="s">
        <v>348</v>
      </c>
      <c r="L1281" s="24" t="s">
        <v>348</v>
      </c>
    </row>
    <row r="1282" spans="1:12" ht="16" x14ac:dyDescent="0.2">
      <c r="A1282" s="15">
        <v>42179</v>
      </c>
      <c r="B1282" s="16" t="s">
        <v>267</v>
      </c>
      <c r="C1282" s="24">
        <v>25.611111111111107</v>
      </c>
      <c r="D1282" s="24">
        <v>13.777777777777777</v>
      </c>
      <c r="E1282" s="18">
        <v>0</v>
      </c>
      <c r="F1282" s="24">
        <v>65.858333333333334</v>
      </c>
      <c r="G1282" s="24">
        <v>0.62999166666666673</v>
      </c>
      <c r="H1282" s="24">
        <v>21.041666666666661</v>
      </c>
      <c r="I1282" s="24">
        <v>20.414351851851848</v>
      </c>
      <c r="J1282" s="25">
        <v>231.58333333333334</v>
      </c>
      <c r="K1282" s="18" t="s">
        <v>348</v>
      </c>
      <c r="L1282" s="24" t="s">
        <v>348</v>
      </c>
    </row>
    <row r="1283" spans="1:12" ht="16" x14ac:dyDescent="0.2">
      <c r="A1283" s="15">
        <v>42180</v>
      </c>
      <c r="B1283" s="16" t="s">
        <v>267</v>
      </c>
      <c r="C1283" s="24">
        <v>25.611111111111107</v>
      </c>
      <c r="D1283" s="24">
        <v>14.5</v>
      </c>
      <c r="E1283" s="18">
        <v>11.176</v>
      </c>
      <c r="F1283" s="24">
        <v>78.183333333333323</v>
      </c>
      <c r="G1283" s="24">
        <v>0.72263749999999993</v>
      </c>
      <c r="H1283" s="24">
        <v>21.844907407407405</v>
      </c>
      <c r="I1283" s="24">
        <v>21.37037037037037</v>
      </c>
      <c r="J1283" s="25">
        <v>140.5</v>
      </c>
      <c r="K1283" s="18" t="s">
        <v>348</v>
      </c>
      <c r="L1283" s="24" t="s">
        <v>348</v>
      </c>
    </row>
    <row r="1284" spans="1:12" ht="16" x14ac:dyDescent="0.2">
      <c r="A1284" s="15">
        <v>42181</v>
      </c>
      <c r="B1284" s="16" t="s">
        <v>267</v>
      </c>
      <c r="C1284" s="24">
        <v>23.833333333333336</v>
      </c>
      <c r="D1284" s="24">
        <v>14.833333333333334</v>
      </c>
      <c r="E1284" s="18">
        <v>0</v>
      </c>
      <c r="F1284" s="24">
        <v>75.416666666666657</v>
      </c>
      <c r="G1284" s="24">
        <v>0.96351666666666658</v>
      </c>
      <c r="H1284" s="24">
        <v>21.233796296296294</v>
      </c>
      <c r="I1284" s="24">
        <v>21.127314814814824</v>
      </c>
      <c r="J1284" s="25">
        <v>70.625</v>
      </c>
      <c r="K1284" s="18" t="s">
        <v>348</v>
      </c>
      <c r="L1284" s="24" t="s">
        <v>348</v>
      </c>
    </row>
    <row r="1285" spans="1:12" ht="16" x14ac:dyDescent="0.2">
      <c r="A1285" s="15">
        <v>42182</v>
      </c>
      <c r="B1285" s="16" t="s">
        <v>267</v>
      </c>
      <c r="C1285" s="24">
        <v>25.388888888888889</v>
      </c>
      <c r="D1285" s="24">
        <v>12.944444444444443</v>
      </c>
      <c r="E1285" s="18">
        <v>0</v>
      </c>
      <c r="F1285" s="24">
        <v>65.354166666666671</v>
      </c>
      <c r="G1285" s="24">
        <v>0.33352499999999996</v>
      </c>
      <c r="H1285" s="24">
        <v>21.567129629629633</v>
      </c>
      <c r="I1285" s="24">
        <v>21.231481481481474</v>
      </c>
      <c r="J1285" s="25">
        <v>164</v>
      </c>
      <c r="K1285" s="18" t="s">
        <v>348</v>
      </c>
      <c r="L1285" s="24" t="s">
        <v>348</v>
      </c>
    </row>
    <row r="1286" spans="1:12" ht="16" x14ac:dyDescent="0.2">
      <c r="A1286" s="15">
        <v>42183</v>
      </c>
      <c r="B1286" s="16" t="s">
        <v>267</v>
      </c>
      <c r="C1286" s="24">
        <v>21.722222222222218</v>
      </c>
      <c r="D1286" s="24">
        <v>13.444444444444446</v>
      </c>
      <c r="E1286" s="18">
        <v>1.778</v>
      </c>
      <c r="F1286" s="24">
        <v>80.55</v>
      </c>
      <c r="G1286" s="24">
        <v>1.1673374999999999</v>
      </c>
      <c r="H1286" s="24">
        <v>19.729166666666668</v>
      </c>
      <c r="I1286" s="24">
        <v>19.969907407407405</v>
      </c>
      <c r="J1286" s="25">
        <v>152.125</v>
      </c>
      <c r="K1286" s="18" t="s">
        <v>348</v>
      </c>
      <c r="L1286" s="24" t="s">
        <v>348</v>
      </c>
    </row>
    <row r="1287" spans="1:12" ht="16" x14ac:dyDescent="0.2">
      <c r="A1287" s="15">
        <v>42184</v>
      </c>
      <c r="B1287" s="16" t="s">
        <v>267</v>
      </c>
      <c r="C1287" s="24">
        <v>23.722222222222221</v>
      </c>
      <c r="D1287" s="24">
        <v>14.555555555555555</v>
      </c>
      <c r="E1287" s="18">
        <v>8.89</v>
      </c>
      <c r="F1287" s="24">
        <v>86.00833333333334</v>
      </c>
      <c r="G1287" s="24">
        <v>0.38911249999999997</v>
      </c>
      <c r="H1287" s="24">
        <v>20.289351851851848</v>
      </c>
      <c r="I1287" s="24">
        <v>20.261574074074083</v>
      </c>
      <c r="J1287" s="25">
        <v>223.75</v>
      </c>
      <c r="K1287" s="18" t="s">
        <v>348</v>
      </c>
      <c r="L1287" s="24" t="s">
        <v>348</v>
      </c>
    </row>
    <row r="1288" spans="1:12" ht="16" x14ac:dyDescent="0.2">
      <c r="A1288" s="15">
        <v>42185</v>
      </c>
      <c r="B1288" s="16" t="s">
        <v>267</v>
      </c>
      <c r="C1288" s="24">
        <v>19.166666666666668</v>
      </c>
      <c r="D1288" s="24">
        <v>13.166666666666668</v>
      </c>
      <c r="E1288" s="18">
        <v>0.254</v>
      </c>
      <c r="F1288" s="24">
        <v>77.158333333333346</v>
      </c>
      <c r="G1288" s="24">
        <v>1.871445833333333</v>
      </c>
      <c r="H1288" s="24">
        <v>18.837962962962962</v>
      </c>
      <c r="I1288" s="24">
        <v>19.120370370370374</v>
      </c>
      <c r="J1288" s="25">
        <v>284.375</v>
      </c>
      <c r="K1288" s="18" t="s">
        <v>348</v>
      </c>
      <c r="L1288" s="24" t="s">
        <v>348</v>
      </c>
    </row>
    <row r="1289" spans="1:12" ht="16" x14ac:dyDescent="0.2">
      <c r="A1289" s="15">
        <v>42186</v>
      </c>
      <c r="B1289" s="16" t="s">
        <v>267</v>
      </c>
      <c r="C1289" s="24">
        <v>21.722222222222218</v>
      </c>
      <c r="D1289" s="24">
        <v>7.2777777777777777</v>
      </c>
      <c r="E1289" s="18">
        <v>0</v>
      </c>
      <c r="F1289" s="24">
        <v>67.866666666666674</v>
      </c>
      <c r="G1289" s="24">
        <v>0.90792916666666656</v>
      </c>
      <c r="H1289" s="24">
        <v>17.474537037037042</v>
      </c>
      <c r="I1289" s="24">
        <v>17.895833333333336</v>
      </c>
      <c r="J1289" s="25">
        <v>196</v>
      </c>
      <c r="K1289" s="18" t="s">
        <v>348</v>
      </c>
      <c r="L1289" s="24" t="s">
        <v>348</v>
      </c>
    </row>
    <row r="1290" spans="1:12" ht="16" x14ac:dyDescent="0.2">
      <c r="A1290" s="15">
        <v>42187</v>
      </c>
      <c r="B1290" s="16" t="s">
        <v>267</v>
      </c>
      <c r="C1290" s="24">
        <v>23.444444444444443</v>
      </c>
      <c r="D1290" s="24">
        <v>11.500000000000002</v>
      </c>
      <c r="E1290" s="18">
        <v>0</v>
      </c>
      <c r="F1290" s="24">
        <v>68.804166666666688</v>
      </c>
      <c r="G1290" s="24">
        <v>0.81528333333333325</v>
      </c>
      <c r="H1290" s="24">
        <v>19.458333333333329</v>
      </c>
      <c r="I1290" s="24">
        <v>19.328703703703709</v>
      </c>
      <c r="J1290" s="25">
        <v>115.95833333333333</v>
      </c>
      <c r="K1290" s="18" t="s">
        <v>348</v>
      </c>
      <c r="L1290" s="24" t="s">
        <v>348</v>
      </c>
    </row>
    <row r="1291" spans="1:12" ht="16" x14ac:dyDescent="0.2">
      <c r="A1291" s="15">
        <v>42188</v>
      </c>
      <c r="B1291" s="16" t="s">
        <v>267</v>
      </c>
      <c r="C1291" s="24">
        <v>23.833333333333336</v>
      </c>
      <c r="D1291" s="24">
        <v>10.277777777777779</v>
      </c>
      <c r="E1291" s="18">
        <v>0</v>
      </c>
      <c r="F1291" s="24">
        <v>73.35833333333332</v>
      </c>
      <c r="G1291" s="24">
        <v>0.77822499999999994</v>
      </c>
      <c r="H1291" s="24">
        <v>19.599537037037038</v>
      </c>
      <c r="I1291" s="24">
        <v>19.513888888888896</v>
      </c>
      <c r="J1291" s="25">
        <v>208.25</v>
      </c>
      <c r="K1291" s="18" t="s">
        <v>348</v>
      </c>
      <c r="L1291" s="24" t="s">
        <v>348</v>
      </c>
    </row>
    <row r="1292" spans="1:12" ht="16" x14ac:dyDescent="0.2">
      <c r="A1292" s="15">
        <v>42189</v>
      </c>
      <c r="B1292" s="16" t="s">
        <v>267</v>
      </c>
      <c r="C1292" s="24">
        <v>28.111111111111107</v>
      </c>
      <c r="D1292" s="24">
        <v>14.277777777777779</v>
      </c>
      <c r="E1292" s="18">
        <v>0</v>
      </c>
      <c r="F1292" s="24">
        <v>73.512500000000003</v>
      </c>
      <c r="G1292" s="24">
        <v>0.25940833333333335</v>
      </c>
      <c r="H1292" s="24">
        <v>22.111111111111111</v>
      </c>
      <c r="I1292" s="24">
        <v>21.331018518518523</v>
      </c>
      <c r="J1292" s="25">
        <v>198.91666666666666</v>
      </c>
      <c r="K1292" s="18" t="s">
        <v>348</v>
      </c>
      <c r="L1292" s="24" t="s">
        <v>348</v>
      </c>
    </row>
    <row r="1293" spans="1:12" ht="16" x14ac:dyDescent="0.2">
      <c r="A1293" s="15">
        <v>42190</v>
      </c>
      <c r="B1293" s="16" t="s">
        <v>267</v>
      </c>
      <c r="C1293" s="24">
        <v>27.444444444444446</v>
      </c>
      <c r="D1293" s="24">
        <v>16.277777777777779</v>
      </c>
      <c r="E1293" s="18">
        <v>0</v>
      </c>
      <c r="F1293" s="24">
        <v>72.220833333333346</v>
      </c>
      <c r="G1293" s="24">
        <v>1.5935083333333333</v>
      </c>
      <c r="H1293" s="24">
        <v>23.240740740740737</v>
      </c>
      <c r="I1293" s="24">
        <v>22.715277777777771</v>
      </c>
      <c r="J1293" s="25">
        <v>188.41666666666666</v>
      </c>
      <c r="K1293" s="18" t="s">
        <v>348</v>
      </c>
      <c r="L1293" s="24" t="s">
        <v>348</v>
      </c>
    </row>
    <row r="1294" spans="1:12" ht="16" x14ac:dyDescent="0.2">
      <c r="A1294" s="15">
        <v>42191</v>
      </c>
      <c r="B1294" s="16" t="s">
        <v>267</v>
      </c>
      <c r="C1294" s="24">
        <v>24.388888888888893</v>
      </c>
      <c r="D1294" s="24">
        <v>14.944444444444445</v>
      </c>
      <c r="E1294" s="18">
        <v>5.588000000000001</v>
      </c>
      <c r="F1294" s="24">
        <v>86.633333333333326</v>
      </c>
      <c r="G1294" s="24">
        <v>2.1493833333333332</v>
      </c>
      <c r="H1294" s="24">
        <v>21.460648148148152</v>
      </c>
      <c r="I1294" s="24">
        <v>21.634259259259263</v>
      </c>
      <c r="J1294" s="25">
        <v>202.04166666666666</v>
      </c>
      <c r="K1294" s="18" t="s">
        <v>348</v>
      </c>
      <c r="L1294" s="24" t="s">
        <v>348</v>
      </c>
    </row>
    <row r="1295" spans="1:12" ht="16" x14ac:dyDescent="0.2">
      <c r="A1295" s="15">
        <v>42192</v>
      </c>
      <c r="B1295" s="16" t="s">
        <v>267</v>
      </c>
      <c r="C1295" s="24">
        <v>20.444444444444443</v>
      </c>
      <c r="D1295" s="24">
        <v>10.333333333333334</v>
      </c>
      <c r="E1295" s="18">
        <v>0.7619999999999999</v>
      </c>
      <c r="F1295" s="24">
        <v>71.708333333333343</v>
      </c>
      <c r="G1295" s="24">
        <v>1.6861541666666666</v>
      </c>
      <c r="H1295" s="24">
        <v>17.949074074074083</v>
      </c>
      <c r="I1295" s="24">
        <v>18.699074074074083</v>
      </c>
      <c r="J1295" s="25">
        <v>249.75</v>
      </c>
      <c r="K1295" s="18" t="s">
        <v>348</v>
      </c>
      <c r="L1295" s="24" t="s">
        <v>348</v>
      </c>
    </row>
    <row r="1296" spans="1:12" ht="16" x14ac:dyDescent="0.2">
      <c r="A1296" s="15">
        <v>42193</v>
      </c>
      <c r="B1296" s="16" t="s">
        <v>267</v>
      </c>
      <c r="C1296" s="24">
        <v>21.833333333333332</v>
      </c>
      <c r="D1296" s="24">
        <v>8.5555555555555554</v>
      </c>
      <c r="E1296" s="18">
        <v>0</v>
      </c>
      <c r="F1296" s="24">
        <v>71.770833333333343</v>
      </c>
      <c r="G1296" s="24">
        <v>0.75969583333333324</v>
      </c>
      <c r="H1296" s="24">
        <v>19.233796296296291</v>
      </c>
      <c r="I1296" s="24">
        <v>19.259259259259263</v>
      </c>
      <c r="J1296" s="25">
        <v>98.791666666666671</v>
      </c>
      <c r="K1296" s="18" t="s">
        <v>348</v>
      </c>
      <c r="L1296" s="24" t="s">
        <v>348</v>
      </c>
    </row>
    <row r="1297" spans="1:12" ht="16" x14ac:dyDescent="0.2">
      <c r="A1297" s="15">
        <v>42194</v>
      </c>
      <c r="B1297" s="16" t="s">
        <v>267</v>
      </c>
      <c r="C1297" s="24">
        <v>25.222222222222225</v>
      </c>
      <c r="D1297" s="24">
        <v>10.666666666666668</v>
      </c>
      <c r="E1297" s="18">
        <v>0</v>
      </c>
      <c r="F1297" s="24">
        <v>71.020833333333329</v>
      </c>
      <c r="G1297" s="24">
        <v>0.40764166666666662</v>
      </c>
      <c r="H1297" s="24">
        <v>20.44444444444445</v>
      </c>
      <c r="I1297" s="24">
        <v>20.428240740740748</v>
      </c>
      <c r="J1297" s="25">
        <v>227.45833333333334</v>
      </c>
      <c r="K1297" s="18" t="s">
        <v>348</v>
      </c>
      <c r="L1297" s="24" t="s">
        <v>348</v>
      </c>
    </row>
    <row r="1298" spans="1:12" ht="16" x14ac:dyDescent="0.2">
      <c r="A1298" s="15">
        <v>42195</v>
      </c>
      <c r="B1298" s="16" t="s">
        <v>267</v>
      </c>
      <c r="C1298" s="24">
        <v>27.944444444444443</v>
      </c>
      <c r="D1298" s="24">
        <v>13.333333333333334</v>
      </c>
      <c r="E1298" s="18">
        <v>0</v>
      </c>
      <c r="F1298" s="24">
        <v>68.8125</v>
      </c>
      <c r="G1298" s="24">
        <v>0.61146250000000002</v>
      </c>
      <c r="H1298" s="24">
        <v>22.060185185185176</v>
      </c>
      <c r="I1298" s="24">
        <v>21.675925925925917</v>
      </c>
      <c r="J1298" s="25">
        <v>200.04166666666666</v>
      </c>
      <c r="K1298" s="18" t="s">
        <v>348</v>
      </c>
      <c r="L1298" s="24" t="s">
        <v>348</v>
      </c>
    </row>
    <row r="1299" spans="1:12" ht="16" x14ac:dyDescent="0.2">
      <c r="A1299" s="15">
        <v>42196</v>
      </c>
      <c r="B1299" s="16" t="s">
        <v>267</v>
      </c>
      <c r="C1299" s="24">
        <v>26.444444444444443</v>
      </c>
      <c r="D1299" s="24">
        <v>14.722222222222221</v>
      </c>
      <c r="E1299" s="18">
        <v>0</v>
      </c>
      <c r="F1299" s="24">
        <v>73.908333333333346</v>
      </c>
      <c r="G1299" s="24">
        <v>0.96351666666666658</v>
      </c>
      <c r="H1299" s="24">
        <v>22.418981481481485</v>
      </c>
      <c r="I1299" s="24">
        <v>22.018518518518519</v>
      </c>
      <c r="J1299" s="25">
        <v>167.95833333333334</v>
      </c>
      <c r="K1299" s="18" t="s">
        <v>348</v>
      </c>
      <c r="L1299" s="24" t="s">
        <v>348</v>
      </c>
    </row>
    <row r="1300" spans="1:12" ht="16" x14ac:dyDescent="0.2">
      <c r="A1300" s="15">
        <v>42197</v>
      </c>
      <c r="B1300" s="16" t="s">
        <v>267</v>
      </c>
      <c r="C1300" s="24">
        <v>29.333333333333332</v>
      </c>
      <c r="D1300" s="24">
        <v>16.833333333333332</v>
      </c>
      <c r="E1300" s="18">
        <v>0</v>
      </c>
      <c r="F1300" s="24">
        <v>72.67916666666666</v>
      </c>
      <c r="G1300" s="24">
        <v>1.1858666666666666</v>
      </c>
      <c r="H1300" s="24">
        <v>23.710648148148145</v>
      </c>
      <c r="I1300" s="24">
        <v>23.034722222222214</v>
      </c>
      <c r="J1300" s="25">
        <v>156.25</v>
      </c>
      <c r="K1300" s="18" t="s">
        <v>348</v>
      </c>
      <c r="L1300" s="24" t="s">
        <v>348</v>
      </c>
    </row>
    <row r="1301" spans="1:12" ht="16" x14ac:dyDescent="0.2">
      <c r="A1301" s="15">
        <v>42198</v>
      </c>
      <c r="B1301" s="16" t="s">
        <v>267</v>
      </c>
      <c r="C1301" s="24">
        <v>27.111111111111111</v>
      </c>
      <c r="D1301" s="24">
        <v>17.277777777777779</v>
      </c>
      <c r="E1301" s="18">
        <v>8.1280000000000019</v>
      </c>
      <c r="F1301" s="24">
        <v>79.662499999999994</v>
      </c>
      <c r="G1301" s="24">
        <v>1.6305666666666665</v>
      </c>
      <c r="H1301" s="24">
        <v>23.381944444444432</v>
      </c>
      <c r="I1301" s="24">
        <v>23.078703703703709</v>
      </c>
      <c r="J1301" s="25">
        <v>214.95833333333334</v>
      </c>
      <c r="K1301" s="18" t="s">
        <v>348</v>
      </c>
      <c r="L1301" s="24" t="s">
        <v>348</v>
      </c>
    </row>
    <row r="1302" spans="1:12" ht="16" x14ac:dyDescent="0.2">
      <c r="A1302" s="15">
        <v>42199</v>
      </c>
      <c r="B1302" s="16" t="s">
        <v>267</v>
      </c>
      <c r="C1302" s="24">
        <v>24.333333333333332</v>
      </c>
      <c r="D1302" s="24">
        <v>15.555555555555555</v>
      </c>
      <c r="E1302" s="18">
        <v>0.254</v>
      </c>
      <c r="F1302" s="24">
        <v>74.116666666666688</v>
      </c>
      <c r="G1302" s="24">
        <v>1.871445833333333</v>
      </c>
      <c r="H1302" s="24">
        <v>22.201388888888882</v>
      </c>
      <c r="I1302" s="24">
        <v>22.300925925925924</v>
      </c>
      <c r="J1302" s="25">
        <v>251.5</v>
      </c>
      <c r="K1302" s="18" t="s">
        <v>348</v>
      </c>
      <c r="L1302" s="24" t="s">
        <v>348</v>
      </c>
    </row>
    <row r="1303" spans="1:12" ht="16" x14ac:dyDescent="0.2">
      <c r="A1303" s="15">
        <v>42200</v>
      </c>
      <c r="B1303" s="16" t="s">
        <v>267</v>
      </c>
      <c r="C1303" s="24">
        <v>24.222222222222218</v>
      </c>
      <c r="D1303" s="24">
        <v>8.7777777777777768</v>
      </c>
      <c r="E1303" s="18">
        <v>0</v>
      </c>
      <c r="F1303" s="24">
        <v>62.479166666666664</v>
      </c>
      <c r="G1303" s="24">
        <v>0.57440416666666672</v>
      </c>
      <c r="H1303" s="24">
        <v>20.247685185185176</v>
      </c>
      <c r="I1303" s="24">
        <v>20.650462962962965</v>
      </c>
      <c r="J1303" s="25">
        <v>89.125</v>
      </c>
      <c r="K1303" s="18" t="s">
        <v>348</v>
      </c>
      <c r="L1303" s="24" t="s">
        <v>348</v>
      </c>
    </row>
    <row r="1304" spans="1:12" ht="16" x14ac:dyDescent="0.2">
      <c r="A1304" s="15">
        <v>42201</v>
      </c>
      <c r="B1304" s="16" t="s">
        <v>267</v>
      </c>
      <c r="C1304" s="24">
        <v>23.388888888888886</v>
      </c>
      <c r="D1304" s="24">
        <v>13.277777777777779</v>
      </c>
      <c r="E1304" s="18">
        <v>0.254</v>
      </c>
      <c r="F1304" s="24">
        <v>85.533333333333346</v>
      </c>
      <c r="G1304" s="24">
        <v>1.6490958333333334</v>
      </c>
      <c r="H1304" s="24">
        <v>19.509259259259263</v>
      </c>
      <c r="I1304" s="24">
        <v>19.907407407407412</v>
      </c>
      <c r="J1304" s="25">
        <v>118.20833333333333</v>
      </c>
      <c r="K1304" s="18" t="s">
        <v>348</v>
      </c>
      <c r="L1304" s="24" t="s">
        <v>348</v>
      </c>
    </row>
    <row r="1305" spans="1:12" ht="16" x14ac:dyDescent="0.2">
      <c r="A1305" s="15">
        <v>42202</v>
      </c>
      <c r="B1305" s="16" t="s">
        <v>267</v>
      </c>
      <c r="C1305" s="24">
        <v>28.277777777777782</v>
      </c>
      <c r="D1305" s="24">
        <v>18.722222222222221</v>
      </c>
      <c r="E1305" s="18">
        <v>0</v>
      </c>
      <c r="F1305" s="24">
        <v>82.858333333333334</v>
      </c>
      <c r="G1305" s="24">
        <v>1.11175</v>
      </c>
      <c r="H1305" s="24">
        <v>22.946759259259256</v>
      </c>
      <c r="I1305" s="24">
        <v>21.93981481481482</v>
      </c>
      <c r="J1305" s="25">
        <v>235.58333333333334</v>
      </c>
      <c r="K1305" s="18" t="s">
        <v>348</v>
      </c>
      <c r="L1305" s="24" t="s">
        <v>348</v>
      </c>
    </row>
    <row r="1306" spans="1:12" ht="16" x14ac:dyDescent="0.2">
      <c r="A1306" s="15">
        <v>42203</v>
      </c>
      <c r="B1306" s="16" t="s">
        <v>267</v>
      </c>
      <c r="C1306" s="24">
        <v>29.277777777777779</v>
      </c>
      <c r="D1306" s="24">
        <v>18.166666666666668</v>
      </c>
      <c r="E1306" s="18">
        <v>0.254</v>
      </c>
      <c r="F1306" s="24">
        <v>77.145833333333314</v>
      </c>
      <c r="G1306" s="24">
        <v>1.5935083333333333</v>
      </c>
      <c r="H1306" s="24">
        <v>23.768518518518526</v>
      </c>
      <c r="I1306" s="24">
        <v>23.11342592592592</v>
      </c>
      <c r="J1306" s="25">
        <v>217.91666666666666</v>
      </c>
      <c r="K1306" s="18" t="s">
        <v>348</v>
      </c>
      <c r="L1306" s="24" t="s">
        <v>348</v>
      </c>
    </row>
    <row r="1307" spans="1:12" ht="16" x14ac:dyDescent="0.2">
      <c r="A1307" s="15">
        <v>42204</v>
      </c>
      <c r="B1307" s="16" t="s">
        <v>267</v>
      </c>
      <c r="C1307" s="24">
        <v>25.666666666666668</v>
      </c>
      <c r="D1307" s="24">
        <v>15.222222222222221</v>
      </c>
      <c r="E1307" s="18">
        <v>0</v>
      </c>
      <c r="F1307" s="24">
        <v>65.170833333333334</v>
      </c>
      <c r="G1307" s="24">
        <v>1.8343874999999998</v>
      </c>
      <c r="H1307" s="24">
        <v>22.456018518518519</v>
      </c>
      <c r="I1307" s="24">
        <v>22.458333333333332</v>
      </c>
      <c r="J1307" s="25">
        <v>238.875</v>
      </c>
      <c r="K1307" s="18" t="s">
        <v>348</v>
      </c>
      <c r="L1307" s="24" t="s">
        <v>348</v>
      </c>
    </row>
    <row r="1308" spans="1:12" ht="16" x14ac:dyDescent="0.2">
      <c r="A1308" s="15">
        <v>42205</v>
      </c>
      <c r="B1308" s="16" t="s">
        <v>267</v>
      </c>
      <c r="C1308" s="24">
        <v>25.444444444444443</v>
      </c>
      <c r="D1308" s="24">
        <v>15.055555555555555</v>
      </c>
      <c r="E1308" s="18">
        <v>0</v>
      </c>
      <c r="F1308" s="24">
        <v>68.500000000000014</v>
      </c>
      <c r="G1308" s="24">
        <v>1.889975</v>
      </c>
      <c r="H1308" s="24">
        <v>21.502314814814813</v>
      </c>
      <c r="I1308" s="24">
        <v>21.520833333333332</v>
      </c>
      <c r="J1308" s="25">
        <v>249.91666666666666</v>
      </c>
      <c r="K1308" s="18" t="s">
        <v>348</v>
      </c>
      <c r="L1308" s="24" t="s">
        <v>348</v>
      </c>
    </row>
    <row r="1309" spans="1:12" ht="16" x14ac:dyDescent="0.2">
      <c r="A1309" s="15">
        <v>42206</v>
      </c>
      <c r="B1309" s="16" t="s">
        <v>267</v>
      </c>
      <c r="C1309" s="24">
        <v>28.611111111111111</v>
      </c>
      <c r="D1309" s="24">
        <v>11.722222222222221</v>
      </c>
      <c r="E1309" s="18">
        <v>0</v>
      </c>
      <c r="F1309" s="24">
        <v>69.024999999999991</v>
      </c>
      <c r="G1309" s="24">
        <v>1.1673374999999999</v>
      </c>
      <c r="H1309" s="24">
        <v>20.270833333333339</v>
      </c>
      <c r="I1309" s="24">
        <v>20.525462962962951</v>
      </c>
      <c r="J1309" s="25">
        <v>287.95833333333331</v>
      </c>
      <c r="K1309" s="18" t="s">
        <v>348</v>
      </c>
      <c r="L1309" s="24" t="s">
        <v>348</v>
      </c>
    </row>
    <row r="1310" spans="1:12" ht="16" x14ac:dyDescent="0.2">
      <c r="A1310" s="15">
        <v>42207</v>
      </c>
      <c r="B1310" s="16" t="s">
        <v>267</v>
      </c>
      <c r="C1310" s="24">
        <v>26.388888888888889</v>
      </c>
      <c r="D1310" s="24">
        <v>12.777777777777779</v>
      </c>
      <c r="E1310" s="18">
        <v>0</v>
      </c>
      <c r="F1310" s="24">
        <v>73.45</v>
      </c>
      <c r="G1310" s="24">
        <v>0.70410833333333323</v>
      </c>
      <c r="H1310" s="24">
        <v>21.416666666666668</v>
      </c>
      <c r="I1310" s="24">
        <v>21.006944444444443</v>
      </c>
      <c r="J1310" s="25">
        <v>259.75</v>
      </c>
      <c r="K1310" s="18" t="s">
        <v>348</v>
      </c>
      <c r="L1310" s="24" t="s">
        <v>348</v>
      </c>
    </row>
    <row r="1311" spans="1:12" ht="16" x14ac:dyDescent="0.2">
      <c r="A1311" s="15">
        <v>42208</v>
      </c>
      <c r="B1311" s="16" t="s">
        <v>267</v>
      </c>
      <c r="C1311" s="24">
        <v>28.333333333333332</v>
      </c>
      <c r="D1311" s="24">
        <v>14.055555555555554</v>
      </c>
      <c r="E1311" s="18">
        <v>0</v>
      </c>
      <c r="F1311" s="24">
        <v>69.995833333333337</v>
      </c>
      <c r="G1311" s="24">
        <v>0.42617083333333333</v>
      </c>
      <c r="H1311" s="24">
        <v>22.349537037037024</v>
      </c>
      <c r="I1311" s="24">
        <v>21.854166666666661</v>
      </c>
      <c r="J1311" s="25">
        <v>244.375</v>
      </c>
      <c r="K1311" s="18" t="s">
        <v>348</v>
      </c>
      <c r="L1311" s="24" t="s">
        <v>348</v>
      </c>
    </row>
    <row r="1312" spans="1:12" ht="16" x14ac:dyDescent="0.2">
      <c r="A1312" s="15">
        <v>42209</v>
      </c>
      <c r="B1312" s="16" t="s">
        <v>267</v>
      </c>
      <c r="C1312" s="24">
        <v>26.555555555555557</v>
      </c>
      <c r="D1312" s="24">
        <v>15.111111111111111</v>
      </c>
      <c r="E1312" s="18">
        <v>0</v>
      </c>
      <c r="F1312" s="24">
        <v>80.091666666666654</v>
      </c>
      <c r="G1312" s="24">
        <v>1.1673374999999999</v>
      </c>
      <c r="H1312" s="24">
        <v>21.534722222222221</v>
      </c>
      <c r="I1312" s="24">
        <v>21.307870370370367</v>
      </c>
      <c r="J1312" s="25">
        <v>192.16666666666666</v>
      </c>
      <c r="K1312" s="18" t="s">
        <v>348</v>
      </c>
      <c r="L1312" s="24" t="s">
        <v>348</v>
      </c>
    </row>
    <row r="1313" spans="1:12" ht="16" x14ac:dyDescent="0.2">
      <c r="A1313" s="15">
        <v>42210</v>
      </c>
      <c r="B1313" s="16" t="s">
        <v>267</v>
      </c>
      <c r="C1313" s="24">
        <v>29.388888888888889</v>
      </c>
      <c r="D1313" s="24">
        <v>17.666666666666668</v>
      </c>
      <c r="E1313" s="18">
        <v>0</v>
      </c>
      <c r="F1313" s="24">
        <v>69.191666666666663</v>
      </c>
      <c r="G1313" s="24">
        <v>0.5373458333333333</v>
      </c>
      <c r="H1313" s="24">
        <v>23.243055555555557</v>
      </c>
      <c r="I1313" s="24">
        <v>22.530092592592592</v>
      </c>
      <c r="J1313" s="25">
        <v>287.45833333333331</v>
      </c>
      <c r="K1313" s="18" t="s">
        <v>348</v>
      </c>
      <c r="L1313" s="24" t="s">
        <v>348</v>
      </c>
    </row>
    <row r="1314" spans="1:12" ht="16" x14ac:dyDescent="0.2">
      <c r="A1314" s="15">
        <v>42211</v>
      </c>
      <c r="B1314" s="16" t="s">
        <v>267</v>
      </c>
      <c r="C1314" s="24">
        <v>28.277777777777782</v>
      </c>
      <c r="D1314" s="24">
        <v>15.222222222222221</v>
      </c>
      <c r="E1314" s="18">
        <v>0</v>
      </c>
      <c r="F1314" s="24">
        <v>77.095833333333331</v>
      </c>
      <c r="G1314" s="24">
        <v>0.18529166666666666</v>
      </c>
      <c r="H1314" s="24">
        <v>21.796296296296298</v>
      </c>
      <c r="I1314" s="24">
        <v>21.648148148148159</v>
      </c>
      <c r="J1314" s="25">
        <v>187.66666666666666</v>
      </c>
      <c r="K1314" s="18" t="s">
        <v>348</v>
      </c>
      <c r="L1314" s="24" t="s">
        <v>348</v>
      </c>
    </row>
    <row r="1315" spans="1:12" ht="16" x14ac:dyDescent="0.2">
      <c r="A1315" s="15">
        <v>42212</v>
      </c>
      <c r="B1315" s="16" t="s">
        <v>267</v>
      </c>
      <c r="C1315" s="24">
        <v>28.444444444444443</v>
      </c>
      <c r="D1315" s="24">
        <v>12.611111111111112</v>
      </c>
      <c r="E1315" s="18">
        <v>0</v>
      </c>
      <c r="F1315" s="24">
        <v>74.466666666666669</v>
      </c>
      <c r="G1315" s="24">
        <v>0.55587500000000001</v>
      </c>
      <c r="H1315" s="24">
        <v>21.824074074074062</v>
      </c>
      <c r="I1315" s="24">
        <v>21.412037037037031</v>
      </c>
      <c r="J1315" s="25">
        <v>127.95833333333333</v>
      </c>
      <c r="K1315" s="18" t="s">
        <v>348</v>
      </c>
      <c r="L1315" s="24" t="s">
        <v>348</v>
      </c>
    </row>
    <row r="1316" spans="1:12" ht="16" x14ac:dyDescent="0.2">
      <c r="A1316" s="15">
        <v>42213</v>
      </c>
      <c r="B1316" s="16" t="s">
        <v>267</v>
      </c>
      <c r="C1316" s="24">
        <v>28.000000000000004</v>
      </c>
      <c r="D1316" s="24">
        <v>16.833333333333332</v>
      </c>
      <c r="E1316" s="18">
        <v>0</v>
      </c>
      <c r="F1316" s="24">
        <v>78.666666666666671</v>
      </c>
      <c r="G1316" s="24">
        <v>0.92645833333333338</v>
      </c>
      <c r="H1316" s="24">
        <v>21.905092592592592</v>
      </c>
      <c r="I1316" s="24">
        <v>21.597222222222221</v>
      </c>
      <c r="J1316" s="25">
        <v>135.04166666666666</v>
      </c>
      <c r="K1316" s="18" t="s">
        <v>348</v>
      </c>
      <c r="L1316" s="24" t="s">
        <v>348</v>
      </c>
    </row>
    <row r="1317" spans="1:12" ht="16" x14ac:dyDescent="0.2">
      <c r="A1317" s="15">
        <v>42214</v>
      </c>
      <c r="B1317" s="16" t="s">
        <v>267</v>
      </c>
      <c r="C1317" s="24">
        <v>26.555555555555557</v>
      </c>
      <c r="D1317" s="24">
        <v>17.277777777777779</v>
      </c>
      <c r="E1317" s="18">
        <v>0</v>
      </c>
      <c r="F1317" s="24">
        <v>56.29999999999999</v>
      </c>
      <c r="G1317" s="24">
        <v>2.6681999999999997</v>
      </c>
      <c r="H1317" s="24">
        <v>22.182870370370374</v>
      </c>
      <c r="I1317" s="24">
        <v>21.918981481481481</v>
      </c>
      <c r="J1317" s="25">
        <v>230.75</v>
      </c>
      <c r="K1317" s="18" t="s">
        <v>348</v>
      </c>
      <c r="L1317" s="24" t="s">
        <v>348</v>
      </c>
    </row>
    <row r="1318" spans="1:12" ht="16" x14ac:dyDescent="0.2">
      <c r="A1318" s="15">
        <v>42215</v>
      </c>
      <c r="B1318" s="16" t="s">
        <v>267</v>
      </c>
      <c r="C1318" s="24">
        <v>27.166666666666671</v>
      </c>
      <c r="D1318" s="24">
        <v>16</v>
      </c>
      <c r="E1318" s="18">
        <v>0</v>
      </c>
      <c r="F1318" s="24">
        <v>59.204166666666673</v>
      </c>
      <c r="G1318" s="24">
        <v>1.889975</v>
      </c>
      <c r="H1318" s="24">
        <v>21.326388888888882</v>
      </c>
      <c r="I1318" s="24">
        <v>21.053240740740737</v>
      </c>
      <c r="J1318" s="25">
        <v>246.70833333333334</v>
      </c>
      <c r="K1318" s="18" t="s">
        <v>348</v>
      </c>
      <c r="L1318" s="24" t="s">
        <v>348</v>
      </c>
    </row>
    <row r="1319" spans="1:12" ht="16" x14ac:dyDescent="0.2">
      <c r="A1319" s="15">
        <v>42216</v>
      </c>
      <c r="B1319" s="16" t="s">
        <v>267</v>
      </c>
      <c r="C1319" s="24">
        <v>24.833333333333332</v>
      </c>
      <c r="D1319" s="24">
        <v>15.611111111111111</v>
      </c>
      <c r="E1319" s="18">
        <v>0</v>
      </c>
      <c r="F1319" s="24">
        <v>60.626086956521732</v>
      </c>
      <c r="G1319" s="24">
        <v>1.7207956521739129</v>
      </c>
      <c r="H1319" s="24">
        <v>20.724637681159418</v>
      </c>
      <c r="I1319" s="24">
        <v>20.669082125603875</v>
      </c>
      <c r="J1319" s="25">
        <v>259</v>
      </c>
      <c r="K1319" s="18" t="s">
        <v>348</v>
      </c>
      <c r="L1319" s="24" t="s">
        <v>348</v>
      </c>
    </row>
    <row r="1320" spans="1:12" ht="16" x14ac:dyDescent="0.2">
      <c r="A1320" s="15">
        <v>42217</v>
      </c>
      <c r="B1320" s="16" t="s">
        <v>267</v>
      </c>
      <c r="C1320" s="24">
        <v>26.611111111111114</v>
      </c>
      <c r="D1320" s="24">
        <v>12.833333333333334</v>
      </c>
      <c r="E1320" s="18">
        <v>0</v>
      </c>
      <c r="F1320" s="24">
        <v>62.541666666666657</v>
      </c>
      <c r="G1320" s="24">
        <v>0.77822499999999994</v>
      </c>
      <c r="H1320" s="24">
        <v>20.486111111111118</v>
      </c>
      <c r="I1320" s="24">
        <v>20.236111111111111</v>
      </c>
      <c r="J1320" s="25">
        <v>256.66666666666669</v>
      </c>
      <c r="K1320" s="18" t="s">
        <v>348</v>
      </c>
      <c r="L1320" s="24" t="s">
        <v>348</v>
      </c>
    </row>
    <row r="1321" spans="1:12" ht="16" x14ac:dyDescent="0.2">
      <c r="A1321" s="15">
        <v>42218</v>
      </c>
      <c r="B1321" s="16" t="s">
        <v>267</v>
      </c>
      <c r="C1321" s="24">
        <v>29.111111111111111</v>
      </c>
      <c r="D1321" s="24">
        <v>15.833333333333334</v>
      </c>
      <c r="E1321" s="18">
        <v>0</v>
      </c>
      <c r="F1321" s="24">
        <v>73.241666666666674</v>
      </c>
      <c r="G1321" s="24">
        <v>1.4823333333333333</v>
      </c>
      <c r="H1321" s="24">
        <v>21.5</v>
      </c>
      <c r="I1321" s="24">
        <v>21.120370370370367</v>
      </c>
      <c r="J1321" s="25">
        <v>246.83333333333334</v>
      </c>
      <c r="K1321" s="18" t="s">
        <v>348</v>
      </c>
      <c r="L1321" s="24" t="s">
        <v>348</v>
      </c>
    </row>
    <row r="1322" spans="1:12" ht="16" x14ac:dyDescent="0.2">
      <c r="A1322" s="15">
        <v>42219</v>
      </c>
      <c r="B1322" s="16" t="s">
        <v>267</v>
      </c>
      <c r="C1322" s="24">
        <v>23.222222222222221</v>
      </c>
      <c r="D1322" s="24">
        <v>11.722222222222221</v>
      </c>
      <c r="E1322" s="18">
        <v>0</v>
      </c>
      <c r="F1322" s="24">
        <v>65.833333333333314</v>
      </c>
      <c r="G1322" s="24">
        <v>1.1488083333333334</v>
      </c>
      <c r="H1322" s="24">
        <v>19.719907407407405</v>
      </c>
      <c r="I1322" s="24">
        <v>19.868055555555557</v>
      </c>
      <c r="J1322" s="25">
        <v>275.29166666666669</v>
      </c>
      <c r="K1322" s="18" t="s">
        <v>348</v>
      </c>
      <c r="L1322" s="24" t="s">
        <v>348</v>
      </c>
    </row>
    <row r="1323" spans="1:12" ht="16" x14ac:dyDescent="0.2">
      <c r="A1323" s="15">
        <v>42220</v>
      </c>
      <c r="B1323" s="16" t="s">
        <v>267</v>
      </c>
      <c r="C1323" s="24">
        <v>23.111111111111107</v>
      </c>
      <c r="D1323" s="24">
        <v>12.222222222222221</v>
      </c>
      <c r="E1323" s="18">
        <v>0</v>
      </c>
      <c r="F1323" s="24">
        <v>68.433333333333337</v>
      </c>
      <c r="G1323" s="24">
        <v>0.75969583333333324</v>
      </c>
      <c r="H1323" s="24">
        <v>19.099537037037042</v>
      </c>
      <c r="I1323" s="24">
        <v>19.18055555555555</v>
      </c>
      <c r="J1323" s="25">
        <v>271.58333333333331</v>
      </c>
      <c r="K1323" s="18" t="s">
        <v>348</v>
      </c>
      <c r="L1323" s="24" t="s">
        <v>348</v>
      </c>
    </row>
    <row r="1324" spans="1:12" ht="16" x14ac:dyDescent="0.2">
      <c r="A1324" s="15">
        <v>42221</v>
      </c>
      <c r="B1324" s="16" t="s">
        <v>267</v>
      </c>
      <c r="C1324" s="24">
        <v>25.611111111111107</v>
      </c>
      <c r="D1324" s="24">
        <v>12.222222222222221</v>
      </c>
      <c r="E1324" s="18">
        <v>0</v>
      </c>
      <c r="F1324" s="24">
        <v>69.495833333333337</v>
      </c>
      <c r="G1324" s="24">
        <v>0.24087916666666664</v>
      </c>
      <c r="H1324" s="24">
        <v>19.236111111111111</v>
      </c>
      <c r="I1324" s="24">
        <v>19.118055555555554</v>
      </c>
      <c r="J1324" s="25">
        <v>216.125</v>
      </c>
      <c r="K1324" s="18" t="s">
        <v>348</v>
      </c>
      <c r="L1324" s="24" t="s">
        <v>348</v>
      </c>
    </row>
    <row r="1325" spans="1:12" ht="16" x14ac:dyDescent="0.2">
      <c r="A1325" s="15">
        <v>42222</v>
      </c>
      <c r="B1325" s="16" t="s">
        <v>267</v>
      </c>
      <c r="C1325" s="24">
        <v>25.722222222222221</v>
      </c>
      <c r="D1325" s="24">
        <v>12.111111111111109</v>
      </c>
      <c r="E1325" s="18">
        <v>0</v>
      </c>
      <c r="F1325" s="24">
        <v>71.987499999999997</v>
      </c>
      <c r="G1325" s="24">
        <v>0.74116666666666664</v>
      </c>
      <c r="H1325" s="24">
        <v>19.719907407407415</v>
      </c>
      <c r="I1325" s="24">
        <v>19.499999999999986</v>
      </c>
      <c r="J1325" s="25">
        <v>109.66666666666667</v>
      </c>
      <c r="K1325" s="18" t="s">
        <v>348</v>
      </c>
      <c r="L1325" s="24" t="s">
        <v>348</v>
      </c>
    </row>
    <row r="1326" spans="1:12" ht="16" x14ac:dyDescent="0.2">
      <c r="A1326" s="15">
        <v>42223</v>
      </c>
      <c r="B1326" s="16" t="s">
        <v>267</v>
      </c>
      <c r="C1326" s="24">
        <v>21.944444444444443</v>
      </c>
      <c r="D1326" s="24">
        <v>16.555555555555557</v>
      </c>
      <c r="E1326" s="18">
        <v>20.320000000000007</v>
      </c>
      <c r="F1326" s="24">
        <v>90.49166666666666</v>
      </c>
      <c r="G1326" s="24">
        <v>1.1673374999999999</v>
      </c>
      <c r="H1326" s="24">
        <v>18.909722222222229</v>
      </c>
      <c r="I1326" s="24">
        <v>19.050925925925931</v>
      </c>
      <c r="J1326" s="25">
        <v>179</v>
      </c>
      <c r="K1326" s="18" t="s">
        <v>348</v>
      </c>
      <c r="L1326" s="24" t="s">
        <v>348</v>
      </c>
    </row>
    <row r="1327" spans="1:12" ht="16" x14ac:dyDescent="0.2">
      <c r="A1327" s="15">
        <v>42224</v>
      </c>
      <c r="B1327" s="16" t="s">
        <v>267</v>
      </c>
      <c r="C1327" s="24">
        <v>21.222222222222221</v>
      </c>
      <c r="D1327" s="24">
        <v>15.722222222222221</v>
      </c>
      <c r="E1327" s="18">
        <v>5.588000000000001</v>
      </c>
      <c r="F1327" s="24">
        <v>90.558333333333337</v>
      </c>
      <c r="G1327" s="24">
        <v>0.57440416666666672</v>
      </c>
      <c r="H1327" s="24">
        <v>18.976851851851841</v>
      </c>
      <c r="I1327" s="24">
        <v>18.953703703703709</v>
      </c>
      <c r="J1327" s="25">
        <v>100.45833333333333</v>
      </c>
      <c r="K1327" s="18" t="s">
        <v>348</v>
      </c>
      <c r="L1327" s="24" t="s">
        <v>348</v>
      </c>
    </row>
    <row r="1328" spans="1:12" ht="16" x14ac:dyDescent="0.2">
      <c r="A1328" s="15">
        <v>42225</v>
      </c>
      <c r="B1328" s="16" t="s">
        <v>267</v>
      </c>
      <c r="C1328" s="24">
        <v>23.888888888888889</v>
      </c>
      <c r="D1328" s="24">
        <v>15.722222222222221</v>
      </c>
      <c r="E1328" s="18">
        <v>2.032</v>
      </c>
      <c r="F1328" s="24">
        <v>93.95</v>
      </c>
      <c r="G1328" s="24">
        <v>0.16676249999999998</v>
      </c>
      <c r="H1328" s="24">
        <v>19.293981481481467</v>
      </c>
      <c r="I1328" s="24">
        <v>19.106481481481481</v>
      </c>
      <c r="J1328" s="25">
        <v>202.29166666666666</v>
      </c>
      <c r="K1328" s="18" t="s">
        <v>348</v>
      </c>
      <c r="L1328" s="24" t="s">
        <v>348</v>
      </c>
    </row>
    <row r="1329" spans="1:12" ht="16" x14ac:dyDescent="0.2">
      <c r="A1329" s="15">
        <v>42226</v>
      </c>
      <c r="B1329" s="16" t="s">
        <v>267</v>
      </c>
      <c r="C1329" s="24">
        <v>26.111111111111111</v>
      </c>
      <c r="D1329" s="24">
        <v>16.722222222222221</v>
      </c>
      <c r="E1329" s="18">
        <v>0.7619999999999999</v>
      </c>
      <c r="F1329" s="24">
        <v>76.391666666666666</v>
      </c>
      <c r="G1329" s="24">
        <v>0.59293333333333331</v>
      </c>
      <c r="H1329" s="24">
        <v>20.724537037037042</v>
      </c>
      <c r="I1329" s="24">
        <v>20.270833333333332</v>
      </c>
      <c r="J1329" s="25">
        <v>295.625</v>
      </c>
      <c r="K1329" s="18" t="s">
        <v>348</v>
      </c>
      <c r="L1329" s="24" t="s">
        <v>348</v>
      </c>
    </row>
    <row r="1330" spans="1:12" ht="16" x14ac:dyDescent="0.2">
      <c r="A1330" s="15">
        <v>42227</v>
      </c>
      <c r="B1330" s="16" t="s">
        <v>267</v>
      </c>
      <c r="C1330" s="24">
        <v>25.722222222222221</v>
      </c>
      <c r="D1330" s="24">
        <v>13.222222222222221</v>
      </c>
      <c r="E1330" s="18">
        <v>0.254</v>
      </c>
      <c r="F1330" s="24">
        <v>71.970833333333346</v>
      </c>
      <c r="G1330" s="24">
        <v>0.44469999999999998</v>
      </c>
      <c r="H1330" s="24">
        <v>19.703703703703695</v>
      </c>
      <c r="I1330" s="24">
        <v>19.731481481481481</v>
      </c>
      <c r="J1330" s="25">
        <v>323.25</v>
      </c>
      <c r="K1330" s="18" t="s">
        <v>348</v>
      </c>
      <c r="L1330" s="24" t="s">
        <v>348</v>
      </c>
    </row>
    <row r="1331" spans="1:12" ht="16" x14ac:dyDescent="0.2">
      <c r="A1331" s="15">
        <v>42228</v>
      </c>
      <c r="B1331" s="16" t="s">
        <v>267</v>
      </c>
      <c r="C1331" s="24">
        <v>26.944444444444443</v>
      </c>
      <c r="D1331" s="24">
        <v>10.555555555555555</v>
      </c>
      <c r="E1331" s="18">
        <v>0</v>
      </c>
      <c r="F1331" s="24">
        <v>74.025000000000006</v>
      </c>
      <c r="G1331" s="24">
        <v>0.85234166666666666</v>
      </c>
      <c r="H1331" s="24">
        <v>19.42824074074074</v>
      </c>
      <c r="I1331" s="24">
        <v>19.282407407407405</v>
      </c>
      <c r="J1331" s="25">
        <v>282.45833333333331</v>
      </c>
      <c r="K1331" s="18" t="s">
        <v>348</v>
      </c>
      <c r="L1331" s="24" t="s">
        <v>348</v>
      </c>
    </row>
    <row r="1332" spans="1:12" ht="16" x14ac:dyDescent="0.2">
      <c r="A1332" s="15">
        <v>42229</v>
      </c>
      <c r="B1332" s="16" t="s">
        <v>267</v>
      </c>
      <c r="C1332" s="24">
        <v>27.388888888888889</v>
      </c>
      <c r="D1332" s="24">
        <v>17.722222222222221</v>
      </c>
      <c r="E1332" s="18">
        <v>0</v>
      </c>
      <c r="F1332" s="24">
        <v>77.395833333333343</v>
      </c>
      <c r="G1332" s="24">
        <v>1.3155708333333334</v>
      </c>
      <c r="H1332" s="24">
        <v>21.307870370370367</v>
      </c>
      <c r="I1332" s="24">
        <v>20.775462962962958</v>
      </c>
      <c r="J1332" s="25">
        <v>221.75</v>
      </c>
      <c r="K1332" s="18" t="s">
        <v>348</v>
      </c>
      <c r="L1332" s="24" t="s">
        <v>348</v>
      </c>
    </row>
    <row r="1333" spans="1:12" ht="16" x14ac:dyDescent="0.2">
      <c r="A1333" s="15">
        <v>42230</v>
      </c>
      <c r="B1333" s="16" t="s">
        <v>267</v>
      </c>
      <c r="C1333" s="24">
        <v>31</v>
      </c>
      <c r="D1333" s="24">
        <v>20.277777777777779</v>
      </c>
      <c r="E1333" s="18">
        <v>0</v>
      </c>
      <c r="F1333" s="24">
        <v>77.725000000000009</v>
      </c>
      <c r="G1333" s="24">
        <v>0.59293333333333331</v>
      </c>
      <c r="H1333" s="24">
        <v>23.083333333333339</v>
      </c>
      <c r="I1333" s="24">
        <v>22.284722222222229</v>
      </c>
      <c r="J1333" s="25">
        <v>255.79166666666666</v>
      </c>
      <c r="K1333" s="18" t="s">
        <v>348</v>
      </c>
      <c r="L1333" s="24" t="s">
        <v>348</v>
      </c>
    </row>
    <row r="1334" spans="1:12" ht="16" x14ac:dyDescent="0.2">
      <c r="A1334" s="15">
        <v>42231</v>
      </c>
      <c r="B1334" s="16" t="s">
        <v>267</v>
      </c>
      <c r="C1334" s="24">
        <v>31.555555555555557</v>
      </c>
      <c r="D1334" s="24">
        <v>16.388888888888889</v>
      </c>
      <c r="E1334" s="18">
        <v>0</v>
      </c>
      <c r="F1334" s="24">
        <v>75.387500000000003</v>
      </c>
      <c r="G1334" s="24">
        <v>0.12970416666666668</v>
      </c>
      <c r="H1334" s="24">
        <v>23.018518518518526</v>
      </c>
      <c r="I1334" s="24">
        <v>22.483796296296305</v>
      </c>
      <c r="J1334" s="25">
        <v>208.875</v>
      </c>
      <c r="K1334" s="18" t="s">
        <v>348</v>
      </c>
      <c r="L1334" s="24" t="s">
        <v>348</v>
      </c>
    </row>
    <row r="1335" spans="1:12" ht="16" x14ac:dyDescent="0.2">
      <c r="A1335" s="15">
        <v>42232</v>
      </c>
      <c r="B1335" s="16" t="s">
        <v>267</v>
      </c>
      <c r="C1335" s="24">
        <v>29.277777777777779</v>
      </c>
      <c r="D1335" s="24">
        <v>20</v>
      </c>
      <c r="E1335" s="18">
        <v>0</v>
      </c>
      <c r="F1335" s="24">
        <v>75.904166666666683</v>
      </c>
      <c r="G1335" s="24">
        <v>1.4638041666666666</v>
      </c>
      <c r="H1335" s="24">
        <v>23.395833333333332</v>
      </c>
      <c r="I1335" s="24">
        <v>22.942129629629633</v>
      </c>
      <c r="J1335" s="25">
        <v>200</v>
      </c>
      <c r="K1335" s="18" t="s">
        <v>348</v>
      </c>
      <c r="L1335" s="24" t="s">
        <v>348</v>
      </c>
    </row>
    <row r="1336" spans="1:12" ht="16" x14ac:dyDescent="0.2">
      <c r="A1336" s="15">
        <v>42233</v>
      </c>
      <c r="B1336" s="16" t="s">
        <v>267</v>
      </c>
      <c r="C1336" s="24">
        <v>23.444444444444443</v>
      </c>
      <c r="D1336" s="24">
        <v>17.555555555555557</v>
      </c>
      <c r="E1336" s="18">
        <v>6.0960000000000001</v>
      </c>
      <c r="F1336" s="24">
        <v>88.170833333333334</v>
      </c>
      <c r="G1336" s="24">
        <v>0.42617083333333333</v>
      </c>
      <c r="H1336" s="24">
        <v>21.814814814814813</v>
      </c>
      <c r="I1336" s="24">
        <v>21.958333333333336</v>
      </c>
      <c r="J1336" s="25">
        <v>239.41666666666666</v>
      </c>
      <c r="K1336" s="18" t="s">
        <v>348</v>
      </c>
      <c r="L1336" s="24" t="s">
        <v>348</v>
      </c>
    </row>
    <row r="1337" spans="1:12" ht="16" x14ac:dyDescent="0.2">
      <c r="A1337" s="15">
        <v>42234</v>
      </c>
      <c r="B1337" s="16" t="s">
        <v>267</v>
      </c>
      <c r="C1337" s="24">
        <v>18.5</v>
      </c>
      <c r="D1337" s="24">
        <v>17.111111111111111</v>
      </c>
      <c r="E1337" s="18">
        <v>3.302</v>
      </c>
      <c r="F1337" s="24">
        <v>93.149999999999991</v>
      </c>
      <c r="G1337" s="24">
        <v>1.11175</v>
      </c>
      <c r="H1337" s="24">
        <v>19.696759259259256</v>
      </c>
      <c r="I1337" s="24">
        <v>20.011574074074069</v>
      </c>
      <c r="J1337" s="25">
        <v>79.75</v>
      </c>
      <c r="K1337" s="18" t="s">
        <v>348</v>
      </c>
      <c r="L1337" s="24" t="s">
        <v>348</v>
      </c>
    </row>
    <row r="1338" spans="1:12" ht="16" x14ac:dyDescent="0.2">
      <c r="A1338" s="15">
        <v>42235</v>
      </c>
      <c r="B1338" s="16" t="s">
        <v>267</v>
      </c>
      <c r="C1338" s="24">
        <v>18.444444444444443</v>
      </c>
      <c r="D1338" s="24">
        <v>14.388888888888889</v>
      </c>
      <c r="E1338" s="18">
        <v>3.8099999999999996</v>
      </c>
      <c r="F1338" s="24">
        <v>90.424999999999969</v>
      </c>
      <c r="G1338" s="24">
        <v>1.6305666666666665</v>
      </c>
      <c r="H1338" s="24">
        <v>18.256944444444443</v>
      </c>
      <c r="I1338" s="24">
        <v>18.747685185185187</v>
      </c>
      <c r="J1338" s="25">
        <v>184.375</v>
      </c>
      <c r="K1338" s="18" t="s">
        <v>348</v>
      </c>
      <c r="L1338" s="24" t="s">
        <v>348</v>
      </c>
    </row>
    <row r="1339" spans="1:12" ht="16" x14ac:dyDescent="0.2">
      <c r="A1339" s="15">
        <v>42236</v>
      </c>
      <c r="B1339" s="16" t="s">
        <v>267</v>
      </c>
      <c r="C1339" s="24">
        <v>17.611111111111111</v>
      </c>
      <c r="D1339" s="24">
        <v>9.3888888888888893</v>
      </c>
      <c r="E1339" s="18">
        <v>0.50800000000000001</v>
      </c>
      <c r="F1339" s="24">
        <v>83.483333333333306</v>
      </c>
      <c r="G1339" s="24">
        <v>1.6490958333333334</v>
      </c>
      <c r="H1339" s="24">
        <v>16.692129629629623</v>
      </c>
      <c r="I1339" s="24">
        <v>17.291666666666671</v>
      </c>
      <c r="J1339" s="25">
        <v>257.625</v>
      </c>
      <c r="K1339" s="18" t="s">
        <v>348</v>
      </c>
      <c r="L1339" s="24" t="s">
        <v>348</v>
      </c>
    </row>
    <row r="1340" spans="1:12" ht="16" x14ac:dyDescent="0.2">
      <c r="A1340" s="15">
        <v>42237</v>
      </c>
      <c r="B1340" s="16" t="s">
        <v>267</v>
      </c>
      <c r="C1340" s="24">
        <v>25</v>
      </c>
      <c r="D1340" s="24">
        <v>6.7777777777777795</v>
      </c>
      <c r="E1340" s="18">
        <v>0</v>
      </c>
      <c r="F1340" s="24">
        <v>78.287500000000009</v>
      </c>
      <c r="G1340" s="24">
        <v>0.48175833333333329</v>
      </c>
      <c r="H1340" s="24">
        <v>16.256944444444443</v>
      </c>
      <c r="I1340" s="24">
        <v>16.49074074074074</v>
      </c>
      <c r="J1340" s="25">
        <v>208.91666666666666</v>
      </c>
      <c r="K1340" s="18" t="s">
        <v>348</v>
      </c>
      <c r="L1340" s="24" t="s">
        <v>348</v>
      </c>
    </row>
    <row r="1341" spans="1:12" ht="16" x14ac:dyDescent="0.2">
      <c r="A1341" s="15">
        <v>42238</v>
      </c>
      <c r="B1341" s="16" t="s">
        <v>267</v>
      </c>
      <c r="C1341" s="24">
        <v>25.888888888888886</v>
      </c>
      <c r="D1341" s="24">
        <v>13.722222222222223</v>
      </c>
      <c r="E1341" s="18">
        <v>0</v>
      </c>
      <c r="F1341" s="24">
        <v>65.716666666666683</v>
      </c>
      <c r="G1341" s="24">
        <v>1.5008625</v>
      </c>
      <c r="H1341" s="24">
        <v>18.041666666666671</v>
      </c>
      <c r="I1341" s="24">
        <v>18.055555555555561</v>
      </c>
      <c r="J1341" s="25">
        <v>165.58333333333334</v>
      </c>
      <c r="K1341" s="18" t="s">
        <v>348</v>
      </c>
      <c r="L1341" s="24" t="s">
        <v>348</v>
      </c>
    </row>
    <row r="1342" spans="1:12" ht="16" x14ac:dyDescent="0.2">
      <c r="A1342" s="15">
        <v>42239</v>
      </c>
      <c r="B1342" s="16" t="s">
        <v>267</v>
      </c>
      <c r="C1342" s="24">
        <v>19.666666666666671</v>
      </c>
      <c r="D1342" s="24">
        <v>13.277777777777779</v>
      </c>
      <c r="E1342" s="18">
        <v>1.016</v>
      </c>
      <c r="F1342" s="24">
        <v>77.037499999999994</v>
      </c>
      <c r="G1342" s="24">
        <v>2.7423166666666665</v>
      </c>
      <c r="H1342" s="24">
        <v>17.171296296296308</v>
      </c>
      <c r="I1342" s="24">
        <v>17.576388888888886</v>
      </c>
      <c r="J1342" s="25">
        <v>212.125</v>
      </c>
      <c r="K1342" s="18" t="s">
        <v>348</v>
      </c>
      <c r="L1342" s="24" t="s">
        <v>348</v>
      </c>
    </row>
    <row r="1343" spans="1:12" ht="16" x14ac:dyDescent="0.2">
      <c r="A1343" s="15">
        <v>42240</v>
      </c>
      <c r="B1343" s="16" t="s">
        <v>267</v>
      </c>
      <c r="C1343" s="24">
        <v>14.944444444444445</v>
      </c>
      <c r="D1343" s="24">
        <v>11.555555555555554</v>
      </c>
      <c r="E1343" s="18">
        <v>0.50800000000000001</v>
      </c>
      <c r="F1343" s="24">
        <v>76.949999999999989</v>
      </c>
      <c r="G1343" s="24">
        <v>2.6311416666666667</v>
      </c>
      <c r="H1343" s="24">
        <v>15.011574074074076</v>
      </c>
      <c r="I1343" s="24">
        <v>15.75231481481481</v>
      </c>
      <c r="J1343" s="25">
        <v>258.25</v>
      </c>
      <c r="K1343" s="18" t="s">
        <v>348</v>
      </c>
      <c r="L1343" s="24" t="s">
        <v>348</v>
      </c>
    </row>
    <row r="1344" spans="1:12" ht="16" x14ac:dyDescent="0.2">
      <c r="A1344" s="15">
        <v>42241</v>
      </c>
      <c r="B1344" s="16" t="s">
        <v>267</v>
      </c>
      <c r="C1344" s="24">
        <v>14.277777777777779</v>
      </c>
      <c r="D1344" s="24">
        <v>10.833333333333334</v>
      </c>
      <c r="E1344" s="18">
        <v>0</v>
      </c>
      <c r="F1344" s="24">
        <v>83.516666666666666</v>
      </c>
      <c r="G1344" s="24">
        <v>1.3155708333333334</v>
      </c>
      <c r="H1344" s="24">
        <v>14.305555555555552</v>
      </c>
      <c r="I1344" s="24">
        <v>14.814814814814813</v>
      </c>
      <c r="J1344" s="25">
        <v>276.83333333333331</v>
      </c>
      <c r="K1344" s="18" t="s">
        <v>348</v>
      </c>
      <c r="L1344" s="24" t="s">
        <v>348</v>
      </c>
    </row>
    <row r="1345" spans="1:12" ht="16" x14ac:dyDescent="0.2">
      <c r="A1345" s="15">
        <v>42242</v>
      </c>
      <c r="B1345" s="16" t="s">
        <v>267</v>
      </c>
      <c r="C1345" s="24">
        <v>22.611111111111111</v>
      </c>
      <c r="D1345" s="24">
        <v>10.111111111111112</v>
      </c>
      <c r="E1345" s="18">
        <v>0</v>
      </c>
      <c r="F1345" s="24">
        <v>73.375</v>
      </c>
      <c r="G1345" s="24">
        <v>0.37058333333333332</v>
      </c>
      <c r="H1345" s="24">
        <v>16.293981481481474</v>
      </c>
      <c r="I1345" s="24">
        <v>16.171296296296301</v>
      </c>
      <c r="J1345" s="25">
        <v>283.08333333333331</v>
      </c>
      <c r="K1345" s="18" t="s">
        <v>348</v>
      </c>
      <c r="L1345" s="24" t="s">
        <v>348</v>
      </c>
    </row>
    <row r="1346" spans="1:12" ht="16" x14ac:dyDescent="0.2">
      <c r="A1346" s="15">
        <v>42243</v>
      </c>
      <c r="B1346" s="16" t="s">
        <v>267</v>
      </c>
      <c r="C1346" s="24">
        <v>112.27777777777777</v>
      </c>
      <c r="D1346" s="24">
        <v>6.5555555555555536</v>
      </c>
      <c r="E1346" s="18">
        <v>0</v>
      </c>
      <c r="F1346" s="24">
        <v>78.466666666666683</v>
      </c>
      <c r="G1346" s="24">
        <v>0.33352499999999996</v>
      </c>
      <c r="H1346" s="24">
        <v>20.655092592592592</v>
      </c>
      <c r="I1346" s="24">
        <v>20.722222222222221</v>
      </c>
      <c r="J1346" s="25">
        <v>220.25</v>
      </c>
      <c r="K1346" s="18" t="s">
        <v>348</v>
      </c>
      <c r="L1346" s="24" t="s">
        <v>348</v>
      </c>
    </row>
    <row r="1347" spans="1:12" ht="16" x14ac:dyDescent="0.2">
      <c r="A1347" s="15">
        <v>42244</v>
      </c>
      <c r="B1347" s="16" t="s">
        <v>267</v>
      </c>
      <c r="C1347" s="24">
        <v>18.222222222222221</v>
      </c>
      <c r="D1347" s="24">
        <v>13.722222222222223</v>
      </c>
      <c r="E1347" s="18">
        <v>2.0319999999999996</v>
      </c>
      <c r="F1347" s="24">
        <v>92.90000000000002</v>
      </c>
      <c r="G1347" s="24">
        <v>0.68557916666666663</v>
      </c>
      <c r="H1347" s="24">
        <v>16.673611111111107</v>
      </c>
      <c r="I1347" s="24">
        <v>16.82175925925926</v>
      </c>
      <c r="J1347" s="25">
        <v>170.875</v>
      </c>
      <c r="K1347" s="18" t="s">
        <v>348</v>
      </c>
      <c r="L1347" s="24" t="s">
        <v>348</v>
      </c>
    </row>
    <row r="1348" spans="1:12" ht="16" x14ac:dyDescent="0.2">
      <c r="A1348" s="15">
        <v>42245</v>
      </c>
      <c r="B1348" s="16" t="s">
        <v>267</v>
      </c>
      <c r="C1348" s="24">
        <v>19.277777777777779</v>
      </c>
      <c r="D1348" s="24">
        <v>12.555555555555555</v>
      </c>
      <c r="E1348" s="18">
        <v>1.016</v>
      </c>
      <c r="F1348" s="24">
        <v>90.008333333333326</v>
      </c>
      <c r="G1348" s="24">
        <v>0.31499583333333336</v>
      </c>
      <c r="H1348" s="24">
        <v>16.585648148148142</v>
      </c>
      <c r="I1348" s="24">
        <v>16.625000000000007</v>
      </c>
      <c r="J1348" s="25">
        <v>100.16666666666667</v>
      </c>
      <c r="K1348" s="18" t="s">
        <v>348</v>
      </c>
      <c r="L1348" s="24" t="s">
        <v>348</v>
      </c>
    </row>
    <row r="1349" spans="1:12" ht="16" x14ac:dyDescent="0.2">
      <c r="A1349" s="15">
        <v>42246</v>
      </c>
      <c r="B1349" s="16" t="s">
        <v>267</v>
      </c>
      <c r="C1349" s="24">
        <v>25.166666666666668</v>
      </c>
      <c r="D1349" s="24">
        <v>9.5</v>
      </c>
      <c r="E1349" s="18">
        <v>0.254</v>
      </c>
      <c r="F1349" s="24">
        <v>85.395833333333329</v>
      </c>
      <c r="G1349" s="24">
        <v>0.5373458333333333</v>
      </c>
      <c r="H1349" s="24">
        <v>17.155092592592595</v>
      </c>
      <c r="I1349" s="24">
        <v>16.958333333333332</v>
      </c>
      <c r="J1349" s="25">
        <v>182.91666666666666</v>
      </c>
      <c r="K1349" s="18" t="s">
        <v>348</v>
      </c>
      <c r="L1349" s="24" t="s">
        <v>348</v>
      </c>
    </row>
    <row r="1350" spans="1:12" ht="16" x14ac:dyDescent="0.2">
      <c r="A1350" s="15">
        <v>42247</v>
      </c>
      <c r="B1350" s="16" t="s">
        <v>267</v>
      </c>
      <c r="C1350" s="24">
        <v>26.055555555555557</v>
      </c>
      <c r="D1350" s="24">
        <v>13.888888888888889</v>
      </c>
      <c r="E1350" s="18">
        <v>0.254</v>
      </c>
      <c r="F1350" s="24">
        <v>89.682608695652192</v>
      </c>
      <c r="G1350" s="24">
        <v>0.50270434782608686</v>
      </c>
      <c r="H1350" s="24">
        <v>18.741545893719806</v>
      </c>
      <c r="I1350" s="24">
        <v>18.285024154589369</v>
      </c>
      <c r="J1350" s="25">
        <v>192</v>
      </c>
      <c r="K1350" s="18" t="s">
        <v>348</v>
      </c>
      <c r="L1350" s="24" t="s">
        <v>348</v>
      </c>
    </row>
    <row r="1351" spans="1:12" ht="16" x14ac:dyDescent="0.2">
      <c r="A1351" s="15">
        <v>42248</v>
      </c>
      <c r="B1351" s="16" t="s">
        <v>267</v>
      </c>
      <c r="C1351" s="24">
        <v>29.777777777777779</v>
      </c>
      <c r="D1351" s="24">
        <v>18.111111111111107</v>
      </c>
      <c r="E1351" s="18">
        <v>0</v>
      </c>
      <c r="F1351" s="24">
        <v>81.591666666666669</v>
      </c>
      <c r="G1351" s="24">
        <v>0.55587500000000001</v>
      </c>
      <c r="H1351" s="24">
        <v>21.273148148148152</v>
      </c>
      <c r="I1351" s="24">
        <v>20.379629629629633</v>
      </c>
      <c r="J1351" s="25">
        <v>186.375</v>
      </c>
      <c r="K1351" s="18" t="s">
        <v>348</v>
      </c>
      <c r="L1351" s="24" t="s">
        <v>348</v>
      </c>
    </row>
    <row r="1352" spans="1:12" ht="16" x14ac:dyDescent="0.2">
      <c r="A1352" s="15">
        <v>42249</v>
      </c>
      <c r="B1352" s="16" t="s">
        <v>267</v>
      </c>
      <c r="C1352" s="24">
        <v>28.111111111111107</v>
      </c>
      <c r="D1352" s="24">
        <v>19.944444444444446</v>
      </c>
      <c r="E1352" s="18">
        <v>1.016</v>
      </c>
      <c r="F1352" s="24">
        <v>89.708333333333329</v>
      </c>
      <c r="G1352" s="24">
        <v>0.2779375</v>
      </c>
      <c r="H1352" s="24">
        <v>21.518518518518519</v>
      </c>
      <c r="I1352" s="24">
        <v>21.011574074074069</v>
      </c>
      <c r="J1352" s="25">
        <v>188.41666666666666</v>
      </c>
      <c r="K1352" s="18" t="s">
        <v>348</v>
      </c>
      <c r="L1352" s="24" t="s">
        <v>348</v>
      </c>
    </row>
    <row r="1353" spans="1:12" ht="16" x14ac:dyDescent="0.2">
      <c r="A1353" s="15">
        <v>42250</v>
      </c>
      <c r="B1353" s="16" t="s">
        <v>267</v>
      </c>
      <c r="C1353" s="24">
        <v>24.611111111111111</v>
      </c>
      <c r="D1353" s="24">
        <v>15.388888888888889</v>
      </c>
      <c r="E1353" s="18">
        <v>0.7619999999999999</v>
      </c>
      <c r="F1353" s="24">
        <v>87.454166666666666</v>
      </c>
      <c r="G1353" s="24">
        <v>0.48175833333333329</v>
      </c>
      <c r="H1353" s="24">
        <v>20.819444444444443</v>
      </c>
      <c r="I1353" s="24">
        <v>20.543981481481485</v>
      </c>
      <c r="J1353" s="25">
        <v>97</v>
      </c>
      <c r="K1353" s="18" t="s">
        <v>348</v>
      </c>
      <c r="L1353" s="24" t="s">
        <v>348</v>
      </c>
    </row>
    <row r="1354" spans="1:12" ht="16" x14ac:dyDescent="0.2">
      <c r="A1354" s="15">
        <v>42251</v>
      </c>
      <c r="B1354" s="16" t="s">
        <v>267</v>
      </c>
      <c r="C1354" s="24">
        <v>26.222222222222221</v>
      </c>
      <c r="D1354" s="24">
        <v>14.666666666666666</v>
      </c>
      <c r="E1354" s="18">
        <v>0</v>
      </c>
      <c r="F1354" s="24">
        <v>87.354166666666671</v>
      </c>
      <c r="G1354" s="24">
        <v>0.70410833333333323</v>
      </c>
      <c r="H1354" s="24">
        <v>19.967592592592595</v>
      </c>
      <c r="I1354" s="24">
        <v>19.784722222222214</v>
      </c>
      <c r="J1354" s="25">
        <v>81.791666666666671</v>
      </c>
      <c r="K1354" s="18" t="s">
        <v>348</v>
      </c>
      <c r="L1354" s="24" t="s">
        <v>348</v>
      </c>
    </row>
    <row r="1355" spans="1:12" ht="16" x14ac:dyDescent="0.2">
      <c r="A1355" s="15">
        <v>42252</v>
      </c>
      <c r="B1355" s="16" t="s">
        <v>267</v>
      </c>
      <c r="C1355" s="24">
        <v>30.277777777777779</v>
      </c>
      <c r="D1355" s="24">
        <v>18.666666666666664</v>
      </c>
      <c r="E1355" s="18">
        <v>0</v>
      </c>
      <c r="F1355" s="24">
        <v>82.366666666666688</v>
      </c>
      <c r="G1355" s="24">
        <v>0.75969583333333324</v>
      </c>
      <c r="H1355" s="24">
        <v>21.599537037037035</v>
      </c>
      <c r="I1355" s="24">
        <v>20.979166666666668</v>
      </c>
      <c r="J1355" s="25">
        <v>134.125</v>
      </c>
      <c r="K1355" s="18" t="s">
        <v>348</v>
      </c>
      <c r="L1355" s="24" t="s">
        <v>348</v>
      </c>
    </row>
    <row r="1356" spans="1:12" ht="16" x14ac:dyDescent="0.2">
      <c r="A1356" s="15">
        <v>42253</v>
      </c>
      <c r="B1356" s="16" t="s">
        <v>267</v>
      </c>
      <c r="C1356" s="24">
        <v>29.611111111111111</v>
      </c>
      <c r="D1356" s="24">
        <v>20.333333333333329</v>
      </c>
      <c r="E1356" s="18">
        <v>3.302</v>
      </c>
      <c r="F1356" s="24">
        <v>83.354166666666657</v>
      </c>
      <c r="G1356" s="24">
        <v>1.2414541666666665</v>
      </c>
      <c r="H1356" s="24">
        <v>22.497685185185187</v>
      </c>
      <c r="I1356" s="24">
        <v>21.981481481481485</v>
      </c>
      <c r="J1356" s="25">
        <v>173.91666666666666</v>
      </c>
      <c r="K1356" s="18" t="s">
        <v>348</v>
      </c>
      <c r="L1356" s="24" t="s">
        <v>348</v>
      </c>
    </row>
    <row r="1357" spans="1:12" ht="16" x14ac:dyDescent="0.2">
      <c r="A1357" s="15">
        <v>42254</v>
      </c>
      <c r="B1357" s="16" t="s">
        <v>267</v>
      </c>
      <c r="C1357" s="24">
        <v>27.611111111111111</v>
      </c>
      <c r="D1357" s="24">
        <v>19.555555555555557</v>
      </c>
      <c r="E1357" s="18">
        <v>9.3980000000000032</v>
      </c>
      <c r="F1357" s="24">
        <v>85.304166666666674</v>
      </c>
      <c r="G1357" s="24">
        <v>0.2779375</v>
      </c>
      <c r="H1357" s="24">
        <v>22.17592592592592</v>
      </c>
      <c r="I1357" s="24">
        <v>21.796296296296298</v>
      </c>
      <c r="J1357" s="25">
        <v>240.58333333333334</v>
      </c>
      <c r="K1357" s="18" t="s">
        <v>348</v>
      </c>
      <c r="L1357" s="24" t="s">
        <v>348</v>
      </c>
    </row>
    <row r="1358" spans="1:12" ht="16" x14ac:dyDescent="0.2">
      <c r="A1358" s="15">
        <v>42255</v>
      </c>
      <c r="B1358" s="16" t="s">
        <v>267</v>
      </c>
      <c r="C1358" s="24">
        <v>24.055555555555557</v>
      </c>
      <c r="D1358" s="24">
        <v>16.111111111111111</v>
      </c>
      <c r="E1358" s="18">
        <v>3.0479999999999992</v>
      </c>
      <c r="F1358" s="24">
        <v>82.433333333333323</v>
      </c>
      <c r="G1358" s="24">
        <v>0.70410833333333323</v>
      </c>
      <c r="H1358" s="24">
        <v>20.692129629629633</v>
      </c>
      <c r="I1358" s="24">
        <v>20.833333333333339</v>
      </c>
      <c r="J1358" s="25">
        <v>178.625</v>
      </c>
      <c r="K1358" s="18" t="s">
        <v>348</v>
      </c>
      <c r="L1358" s="24" t="s">
        <v>348</v>
      </c>
    </row>
    <row r="1359" spans="1:12" ht="16" x14ac:dyDescent="0.2">
      <c r="A1359" s="15">
        <v>42256</v>
      </c>
      <c r="B1359" s="16" t="s">
        <v>267</v>
      </c>
      <c r="C1359" s="24">
        <v>22.555555555555554</v>
      </c>
      <c r="D1359" s="24">
        <v>7.5555555555555554</v>
      </c>
      <c r="E1359" s="18">
        <v>0.50800000000000001</v>
      </c>
      <c r="F1359" s="24">
        <v>74.304166666666674</v>
      </c>
      <c r="G1359" s="24">
        <v>0.42617083333333333</v>
      </c>
      <c r="H1359" s="24">
        <v>17.833333333333339</v>
      </c>
      <c r="I1359" s="24">
        <v>18.486111111111104</v>
      </c>
      <c r="J1359" s="25">
        <v>232.125</v>
      </c>
      <c r="K1359" s="18" t="s">
        <v>348</v>
      </c>
      <c r="L1359" s="24" t="s">
        <v>348</v>
      </c>
    </row>
    <row r="1360" spans="1:12" ht="16" x14ac:dyDescent="0.2">
      <c r="A1360" s="15">
        <v>42257</v>
      </c>
      <c r="B1360" s="16" t="s">
        <v>267</v>
      </c>
      <c r="C1360" s="24">
        <v>21.666666666666668</v>
      </c>
      <c r="D1360" s="24">
        <v>10.222222222222221</v>
      </c>
      <c r="E1360" s="18">
        <v>0</v>
      </c>
      <c r="F1360" s="24">
        <v>79.825000000000003</v>
      </c>
      <c r="G1360" s="24">
        <v>0.46322916666666669</v>
      </c>
      <c r="H1360" s="24">
        <v>17.412037037037042</v>
      </c>
      <c r="I1360" s="24">
        <v>17.893518518518523</v>
      </c>
      <c r="J1360" s="25">
        <v>220.33333333333334</v>
      </c>
      <c r="K1360" s="18" t="s">
        <v>348</v>
      </c>
      <c r="L1360" s="24" t="s">
        <v>348</v>
      </c>
    </row>
    <row r="1361" spans="1:12" ht="16" x14ac:dyDescent="0.2">
      <c r="A1361" s="15">
        <v>42258</v>
      </c>
      <c r="B1361" s="16" t="s">
        <v>267</v>
      </c>
      <c r="C1361" s="24">
        <v>14.444444444444445</v>
      </c>
      <c r="D1361" s="24">
        <v>6.8888888888888884</v>
      </c>
      <c r="E1361" s="18">
        <v>0.254</v>
      </c>
      <c r="F1361" s="24">
        <v>81.04583333333332</v>
      </c>
      <c r="G1361" s="24">
        <v>0.62999166666666673</v>
      </c>
      <c r="H1361" s="24">
        <v>14.409722222222221</v>
      </c>
      <c r="I1361" s="24">
        <v>15.509259259259258</v>
      </c>
      <c r="J1361" s="25">
        <v>320</v>
      </c>
      <c r="K1361" s="18" t="s">
        <v>348</v>
      </c>
      <c r="L1361" s="24" t="s">
        <v>348</v>
      </c>
    </row>
    <row r="1362" spans="1:12" ht="16" x14ac:dyDescent="0.2">
      <c r="A1362" s="15">
        <v>42259</v>
      </c>
      <c r="B1362" s="16" t="s">
        <v>267</v>
      </c>
      <c r="C1362" s="24">
        <v>18.444444444444443</v>
      </c>
      <c r="D1362" s="24">
        <v>3.8888888888888888</v>
      </c>
      <c r="E1362" s="18">
        <v>0</v>
      </c>
      <c r="F1362" s="24">
        <v>74.266666666666666</v>
      </c>
      <c r="G1362" s="24">
        <v>0.33352499999999996</v>
      </c>
      <c r="H1362" s="24">
        <v>13.356481481481476</v>
      </c>
      <c r="I1362" s="24">
        <v>14.201388888888889</v>
      </c>
      <c r="J1362" s="25">
        <v>296.20833333333331</v>
      </c>
      <c r="K1362" s="18" t="s">
        <v>348</v>
      </c>
      <c r="L1362" s="24" t="s">
        <v>348</v>
      </c>
    </row>
    <row r="1363" spans="1:12" ht="16" x14ac:dyDescent="0.2">
      <c r="A1363" s="15">
        <v>42260</v>
      </c>
      <c r="B1363" s="16" t="s">
        <v>267</v>
      </c>
      <c r="C1363" s="24">
        <v>20.500000000000004</v>
      </c>
      <c r="D1363" s="24">
        <v>4.0555555555555536</v>
      </c>
      <c r="E1363" s="18">
        <v>0.254</v>
      </c>
      <c r="F1363" s="24">
        <v>73.654166666666683</v>
      </c>
      <c r="G1363" s="24">
        <v>0.87087083333333326</v>
      </c>
      <c r="H1363" s="24">
        <v>13.682870370370368</v>
      </c>
      <c r="I1363" s="24">
        <v>14.201388888888893</v>
      </c>
      <c r="J1363" s="25">
        <v>220.95833333333334</v>
      </c>
      <c r="K1363" s="18" t="s">
        <v>348</v>
      </c>
      <c r="L1363" s="24" t="s">
        <v>348</v>
      </c>
    </row>
    <row r="1364" spans="1:12" ht="16" x14ac:dyDescent="0.2">
      <c r="A1364" s="15">
        <v>42261</v>
      </c>
      <c r="B1364" s="16" t="s">
        <v>267</v>
      </c>
      <c r="C1364" s="24">
        <v>25.666666666666668</v>
      </c>
      <c r="D1364" s="24">
        <v>7.7777777777777777</v>
      </c>
      <c r="E1364" s="18">
        <v>0.254</v>
      </c>
      <c r="F1364" s="24">
        <v>76.345833333333331</v>
      </c>
      <c r="G1364" s="24">
        <v>0.68557916666666663</v>
      </c>
      <c r="H1364" s="24">
        <v>15.798611111111111</v>
      </c>
      <c r="I1364" s="24">
        <v>15.694444444444441</v>
      </c>
      <c r="J1364" s="25">
        <v>163.83333333333334</v>
      </c>
      <c r="K1364" s="18" t="s">
        <v>348</v>
      </c>
      <c r="L1364" s="24" t="s">
        <v>348</v>
      </c>
    </row>
    <row r="1365" spans="1:12" ht="16" x14ac:dyDescent="0.2">
      <c r="A1365" s="15">
        <v>42262</v>
      </c>
      <c r="B1365" s="16" t="s">
        <v>267</v>
      </c>
      <c r="C1365" s="24">
        <v>28.055555555555557</v>
      </c>
      <c r="D1365" s="24">
        <v>14.833333333333334</v>
      </c>
      <c r="E1365" s="18">
        <v>0</v>
      </c>
      <c r="F1365" s="24">
        <v>67.429166666666674</v>
      </c>
      <c r="G1365" s="24">
        <v>1.3896875</v>
      </c>
      <c r="H1365" s="24">
        <v>18.18981481481482</v>
      </c>
      <c r="I1365" s="24">
        <v>17.729166666666668</v>
      </c>
      <c r="J1365" s="25">
        <v>145.08333333333334</v>
      </c>
      <c r="K1365" s="18" t="s">
        <v>348</v>
      </c>
      <c r="L1365" s="24" t="s">
        <v>348</v>
      </c>
    </row>
    <row r="1366" spans="1:12" ht="16" x14ac:dyDescent="0.2">
      <c r="A1366" s="15">
        <v>42263</v>
      </c>
      <c r="B1366" s="16" t="s">
        <v>267</v>
      </c>
      <c r="C1366" s="24">
        <v>27.777777777777779</v>
      </c>
      <c r="D1366" s="24">
        <v>16</v>
      </c>
      <c r="E1366" s="18">
        <v>0</v>
      </c>
      <c r="F1366" s="24">
        <v>64.833333333333314</v>
      </c>
      <c r="G1366" s="24">
        <v>1.4638041666666666</v>
      </c>
      <c r="H1366" s="24">
        <v>18.979166666666671</v>
      </c>
      <c r="I1366" s="24">
        <v>18.550925925925924</v>
      </c>
      <c r="J1366" s="25">
        <v>155.08333333333334</v>
      </c>
      <c r="K1366" s="18" t="s">
        <v>348</v>
      </c>
      <c r="L1366" s="24" t="s">
        <v>348</v>
      </c>
    </row>
    <row r="1367" spans="1:12" ht="16" x14ac:dyDescent="0.2">
      <c r="A1367" s="15">
        <v>42264</v>
      </c>
      <c r="B1367" s="16" t="s">
        <v>267</v>
      </c>
      <c r="C1367" s="24">
        <v>24.055555555555557</v>
      </c>
      <c r="D1367" s="24">
        <v>18.000000000000004</v>
      </c>
      <c r="E1367" s="18">
        <v>0.254</v>
      </c>
      <c r="F1367" s="24">
        <v>83.466666666666654</v>
      </c>
      <c r="G1367" s="24">
        <v>1.1302791666666665</v>
      </c>
      <c r="H1367" s="24">
        <v>19.518518518518519</v>
      </c>
      <c r="I1367" s="24">
        <v>19.196759259259256</v>
      </c>
      <c r="J1367" s="25">
        <v>168.625</v>
      </c>
      <c r="K1367" s="18" t="s">
        <v>348</v>
      </c>
      <c r="L1367" s="24" t="s">
        <v>348</v>
      </c>
    </row>
    <row r="1368" spans="1:12" ht="16" x14ac:dyDescent="0.2">
      <c r="A1368" s="15">
        <v>42265</v>
      </c>
      <c r="B1368" s="16" t="s">
        <v>267</v>
      </c>
      <c r="C1368" s="24">
        <v>21.166666666666664</v>
      </c>
      <c r="D1368" s="24">
        <v>12.833333333333334</v>
      </c>
      <c r="E1368" s="18">
        <v>0</v>
      </c>
      <c r="F1368" s="24">
        <v>79.604166666666671</v>
      </c>
      <c r="G1368" s="24">
        <v>0.77822499999999994</v>
      </c>
      <c r="H1368" s="24">
        <v>18.215277777777786</v>
      </c>
      <c r="I1368" s="24">
        <v>18.428240740740744</v>
      </c>
      <c r="J1368" s="25">
        <v>290</v>
      </c>
      <c r="K1368" s="18" t="s">
        <v>348</v>
      </c>
      <c r="L1368" s="24" t="s">
        <v>348</v>
      </c>
    </row>
    <row r="1369" spans="1:12" ht="16" x14ac:dyDescent="0.2">
      <c r="A1369" s="15">
        <v>42266</v>
      </c>
      <c r="B1369" s="16" t="s">
        <v>267</v>
      </c>
      <c r="C1369" s="24">
        <v>19.499999999999996</v>
      </c>
      <c r="D1369" s="24">
        <v>8.3333333333333339</v>
      </c>
      <c r="E1369" s="18">
        <v>0</v>
      </c>
      <c r="F1369" s="24">
        <v>73.44583333333334</v>
      </c>
      <c r="G1369" s="24">
        <v>0.96351666666666658</v>
      </c>
      <c r="H1369" s="24">
        <v>15.655092592592597</v>
      </c>
      <c r="I1369" s="24">
        <v>16.414351851851844</v>
      </c>
      <c r="J1369" s="25">
        <v>295.25</v>
      </c>
      <c r="K1369" s="18" t="s">
        <v>348</v>
      </c>
      <c r="L1369" s="24" t="s">
        <v>348</v>
      </c>
    </row>
    <row r="1370" spans="1:12" ht="16" x14ac:dyDescent="0.2">
      <c r="A1370" s="15">
        <v>42267</v>
      </c>
      <c r="B1370" s="16" t="s">
        <v>267</v>
      </c>
      <c r="C1370" s="24">
        <v>20.944444444444443</v>
      </c>
      <c r="D1370" s="24">
        <v>5.8888888888888893</v>
      </c>
      <c r="E1370" s="18">
        <v>0</v>
      </c>
      <c r="F1370" s="24">
        <v>74.587499999999991</v>
      </c>
      <c r="G1370" s="24">
        <v>0.5188166666666667</v>
      </c>
      <c r="H1370" s="24">
        <v>14.504629629629626</v>
      </c>
      <c r="I1370" s="24">
        <v>15.166666666666661</v>
      </c>
      <c r="J1370" s="25">
        <v>216.04166666666666</v>
      </c>
      <c r="K1370" s="18" t="s">
        <v>348</v>
      </c>
      <c r="L1370" s="24" t="s">
        <v>348</v>
      </c>
    </row>
    <row r="1371" spans="1:12" ht="16" x14ac:dyDescent="0.2">
      <c r="A1371" s="15">
        <v>42268</v>
      </c>
      <c r="B1371" s="16" t="s">
        <v>267</v>
      </c>
      <c r="C1371" s="24">
        <v>22.722222222222225</v>
      </c>
      <c r="D1371" s="24">
        <v>8.8333333333333339</v>
      </c>
      <c r="E1371" s="18">
        <v>0.254</v>
      </c>
      <c r="F1371" s="24">
        <v>70.441666666666663</v>
      </c>
      <c r="G1371" s="24">
        <v>0.79675416666666665</v>
      </c>
      <c r="H1371" s="24">
        <v>14.932870370370368</v>
      </c>
      <c r="I1371" s="24">
        <v>15.29166666666667</v>
      </c>
      <c r="J1371" s="25">
        <v>158.125</v>
      </c>
      <c r="K1371" s="18" t="s">
        <v>348</v>
      </c>
      <c r="L1371" s="24" t="s">
        <v>348</v>
      </c>
    </row>
    <row r="1372" spans="1:12" ht="16" x14ac:dyDescent="0.2">
      <c r="A1372" s="15">
        <v>42269</v>
      </c>
      <c r="B1372" s="16" t="s">
        <v>267</v>
      </c>
      <c r="C1372" s="24">
        <v>23.611111111111111</v>
      </c>
      <c r="D1372" s="24">
        <v>10</v>
      </c>
      <c r="E1372" s="18">
        <v>0</v>
      </c>
      <c r="F1372" s="24">
        <v>80.012500000000003</v>
      </c>
      <c r="G1372" s="24">
        <v>0.22234999999999999</v>
      </c>
      <c r="H1372" s="24">
        <v>15.999999999999991</v>
      </c>
      <c r="I1372" s="24">
        <v>15.90972222222222</v>
      </c>
      <c r="J1372" s="25">
        <v>175.29166666666666</v>
      </c>
      <c r="K1372" s="18" t="s">
        <v>348</v>
      </c>
      <c r="L1372" s="24" t="s">
        <v>348</v>
      </c>
    </row>
    <row r="1373" spans="1:12" ht="16" x14ac:dyDescent="0.2">
      <c r="A1373" s="15">
        <v>42270</v>
      </c>
      <c r="B1373" s="16" t="s">
        <v>267</v>
      </c>
      <c r="C1373" s="24">
        <v>23.888888888888889</v>
      </c>
      <c r="D1373" s="24">
        <v>15.5</v>
      </c>
      <c r="E1373" s="18">
        <v>0</v>
      </c>
      <c r="F1373" s="24">
        <v>83.316666666666677</v>
      </c>
      <c r="G1373" s="24">
        <v>1.1302791666666665</v>
      </c>
      <c r="H1373" s="24">
        <v>17.826388888888882</v>
      </c>
      <c r="I1373" s="24">
        <v>17.539351851851848</v>
      </c>
      <c r="J1373" s="25">
        <v>74.833333333333329</v>
      </c>
      <c r="K1373" s="18" t="s">
        <v>348</v>
      </c>
      <c r="L1373" s="24" t="s">
        <v>348</v>
      </c>
    </row>
    <row r="1374" spans="1:12" ht="16" x14ac:dyDescent="0.2">
      <c r="A1374" s="15">
        <v>42271</v>
      </c>
      <c r="B1374" s="16" t="s">
        <v>267</v>
      </c>
      <c r="C1374" s="24">
        <v>22.944444444444443</v>
      </c>
      <c r="D1374" s="24">
        <v>14.111111111111111</v>
      </c>
      <c r="E1374" s="18">
        <v>0</v>
      </c>
      <c r="F1374" s="24">
        <v>79.604166666666671</v>
      </c>
      <c r="G1374" s="24">
        <v>0.79675416666666665</v>
      </c>
      <c r="H1374" s="24">
        <v>17.756944444444446</v>
      </c>
      <c r="I1374" s="24">
        <v>18.63194444444445</v>
      </c>
      <c r="J1374" s="25">
        <v>119.125</v>
      </c>
      <c r="K1374" s="18" t="s">
        <v>348</v>
      </c>
      <c r="L1374" s="13" t="s">
        <v>303</v>
      </c>
    </row>
    <row r="1375" spans="1:12" ht="16" x14ac:dyDescent="0.2">
      <c r="A1375" s="15">
        <v>42272</v>
      </c>
      <c r="B1375" s="16" t="s">
        <v>267</v>
      </c>
      <c r="C1375" s="24">
        <v>24.722222222222221</v>
      </c>
      <c r="D1375" s="24">
        <v>11.944444444444445</v>
      </c>
      <c r="E1375" s="18">
        <v>0</v>
      </c>
      <c r="F1375" s="24">
        <v>74.575000000000003</v>
      </c>
      <c r="G1375" s="24">
        <v>0.70410833333333323</v>
      </c>
      <c r="H1375" s="24">
        <v>19.138888888888882</v>
      </c>
      <c r="I1375" s="24">
        <v>17.881944444444443</v>
      </c>
      <c r="J1375" s="25">
        <v>96.666666666666671</v>
      </c>
      <c r="K1375" s="18" t="s">
        <v>348</v>
      </c>
      <c r="L1375" s="24" t="s">
        <v>348</v>
      </c>
    </row>
    <row r="1376" spans="1:12" ht="16" x14ac:dyDescent="0.2">
      <c r="A1376" s="15">
        <v>42273</v>
      </c>
      <c r="B1376" s="16" t="s">
        <v>267</v>
      </c>
      <c r="C1376" s="24">
        <v>23.111111111111107</v>
      </c>
      <c r="D1376" s="24">
        <v>13.166666666666668</v>
      </c>
      <c r="E1376" s="18">
        <v>0</v>
      </c>
      <c r="F1376" s="24">
        <v>81.979166666666671</v>
      </c>
      <c r="G1376" s="24">
        <v>0.94498749999999998</v>
      </c>
      <c r="H1376" s="24">
        <v>18.268518518518515</v>
      </c>
      <c r="I1376" s="24">
        <v>17.733796296296301</v>
      </c>
      <c r="J1376" s="25">
        <v>126.54166666666667</v>
      </c>
      <c r="K1376" s="18" t="s">
        <v>348</v>
      </c>
      <c r="L1376" s="24" t="s">
        <v>348</v>
      </c>
    </row>
    <row r="1377" spans="1:12" ht="16" x14ac:dyDescent="0.2">
      <c r="A1377" s="15">
        <v>42274</v>
      </c>
      <c r="B1377" s="16" t="s">
        <v>267</v>
      </c>
      <c r="C1377" s="24">
        <v>25.166666666666668</v>
      </c>
      <c r="D1377" s="24">
        <v>12.277777777777779</v>
      </c>
      <c r="E1377" s="18">
        <v>0.254</v>
      </c>
      <c r="F1377" s="24">
        <v>78.937500000000014</v>
      </c>
      <c r="G1377" s="24">
        <v>0.72263749999999993</v>
      </c>
      <c r="H1377" s="24">
        <v>19.657407407407405</v>
      </c>
      <c r="I1377" s="24">
        <v>18.268518518518515</v>
      </c>
      <c r="J1377" s="25">
        <v>164.04166666666666</v>
      </c>
      <c r="K1377" s="18" t="s">
        <v>348</v>
      </c>
      <c r="L1377" s="24" t="s">
        <v>348</v>
      </c>
    </row>
    <row r="1378" spans="1:12" ht="16" x14ac:dyDescent="0.2">
      <c r="A1378" s="15">
        <v>42275</v>
      </c>
      <c r="B1378" s="16" t="s">
        <v>267</v>
      </c>
      <c r="C1378" s="24">
        <v>21.944444444444443</v>
      </c>
      <c r="D1378" s="24">
        <v>14.055555555555554</v>
      </c>
      <c r="E1378" s="18">
        <v>1.016</v>
      </c>
      <c r="F1378" s="24">
        <v>91.05</v>
      </c>
      <c r="G1378" s="24">
        <v>0.79675416666666665</v>
      </c>
      <c r="H1378" s="24">
        <v>17.372685185185176</v>
      </c>
      <c r="I1378" s="24">
        <v>16.999999999999996</v>
      </c>
      <c r="J1378" s="25">
        <v>214.04166666666666</v>
      </c>
      <c r="K1378" s="18" t="s">
        <v>348</v>
      </c>
      <c r="L1378" s="24" t="s">
        <v>348</v>
      </c>
    </row>
    <row r="1379" spans="1:12" ht="16" x14ac:dyDescent="0.2">
      <c r="A1379" s="15">
        <v>42276</v>
      </c>
      <c r="B1379" s="16" t="s">
        <v>267</v>
      </c>
      <c r="C1379" s="24">
        <v>15.611111111111111</v>
      </c>
      <c r="D1379" s="24">
        <v>6.9444444444444446</v>
      </c>
      <c r="E1379" s="18">
        <v>0.254</v>
      </c>
      <c r="F1379" s="24">
        <v>62.800000000000004</v>
      </c>
      <c r="G1379" s="24">
        <v>1.5008625</v>
      </c>
      <c r="H1379" s="24">
        <v>13.400462962962969</v>
      </c>
      <c r="I1379" s="24">
        <v>13.643518518518508</v>
      </c>
      <c r="J1379" s="25">
        <v>90.625</v>
      </c>
      <c r="K1379" s="18" t="s">
        <v>348</v>
      </c>
      <c r="L1379" s="24" t="s">
        <v>348</v>
      </c>
    </row>
    <row r="1380" spans="1:12" ht="16" x14ac:dyDescent="0.2">
      <c r="A1380" s="15">
        <v>42277</v>
      </c>
      <c r="B1380" s="16" t="s">
        <v>267</v>
      </c>
      <c r="C1380" s="24">
        <v>16.388888888888889</v>
      </c>
      <c r="D1380" s="24">
        <v>1.2777777777777761</v>
      </c>
      <c r="E1380" s="18">
        <v>0</v>
      </c>
      <c r="F1380" s="24">
        <v>67.641666666666652</v>
      </c>
      <c r="G1380" s="24">
        <v>1.11175</v>
      </c>
      <c r="H1380" s="24">
        <v>12.166666666666666</v>
      </c>
      <c r="I1380" s="24">
        <v>12.9375</v>
      </c>
      <c r="J1380" s="25">
        <v>75.291666666666671</v>
      </c>
      <c r="K1380" s="18" t="s">
        <v>348</v>
      </c>
      <c r="L1380" s="24" t="s">
        <v>348</v>
      </c>
    </row>
    <row r="1381" spans="1:12" ht="16" x14ac:dyDescent="0.2">
      <c r="A1381" s="15">
        <v>42278</v>
      </c>
      <c r="B1381" s="16" t="s">
        <v>267</v>
      </c>
      <c r="C1381" s="24">
        <v>17.166666666666668</v>
      </c>
      <c r="D1381" s="24">
        <v>2.7777777777777777</v>
      </c>
      <c r="E1381" s="18">
        <v>0</v>
      </c>
      <c r="F1381" s="24">
        <v>63.541666666666657</v>
      </c>
      <c r="G1381" s="24">
        <v>1.5935083333333333</v>
      </c>
      <c r="H1381" s="24">
        <v>11.666666666666654</v>
      </c>
      <c r="I1381" s="24">
        <v>12.34722222222222</v>
      </c>
      <c r="J1381" s="25">
        <v>54.833333333333336</v>
      </c>
      <c r="K1381" s="18" t="s">
        <v>348</v>
      </c>
      <c r="L1381" s="24" t="s">
        <v>348</v>
      </c>
    </row>
    <row r="1382" spans="1:12" ht="16" x14ac:dyDescent="0.2">
      <c r="A1382" s="15">
        <v>42279</v>
      </c>
      <c r="B1382" s="16" t="s">
        <v>267</v>
      </c>
      <c r="C1382" s="24">
        <v>15.444444444444445</v>
      </c>
      <c r="D1382" s="24">
        <v>2.5</v>
      </c>
      <c r="E1382" s="18">
        <v>0</v>
      </c>
      <c r="F1382" s="24">
        <v>65.75833333333334</v>
      </c>
      <c r="G1382" s="24">
        <v>2.3532041666666665</v>
      </c>
      <c r="H1382" s="24">
        <v>10.550925925925931</v>
      </c>
      <c r="I1382" s="24">
        <v>11.203703703703702</v>
      </c>
      <c r="J1382" s="25">
        <v>65.625</v>
      </c>
      <c r="K1382" s="18" t="s">
        <v>348</v>
      </c>
      <c r="L1382" s="24" t="s">
        <v>348</v>
      </c>
    </row>
    <row r="1383" spans="1:12" ht="16" x14ac:dyDescent="0.2">
      <c r="A1383" s="15">
        <v>42280</v>
      </c>
      <c r="B1383" s="16" t="s">
        <v>267</v>
      </c>
      <c r="C1383" s="24">
        <v>13.611111111111111</v>
      </c>
      <c r="D1383" s="24">
        <v>2.8333333333333339</v>
      </c>
      <c r="E1383" s="18">
        <v>0</v>
      </c>
      <c r="F1383" s="24">
        <v>69.641666666666666</v>
      </c>
      <c r="G1383" s="24">
        <v>2.3902625</v>
      </c>
      <c r="H1383" s="24">
        <v>10.175925925925927</v>
      </c>
      <c r="I1383" s="24">
        <v>10.78472222222222</v>
      </c>
      <c r="J1383" s="25">
        <v>75.291666666666671</v>
      </c>
      <c r="K1383" s="18" t="s">
        <v>348</v>
      </c>
      <c r="L1383" s="24" t="s">
        <v>348</v>
      </c>
    </row>
    <row r="1384" spans="1:12" ht="16" x14ac:dyDescent="0.2">
      <c r="A1384" s="15">
        <v>42281</v>
      </c>
      <c r="B1384" s="16" t="s">
        <v>267</v>
      </c>
      <c r="C1384" s="24">
        <v>10.666666666666668</v>
      </c>
      <c r="D1384" s="24">
        <v>1.722222222222223</v>
      </c>
      <c r="E1384" s="18">
        <v>0</v>
      </c>
      <c r="F1384" s="24">
        <v>85.516666666666666</v>
      </c>
      <c r="G1384" s="24">
        <v>1.0376333333333334</v>
      </c>
      <c r="H1384" s="24">
        <v>9.3379629629629619</v>
      </c>
      <c r="I1384" s="24">
        <v>9.9884259259259327</v>
      </c>
      <c r="J1384" s="25">
        <v>96.791666666666671</v>
      </c>
      <c r="K1384" s="18" t="s">
        <v>348</v>
      </c>
      <c r="L1384" s="24" t="s">
        <v>348</v>
      </c>
    </row>
    <row r="1385" spans="1:12" ht="16" x14ac:dyDescent="0.2">
      <c r="A1385" s="15">
        <v>42282</v>
      </c>
      <c r="B1385" s="16" t="s">
        <v>267</v>
      </c>
      <c r="C1385" s="24">
        <v>12.666666666666664</v>
      </c>
      <c r="D1385" s="24">
        <v>8.6666666666666661</v>
      </c>
      <c r="E1385" s="18">
        <v>0.254</v>
      </c>
      <c r="F1385" s="24">
        <v>90.108333333333348</v>
      </c>
      <c r="G1385" s="24">
        <v>0.18529166666666666</v>
      </c>
      <c r="H1385" s="24">
        <v>11.462962962962971</v>
      </c>
      <c r="I1385" s="24">
        <v>11.541666666666657</v>
      </c>
      <c r="J1385" s="25">
        <v>146.375</v>
      </c>
      <c r="K1385" s="18" t="s">
        <v>348</v>
      </c>
      <c r="L1385" s="24" t="s">
        <v>348</v>
      </c>
    </row>
    <row r="1386" spans="1:12" ht="16" x14ac:dyDescent="0.2">
      <c r="A1386" s="15">
        <v>42283</v>
      </c>
      <c r="B1386" s="16" t="s">
        <v>267</v>
      </c>
      <c r="C1386" s="24">
        <v>18.888888888888889</v>
      </c>
      <c r="D1386" s="24">
        <v>4.3888888888888884</v>
      </c>
      <c r="E1386" s="18">
        <v>0</v>
      </c>
      <c r="F1386" s="24">
        <v>80.45</v>
      </c>
      <c r="G1386" s="24">
        <v>0.57440416666666672</v>
      </c>
      <c r="H1386" s="24">
        <v>11.986111111111107</v>
      </c>
      <c r="I1386" s="24">
        <v>12.062499999999991</v>
      </c>
      <c r="J1386" s="25">
        <v>229</v>
      </c>
      <c r="K1386" s="18" t="s">
        <v>348</v>
      </c>
      <c r="L1386" s="24" t="s">
        <v>348</v>
      </c>
    </row>
    <row r="1387" spans="1:12" ht="16" x14ac:dyDescent="0.2">
      <c r="A1387" s="15">
        <v>42284</v>
      </c>
      <c r="B1387" s="16" t="s">
        <v>267</v>
      </c>
      <c r="C1387" s="24">
        <v>16.166666666666668</v>
      </c>
      <c r="D1387" s="24">
        <v>2.9444444444444429</v>
      </c>
      <c r="E1387" s="18">
        <v>0</v>
      </c>
      <c r="F1387" s="24">
        <v>72.504166666666677</v>
      </c>
      <c r="G1387" s="24">
        <v>0.72263749999999993</v>
      </c>
      <c r="H1387" s="24">
        <v>11.793981481481479</v>
      </c>
      <c r="I1387" s="24">
        <v>12.004629629629623</v>
      </c>
      <c r="J1387" s="25">
        <v>152.29166666666666</v>
      </c>
      <c r="K1387" s="18" t="s">
        <v>348</v>
      </c>
      <c r="L1387" s="24" t="s">
        <v>348</v>
      </c>
    </row>
    <row r="1388" spans="1:12" ht="16" x14ac:dyDescent="0.2">
      <c r="A1388" s="15">
        <v>42285</v>
      </c>
      <c r="B1388" s="16" t="s">
        <v>267</v>
      </c>
      <c r="C1388" s="24">
        <v>17.611111111111111</v>
      </c>
      <c r="D1388" s="24">
        <v>7.5555555555555554</v>
      </c>
      <c r="E1388" s="18">
        <v>4.3180000000000005</v>
      </c>
      <c r="F1388" s="24">
        <v>91.004166666666649</v>
      </c>
      <c r="G1388" s="24">
        <v>2.7608458333333332</v>
      </c>
      <c r="H1388" s="24">
        <v>11.564814814814813</v>
      </c>
      <c r="I1388" s="24">
        <v>11.722222222222232</v>
      </c>
      <c r="J1388" s="25">
        <v>225</v>
      </c>
      <c r="K1388" s="18" t="s">
        <v>348</v>
      </c>
      <c r="L1388" s="24" t="s">
        <v>348</v>
      </c>
    </row>
    <row r="1389" spans="1:12" ht="16" x14ac:dyDescent="0.2">
      <c r="A1389" s="15">
        <v>42286</v>
      </c>
      <c r="B1389" s="16" t="s">
        <v>267</v>
      </c>
      <c r="C1389" s="24">
        <v>14.666666666666666</v>
      </c>
      <c r="D1389" s="24">
        <v>6.1666666666666679</v>
      </c>
      <c r="E1389" s="18">
        <v>0.7619999999999999</v>
      </c>
      <c r="F1389" s="24">
        <v>74.570833333333326</v>
      </c>
      <c r="G1389" s="24">
        <v>2.1308541666666669</v>
      </c>
      <c r="H1389" s="24">
        <v>12.229166666666664</v>
      </c>
      <c r="I1389" s="24">
        <v>12.326388888888893</v>
      </c>
      <c r="J1389" s="25">
        <v>302.91666666666669</v>
      </c>
      <c r="K1389" s="18" t="s">
        <v>348</v>
      </c>
      <c r="L1389" s="24" t="s">
        <v>348</v>
      </c>
    </row>
    <row r="1390" spans="1:12" ht="16" x14ac:dyDescent="0.2">
      <c r="A1390" s="15">
        <v>42287</v>
      </c>
      <c r="B1390" s="16" t="s">
        <v>267</v>
      </c>
      <c r="C1390" s="24">
        <v>17.666666666666668</v>
      </c>
      <c r="D1390" s="24">
        <v>1.7777777777777795</v>
      </c>
      <c r="E1390" s="18">
        <v>0.254</v>
      </c>
      <c r="F1390" s="24">
        <v>71.658333333333346</v>
      </c>
      <c r="G1390" s="24">
        <v>2.1123249999999998</v>
      </c>
      <c r="H1390" s="24">
        <v>10.388888888888886</v>
      </c>
      <c r="I1390" s="24">
        <v>10.819444444444441</v>
      </c>
      <c r="J1390" s="25">
        <v>226.83333333333334</v>
      </c>
      <c r="K1390" s="18" t="s">
        <v>348</v>
      </c>
      <c r="L1390" s="24" t="s">
        <v>348</v>
      </c>
    </row>
    <row r="1391" spans="1:12" ht="16" x14ac:dyDescent="0.2">
      <c r="A1391" s="15">
        <v>42288</v>
      </c>
      <c r="B1391" s="16" t="s">
        <v>267</v>
      </c>
      <c r="C1391" s="24">
        <v>26.388888888888889</v>
      </c>
      <c r="D1391" s="24">
        <v>11.333333333333334</v>
      </c>
      <c r="E1391" s="18">
        <v>0</v>
      </c>
      <c r="F1391" s="24">
        <v>64.791666666666686</v>
      </c>
      <c r="G1391" s="24">
        <v>2.1864416666666666</v>
      </c>
      <c r="H1391" s="24">
        <v>13.412037037037042</v>
      </c>
      <c r="I1391" s="24">
        <v>12.912037037037029</v>
      </c>
      <c r="J1391" s="25">
        <v>198.375</v>
      </c>
      <c r="K1391" s="18" t="s">
        <v>348</v>
      </c>
      <c r="L1391" s="24" t="s">
        <v>348</v>
      </c>
    </row>
    <row r="1392" spans="1:12" ht="16" x14ac:dyDescent="0.2">
      <c r="A1392" s="15">
        <v>42289</v>
      </c>
      <c r="B1392" s="16" t="s">
        <v>267</v>
      </c>
      <c r="C1392" s="24">
        <v>17.555555555555557</v>
      </c>
      <c r="D1392" s="24">
        <v>6.8333333333333321</v>
      </c>
      <c r="E1392" s="18">
        <v>0.254</v>
      </c>
      <c r="F1392" s="24">
        <v>68.712499999999991</v>
      </c>
      <c r="G1392" s="24">
        <v>4.6508208333333334</v>
      </c>
      <c r="H1392" s="24">
        <v>12.912037037037038</v>
      </c>
      <c r="I1392" s="24">
        <v>13.226851851851855</v>
      </c>
      <c r="J1392" s="25">
        <v>255.45833333333334</v>
      </c>
      <c r="K1392" s="18" t="s">
        <v>348</v>
      </c>
      <c r="L1392" s="24" t="s">
        <v>348</v>
      </c>
    </row>
    <row r="1393" spans="1:12" ht="16" x14ac:dyDescent="0.2">
      <c r="A1393" s="15">
        <v>42290</v>
      </c>
      <c r="B1393" s="16" t="s">
        <v>267</v>
      </c>
      <c r="C1393" s="24">
        <v>10.388888888888891</v>
      </c>
      <c r="D1393" s="24">
        <v>4.0000000000000018</v>
      </c>
      <c r="E1393" s="18">
        <v>0</v>
      </c>
      <c r="F1393" s="24">
        <v>83.566666666666649</v>
      </c>
      <c r="G1393" s="24">
        <v>4.0949458333333331</v>
      </c>
      <c r="H1393" s="24">
        <v>9.7106481481481435</v>
      </c>
      <c r="I1393" s="24">
        <v>10.458333333333339</v>
      </c>
      <c r="J1393" s="25">
        <v>305.45833333333331</v>
      </c>
      <c r="K1393" s="18" t="s">
        <v>348</v>
      </c>
      <c r="L1393" s="24" t="s">
        <v>348</v>
      </c>
    </row>
    <row r="1394" spans="1:12" ht="16" x14ac:dyDescent="0.2">
      <c r="A1394" s="15">
        <v>42291</v>
      </c>
      <c r="B1394" s="16" t="s">
        <v>267</v>
      </c>
      <c r="C1394" s="24">
        <v>16.722222222222221</v>
      </c>
      <c r="D1394" s="24">
        <v>-0.55555555555555558</v>
      </c>
      <c r="E1394" s="18">
        <v>1.016</v>
      </c>
      <c r="F1394" s="24">
        <v>69.591666666666669</v>
      </c>
      <c r="G1394" s="24">
        <v>1.6676249999999999</v>
      </c>
      <c r="H1394" s="24">
        <v>8.4907407407407405</v>
      </c>
      <c r="I1394" s="24">
        <v>9.037037037037031</v>
      </c>
      <c r="J1394" s="25">
        <v>285.70833333333331</v>
      </c>
      <c r="K1394" s="18" t="s">
        <v>348</v>
      </c>
      <c r="L1394" s="24" t="s">
        <v>348</v>
      </c>
    </row>
    <row r="1395" spans="1:12" ht="16" x14ac:dyDescent="0.2">
      <c r="A1395" s="15">
        <v>42292</v>
      </c>
      <c r="B1395" s="16" t="s">
        <v>267</v>
      </c>
      <c r="C1395" s="24">
        <v>13.499999999999998</v>
      </c>
      <c r="D1395" s="24">
        <v>4.6666666666666661</v>
      </c>
      <c r="E1395" s="18">
        <v>0</v>
      </c>
      <c r="F1395" s="24">
        <v>57.129166666666656</v>
      </c>
      <c r="G1395" s="24">
        <v>3.4278958333333329</v>
      </c>
      <c r="H1395" s="24">
        <v>8.3032407407407405</v>
      </c>
      <c r="I1395" s="24">
        <v>8.8842592592592595</v>
      </c>
      <c r="J1395" s="25">
        <v>288.58333333333331</v>
      </c>
      <c r="K1395" s="18" t="s">
        <v>348</v>
      </c>
      <c r="L1395" s="24" t="s">
        <v>348</v>
      </c>
    </row>
    <row r="1396" spans="1:12" ht="16" x14ac:dyDescent="0.2">
      <c r="A1396" s="15">
        <v>42293</v>
      </c>
      <c r="B1396" s="16" t="s">
        <v>267</v>
      </c>
      <c r="C1396" s="24">
        <v>6.4444444444444455</v>
      </c>
      <c r="D1396" s="24">
        <v>-1.7777777777777775</v>
      </c>
      <c r="E1396" s="18">
        <v>0</v>
      </c>
      <c r="F1396" s="24">
        <v>59.92499999999999</v>
      </c>
      <c r="G1396" s="24">
        <v>3.001725</v>
      </c>
      <c r="H1396" s="24">
        <v>6.4699074074074083</v>
      </c>
      <c r="I1396" s="24">
        <v>7.4097222222222223</v>
      </c>
      <c r="J1396" s="25">
        <v>318.25</v>
      </c>
      <c r="K1396" s="18" t="s">
        <v>348</v>
      </c>
      <c r="L1396" s="24" t="s">
        <v>348</v>
      </c>
    </row>
    <row r="1397" spans="1:12" ht="16" x14ac:dyDescent="0.2">
      <c r="A1397" s="15">
        <v>42294</v>
      </c>
      <c r="B1397" s="16" t="s">
        <v>267</v>
      </c>
      <c r="C1397" s="24">
        <v>8.3888888888888893</v>
      </c>
      <c r="D1397" s="24">
        <v>-2.9999999999999991</v>
      </c>
      <c r="E1397" s="18">
        <v>0</v>
      </c>
      <c r="F1397" s="24">
        <v>62.12916666666667</v>
      </c>
      <c r="G1397" s="24">
        <v>1.9085041666666667</v>
      </c>
      <c r="H1397" s="24">
        <v>5.0717592592592613</v>
      </c>
      <c r="I1397" s="24">
        <v>5.9467592592592666</v>
      </c>
      <c r="J1397" s="25">
        <v>295.54166666666669</v>
      </c>
      <c r="K1397" s="18" t="s">
        <v>348</v>
      </c>
      <c r="L1397" s="24" t="s">
        <v>348</v>
      </c>
    </row>
    <row r="1398" spans="1:12" ht="16" x14ac:dyDescent="0.2">
      <c r="A1398" s="15">
        <v>42295</v>
      </c>
      <c r="B1398" s="16" t="s">
        <v>267</v>
      </c>
      <c r="C1398" s="24">
        <v>13.611111111111111</v>
      </c>
      <c r="D1398" s="24">
        <v>-5.0555555555555562</v>
      </c>
      <c r="E1398" s="18">
        <v>0</v>
      </c>
      <c r="F1398" s="24">
        <v>62.18333333333333</v>
      </c>
      <c r="G1398" s="24">
        <v>1.2414541666666665</v>
      </c>
      <c r="H1398" s="24">
        <v>5.3148148148148131</v>
      </c>
      <c r="I1398" s="24">
        <v>5.8564814814814801</v>
      </c>
      <c r="J1398" s="25">
        <v>217.16666666666666</v>
      </c>
      <c r="K1398" s="18" t="s">
        <v>348</v>
      </c>
      <c r="L1398" s="24" t="s">
        <v>348</v>
      </c>
    </row>
    <row r="1399" spans="1:12" ht="16" x14ac:dyDescent="0.2">
      <c r="A1399" s="15">
        <v>42296</v>
      </c>
      <c r="B1399" s="16" t="s">
        <v>267</v>
      </c>
      <c r="C1399" s="24">
        <v>18.388888888888886</v>
      </c>
      <c r="D1399" s="24">
        <v>6.2777777777777759</v>
      </c>
      <c r="E1399" s="18">
        <v>0</v>
      </c>
      <c r="F1399" s="24">
        <v>50.875000000000007</v>
      </c>
      <c r="G1399" s="24">
        <v>2.2420291666666667</v>
      </c>
      <c r="H1399" s="24">
        <v>7.9583333333333304</v>
      </c>
      <c r="I1399" s="24">
        <v>7.8472222222222223</v>
      </c>
      <c r="J1399" s="25">
        <v>182.20833333333334</v>
      </c>
      <c r="K1399" s="18" t="s">
        <v>348</v>
      </c>
      <c r="L1399" s="24" t="s">
        <v>348</v>
      </c>
    </row>
    <row r="1400" spans="1:12" ht="16" x14ac:dyDescent="0.2">
      <c r="A1400" s="15">
        <v>42297</v>
      </c>
      <c r="B1400" s="16" t="s">
        <v>267</v>
      </c>
      <c r="C1400" s="24">
        <v>18.5</v>
      </c>
      <c r="D1400" s="24">
        <v>5.4444444444444429</v>
      </c>
      <c r="E1400" s="18">
        <v>0.254</v>
      </c>
      <c r="F1400" s="24">
        <v>74.454166666666666</v>
      </c>
      <c r="G1400" s="24">
        <v>1.7973291666666666</v>
      </c>
      <c r="H1400" s="24">
        <v>10.555555555555559</v>
      </c>
      <c r="I1400" s="24">
        <v>10.300925925925924</v>
      </c>
      <c r="J1400" s="25">
        <v>188.45833333333334</v>
      </c>
      <c r="K1400" s="18" t="s">
        <v>348</v>
      </c>
      <c r="L1400" s="24" t="s">
        <v>348</v>
      </c>
    </row>
    <row r="1401" spans="1:12" ht="16" x14ac:dyDescent="0.2">
      <c r="A1401" s="15">
        <v>42298</v>
      </c>
      <c r="B1401" s="16" t="s">
        <v>267</v>
      </c>
      <c r="C1401" s="24">
        <v>19.333333333333332</v>
      </c>
      <c r="D1401" s="24">
        <v>6.9444444444444446</v>
      </c>
      <c r="E1401" s="18">
        <v>0</v>
      </c>
      <c r="F1401" s="24">
        <v>80.441666666666663</v>
      </c>
      <c r="G1401" s="24">
        <v>2.872020833333333</v>
      </c>
      <c r="H1401" s="24">
        <v>11.09027777777778</v>
      </c>
      <c r="I1401" s="24">
        <v>10.916666666666673</v>
      </c>
      <c r="J1401" s="25">
        <v>208.58333333333334</v>
      </c>
      <c r="K1401" s="18" t="s">
        <v>348</v>
      </c>
      <c r="L1401" s="24" t="s">
        <v>348</v>
      </c>
    </row>
    <row r="1402" spans="1:12" ht="16" x14ac:dyDescent="0.2">
      <c r="A1402" s="15">
        <v>42299</v>
      </c>
      <c r="B1402" s="16" t="s">
        <v>267</v>
      </c>
      <c r="C1402" s="24">
        <v>15.222222222222221</v>
      </c>
      <c r="D1402" s="24">
        <v>0.77777777777777701</v>
      </c>
      <c r="E1402" s="18">
        <v>0</v>
      </c>
      <c r="F1402" s="24">
        <v>70.420833333333348</v>
      </c>
      <c r="G1402" s="24">
        <v>1.2414541666666665</v>
      </c>
      <c r="H1402" s="24">
        <v>9.3263888888888822</v>
      </c>
      <c r="I1402" s="24">
        <v>9.652777777777775</v>
      </c>
      <c r="J1402" s="25">
        <v>293.66666666666669</v>
      </c>
      <c r="K1402" s="18" t="s">
        <v>348</v>
      </c>
      <c r="L1402" s="24" t="s">
        <v>348</v>
      </c>
    </row>
    <row r="1403" spans="1:12" ht="16" x14ac:dyDescent="0.2">
      <c r="A1403" s="15">
        <v>42300</v>
      </c>
      <c r="B1403" s="16" t="s">
        <v>267</v>
      </c>
      <c r="C1403" s="24">
        <v>10.5</v>
      </c>
      <c r="D1403" s="24">
        <v>5.1111111111111125</v>
      </c>
      <c r="E1403" s="18">
        <v>4.5720000000000001</v>
      </c>
      <c r="F1403" s="24">
        <v>92.32083333333334</v>
      </c>
      <c r="G1403" s="24">
        <v>3.5575999999999999</v>
      </c>
      <c r="H1403" s="24">
        <v>8.057870370370372</v>
      </c>
      <c r="I1403" s="24">
        <v>8.5277777777777786</v>
      </c>
      <c r="J1403" s="25">
        <v>125.33333333333333</v>
      </c>
      <c r="K1403" s="18" t="s">
        <v>348</v>
      </c>
      <c r="L1403" s="24" t="s">
        <v>348</v>
      </c>
    </row>
    <row r="1404" spans="1:12" ht="16" x14ac:dyDescent="0.2">
      <c r="A1404" s="15">
        <v>42301</v>
      </c>
      <c r="B1404" s="16" t="s">
        <v>267</v>
      </c>
      <c r="C1404" s="24">
        <v>14.055555555555554</v>
      </c>
      <c r="D1404" s="24">
        <v>3.1666666666666683</v>
      </c>
      <c r="E1404" s="18">
        <v>1.524</v>
      </c>
      <c r="F1404" s="24">
        <v>90.637499999999989</v>
      </c>
      <c r="G1404" s="24">
        <v>3.001725</v>
      </c>
      <c r="H1404" s="24">
        <v>10.131944444444448</v>
      </c>
      <c r="I1404" s="24">
        <v>10.189814814814813</v>
      </c>
      <c r="J1404" s="25">
        <v>256.54166666666669</v>
      </c>
      <c r="K1404" s="18" t="s">
        <v>348</v>
      </c>
      <c r="L1404" s="24" t="s">
        <v>348</v>
      </c>
    </row>
    <row r="1405" spans="1:12" ht="16" x14ac:dyDescent="0.2">
      <c r="A1405" s="15">
        <v>42302</v>
      </c>
      <c r="B1405" s="16" t="s">
        <v>267</v>
      </c>
      <c r="C1405" s="24">
        <v>12.5</v>
      </c>
      <c r="D1405" s="24">
        <v>0.33333333333333415</v>
      </c>
      <c r="E1405" s="18">
        <v>0</v>
      </c>
      <c r="F1405" s="24">
        <v>77.49166666666666</v>
      </c>
      <c r="G1405" s="24">
        <v>1.0376333333333334</v>
      </c>
      <c r="H1405" s="24">
        <v>7.8310185185185173</v>
      </c>
      <c r="I1405" s="24">
        <v>8.2083333333333357</v>
      </c>
      <c r="J1405" s="25">
        <v>269</v>
      </c>
      <c r="K1405" s="18" t="s">
        <v>348</v>
      </c>
      <c r="L1405" s="24" t="s">
        <v>348</v>
      </c>
    </row>
    <row r="1406" spans="1:12" ht="16" x14ac:dyDescent="0.2">
      <c r="A1406" s="15">
        <v>42303</v>
      </c>
      <c r="B1406" s="16" t="s">
        <v>267</v>
      </c>
      <c r="C1406" s="24">
        <v>11.388888888888889</v>
      </c>
      <c r="D1406" s="24">
        <v>6.1111111111111107</v>
      </c>
      <c r="E1406" s="18">
        <v>0</v>
      </c>
      <c r="F1406" s="24">
        <v>75.608333333333334</v>
      </c>
      <c r="G1406" s="24">
        <v>0.77822499999999994</v>
      </c>
      <c r="H1406" s="24">
        <v>8.2361111111111072</v>
      </c>
      <c r="I1406" s="24">
        <v>8.5902777777777803</v>
      </c>
      <c r="J1406" s="25">
        <v>124.45833333333333</v>
      </c>
      <c r="K1406" s="18" t="s">
        <v>348</v>
      </c>
      <c r="L1406" s="24" t="s">
        <v>348</v>
      </c>
    </row>
    <row r="1407" spans="1:12" ht="16" x14ac:dyDescent="0.2">
      <c r="A1407" s="15">
        <v>42304</v>
      </c>
      <c r="B1407" s="16" t="s">
        <v>267</v>
      </c>
      <c r="C1407" s="24">
        <v>14.000000000000002</v>
      </c>
      <c r="D1407" s="24">
        <v>5.4999999999999991</v>
      </c>
      <c r="E1407" s="18">
        <v>1.016</v>
      </c>
      <c r="F1407" s="24">
        <v>69.545833333333334</v>
      </c>
      <c r="G1407" s="24">
        <v>3.3352499999999998</v>
      </c>
      <c r="H1407" s="24">
        <v>8.4282407407407369</v>
      </c>
      <c r="I1407" s="24">
        <v>8.6412037037037077</v>
      </c>
      <c r="J1407" s="25">
        <v>110.54166666666667</v>
      </c>
      <c r="K1407" s="18" t="s">
        <v>348</v>
      </c>
      <c r="L1407" s="24" t="s">
        <v>348</v>
      </c>
    </row>
    <row r="1408" spans="1:12" ht="16" x14ac:dyDescent="0.2">
      <c r="A1408" s="15">
        <v>42305</v>
      </c>
      <c r="B1408" s="16" t="s">
        <v>267</v>
      </c>
      <c r="C1408" s="24">
        <v>8.2777777777777786</v>
      </c>
      <c r="D1408" s="24">
        <v>5.5555555555556344E-2</v>
      </c>
      <c r="E1408" s="18">
        <v>25.146000000000008</v>
      </c>
      <c r="F1408" s="24">
        <v>95.75833333333334</v>
      </c>
      <c r="G1408" s="24">
        <v>3.5020124999999998</v>
      </c>
      <c r="H1408" s="24">
        <v>7.6203703703703711</v>
      </c>
      <c r="I1408" s="24">
        <v>8.1805555555555518</v>
      </c>
      <c r="J1408" s="25">
        <v>191.91666666666666</v>
      </c>
      <c r="K1408" s="18" t="s">
        <v>348</v>
      </c>
      <c r="L1408" s="24" t="s">
        <v>348</v>
      </c>
    </row>
    <row r="1409" spans="1:12" ht="16" x14ac:dyDescent="0.2">
      <c r="A1409" s="15">
        <v>42306</v>
      </c>
      <c r="B1409" s="16" t="s">
        <v>267</v>
      </c>
      <c r="C1409" s="24">
        <v>7.3888888888888875</v>
      </c>
      <c r="D1409" s="24">
        <v>-0.11111111111111072</v>
      </c>
      <c r="E1409" s="18">
        <v>2.54</v>
      </c>
      <c r="F1409" s="24">
        <v>89.40000000000002</v>
      </c>
      <c r="G1409" s="24">
        <v>4.1690624999999999</v>
      </c>
      <c r="H1409" s="24">
        <v>5.1874999999999991</v>
      </c>
      <c r="I1409" s="24">
        <v>5.8587962962962932</v>
      </c>
      <c r="J1409" s="25">
        <v>296.16666666666669</v>
      </c>
      <c r="K1409" s="18">
        <v>0.01</v>
      </c>
      <c r="L1409" s="24" t="s">
        <v>348</v>
      </c>
    </row>
    <row r="1410" spans="1:12" ht="16" x14ac:dyDescent="0.2">
      <c r="A1410" s="15">
        <v>42307</v>
      </c>
      <c r="B1410" s="16" t="s">
        <v>267</v>
      </c>
      <c r="C1410" s="24">
        <v>7.3888888888888875</v>
      </c>
      <c r="D1410" s="24">
        <v>3.444444444444446</v>
      </c>
      <c r="E1410" s="18">
        <v>0</v>
      </c>
      <c r="F1410" s="24">
        <v>88.116666666666674</v>
      </c>
      <c r="G1410" s="24">
        <v>1.5564499999999999</v>
      </c>
      <c r="H1410" s="24">
        <v>6.63657407407407</v>
      </c>
      <c r="I1410" s="24">
        <v>6.9814814814814792</v>
      </c>
      <c r="J1410" s="25">
        <v>231.04166666666666</v>
      </c>
      <c r="K1410" s="18">
        <v>0</v>
      </c>
      <c r="L1410" s="24" t="s">
        <v>348</v>
      </c>
    </row>
    <row r="1411" spans="1:12" ht="16" x14ac:dyDescent="0.2">
      <c r="A1411" s="15">
        <v>42308</v>
      </c>
      <c r="B1411" s="16" t="s">
        <v>267</v>
      </c>
      <c r="C1411" s="24">
        <v>7.9444444444444429</v>
      </c>
      <c r="D1411" s="24">
        <v>4.8333333333333348</v>
      </c>
      <c r="E1411" s="18">
        <v>10.922000000000002</v>
      </c>
      <c r="F1411" s="24">
        <v>95.475000000000009</v>
      </c>
      <c r="G1411" s="24">
        <v>2.0937958333333331</v>
      </c>
      <c r="H1411" s="24">
        <v>6.6689814814814836</v>
      </c>
      <c r="I1411" s="24">
        <v>6.9097222222222259</v>
      </c>
      <c r="J1411" s="25">
        <v>183.91666666666666</v>
      </c>
      <c r="K1411" s="18">
        <v>0</v>
      </c>
      <c r="L1411" s="24" t="s">
        <v>348</v>
      </c>
    </row>
    <row r="1412" spans="1:12" ht="16" x14ac:dyDescent="0.2">
      <c r="A1412" s="15">
        <v>42309</v>
      </c>
      <c r="B1412" s="16" t="s">
        <v>267</v>
      </c>
      <c r="C1412" s="24">
        <v>12.222222222222221</v>
      </c>
      <c r="D1412" s="24">
        <v>6.6111111111111107</v>
      </c>
      <c r="E1412" s="18">
        <v>0.254</v>
      </c>
      <c r="F1412" s="24">
        <v>76.00833333333334</v>
      </c>
      <c r="G1412" s="24">
        <v>2.7423166666666665</v>
      </c>
      <c r="H1412" s="24">
        <v>7.9259259259259203</v>
      </c>
      <c r="I1412" s="24">
        <v>7.9467592592592506</v>
      </c>
      <c r="J1412" s="25">
        <v>239.79166666666666</v>
      </c>
      <c r="K1412" s="18">
        <v>0</v>
      </c>
      <c r="L1412" s="24" t="s">
        <v>348</v>
      </c>
    </row>
    <row r="1413" spans="1:12" ht="16" x14ac:dyDescent="0.2">
      <c r="A1413" s="15">
        <v>42310</v>
      </c>
      <c r="B1413" s="16" t="s">
        <v>267</v>
      </c>
      <c r="C1413" s="24">
        <v>18.111111111111107</v>
      </c>
      <c r="D1413" s="24">
        <v>5.833333333333333</v>
      </c>
      <c r="E1413" s="18">
        <v>0</v>
      </c>
      <c r="F1413" s="24">
        <v>73.237499999999997</v>
      </c>
      <c r="G1413" s="24">
        <v>0.40764166666666662</v>
      </c>
      <c r="H1413" s="24">
        <v>9.4282407407407369</v>
      </c>
      <c r="I1413" s="24">
        <v>9.1712962962962958</v>
      </c>
      <c r="J1413" s="25">
        <v>187.45833333333334</v>
      </c>
      <c r="K1413" s="18">
        <v>0</v>
      </c>
      <c r="L1413" s="24" t="s">
        <v>348</v>
      </c>
    </row>
    <row r="1414" spans="1:12" ht="16" x14ac:dyDescent="0.2">
      <c r="A1414" s="15">
        <v>42311</v>
      </c>
      <c r="B1414" s="16" t="s">
        <v>267</v>
      </c>
      <c r="C1414" s="24">
        <v>21.055555555555557</v>
      </c>
      <c r="D1414" s="24">
        <v>4.5555555555555571</v>
      </c>
      <c r="E1414" s="18">
        <v>0</v>
      </c>
      <c r="F1414" s="24">
        <v>70.387500000000003</v>
      </c>
      <c r="G1414" s="24">
        <v>1.0376333333333334</v>
      </c>
      <c r="H1414" s="24">
        <v>9.5277777777777786</v>
      </c>
      <c r="I1414" s="24">
        <v>9.4490740740740726</v>
      </c>
      <c r="J1414" s="25">
        <v>165.91666666666666</v>
      </c>
      <c r="K1414" s="18">
        <v>0</v>
      </c>
      <c r="L1414" s="24" t="s">
        <v>348</v>
      </c>
    </row>
    <row r="1415" spans="1:12" ht="16" x14ac:dyDescent="0.2">
      <c r="A1415" s="15">
        <v>42312</v>
      </c>
      <c r="B1415" s="16" t="s">
        <v>267</v>
      </c>
      <c r="C1415" s="24">
        <v>19.555555555555557</v>
      </c>
      <c r="D1415" s="24">
        <v>7.166666666666667</v>
      </c>
      <c r="E1415" s="18">
        <v>0</v>
      </c>
      <c r="F1415" s="24">
        <v>83.487499999999997</v>
      </c>
      <c r="G1415" s="24">
        <v>1.7973291666666666</v>
      </c>
      <c r="H1415" s="24">
        <v>10.046296296296298</v>
      </c>
      <c r="I1415" s="24">
        <v>9.8912037037037042</v>
      </c>
      <c r="J1415" s="25">
        <v>159.91666666666666</v>
      </c>
      <c r="K1415" s="18">
        <v>0</v>
      </c>
      <c r="L1415" s="24" t="s">
        <v>348</v>
      </c>
    </row>
    <row r="1416" spans="1:12" ht="16" x14ac:dyDescent="0.2">
      <c r="A1416" s="15">
        <v>42313</v>
      </c>
      <c r="B1416" s="16" t="s">
        <v>267</v>
      </c>
      <c r="C1416" s="24">
        <v>16.444444444444443</v>
      </c>
      <c r="D1416" s="24">
        <v>11.388888888888889</v>
      </c>
      <c r="E1416" s="18">
        <v>0</v>
      </c>
      <c r="F1416" s="24">
        <v>88.03749999999998</v>
      </c>
      <c r="G1416" s="24">
        <v>3.3352499999999998</v>
      </c>
      <c r="H1416" s="24">
        <v>12.020833333333339</v>
      </c>
      <c r="I1416" s="24">
        <v>11.613425925925924</v>
      </c>
      <c r="J1416" s="25">
        <v>181.95833333333334</v>
      </c>
      <c r="K1416" s="18">
        <v>0</v>
      </c>
      <c r="L1416" s="24" t="s">
        <v>348</v>
      </c>
    </row>
    <row r="1417" spans="1:12" ht="16" x14ac:dyDescent="0.2">
      <c r="A1417" s="15">
        <v>42314</v>
      </c>
      <c r="B1417" s="16" t="s">
        <v>267</v>
      </c>
      <c r="C1417" s="24">
        <v>9.6111111111111089</v>
      </c>
      <c r="D1417" s="24">
        <v>3.7222222222222237</v>
      </c>
      <c r="E1417" s="18">
        <v>0.254</v>
      </c>
      <c r="F1417" s="24">
        <v>73.6875</v>
      </c>
      <c r="G1417" s="24">
        <v>4.7619958333333336</v>
      </c>
      <c r="H1417" s="24">
        <v>8.6273148148148167</v>
      </c>
      <c r="I1417" s="24">
        <v>9.4328703703703773</v>
      </c>
      <c r="J1417" s="25">
        <v>281.08333333333331</v>
      </c>
      <c r="K1417" s="18">
        <v>0</v>
      </c>
      <c r="L1417" s="24" t="s">
        <v>348</v>
      </c>
    </row>
    <row r="1418" spans="1:12" ht="16" x14ac:dyDescent="0.2">
      <c r="A1418" s="15">
        <v>42315</v>
      </c>
      <c r="B1418" s="16" t="s">
        <v>267</v>
      </c>
      <c r="C1418" s="24">
        <v>5.2777777777777777</v>
      </c>
      <c r="D1418" s="24">
        <v>-3.2222222222222228</v>
      </c>
      <c r="E1418" s="18">
        <v>0.50800000000000001</v>
      </c>
      <c r="F1418" s="24">
        <v>73.849999999999994</v>
      </c>
      <c r="G1418" s="24">
        <v>3.0573125000000001</v>
      </c>
      <c r="H1418" s="24">
        <v>4.5185185185185182</v>
      </c>
      <c r="I1418" s="24">
        <v>5.6064814814814827</v>
      </c>
      <c r="J1418" s="25">
        <v>280.91666666666669</v>
      </c>
      <c r="K1418" s="18">
        <v>0</v>
      </c>
      <c r="L1418" s="24" t="s">
        <v>348</v>
      </c>
    </row>
    <row r="1419" spans="1:12" ht="16" x14ac:dyDescent="0.2">
      <c r="A1419" s="15">
        <v>42316</v>
      </c>
      <c r="B1419" s="16" t="s">
        <v>267</v>
      </c>
      <c r="C1419" s="24">
        <v>12.222222222222221</v>
      </c>
      <c r="D1419" s="24">
        <v>-2.1111111111111116</v>
      </c>
      <c r="E1419" s="18">
        <v>3.556</v>
      </c>
      <c r="F1419" s="24">
        <v>61.841666666666669</v>
      </c>
      <c r="G1419" s="24">
        <v>2.260558333333333</v>
      </c>
      <c r="H1419" s="24">
        <v>3.9861111111111134</v>
      </c>
      <c r="I1419" s="24">
        <v>4.6851851851851869</v>
      </c>
      <c r="J1419" s="25">
        <v>207.75</v>
      </c>
      <c r="K1419" s="18">
        <v>0</v>
      </c>
      <c r="L1419" s="24" t="s">
        <v>348</v>
      </c>
    </row>
    <row r="1420" spans="1:12" ht="16" x14ac:dyDescent="0.2">
      <c r="A1420" s="15">
        <v>42317</v>
      </c>
      <c r="B1420" s="16" t="s">
        <v>267</v>
      </c>
      <c r="C1420" s="24">
        <v>14.000000000000002</v>
      </c>
      <c r="D1420" s="24">
        <v>0</v>
      </c>
      <c r="E1420" s="18">
        <v>0</v>
      </c>
      <c r="F1420" s="24">
        <v>58.283333333333331</v>
      </c>
      <c r="G1420" s="24">
        <v>1.4823333333333333</v>
      </c>
      <c r="H1420" s="24">
        <v>4.6666666666666741</v>
      </c>
      <c r="I1420" s="24">
        <v>5.0879629629629584</v>
      </c>
      <c r="J1420" s="25">
        <v>186.5</v>
      </c>
      <c r="K1420" s="18">
        <v>0</v>
      </c>
      <c r="L1420" s="24" t="s">
        <v>348</v>
      </c>
    </row>
    <row r="1421" spans="1:12" ht="16" x14ac:dyDescent="0.2">
      <c r="A1421" s="15">
        <v>42318</v>
      </c>
      <c r="B1421" s="16" t="s">
        <v>267</v>
      </c>
      <c r="C1421" s="24">
        <v>10.777777777777779</v>
      </c>
      <c r="D1421" s="24">
        <v>-3.1666666666666661</v>
      </c>
      <c r="E1421" s="18">
        <v>0</v>
      </c>
      <c r="F1421" s="24">
        <v>69.550000000000011</v>
      </c>
      <c r="G1421" s="24">
        <v>0.72263749999999993</v>
      </c>
      <c r="H1421" s="24">
        <v>4.2592592592592577</v>
      </c>
      <c r="I1421" s="24">
        <v>4.8194444444444429</v>
      </c>
      <c r="J1421" s="25">
        <v>167.08333333333334</v>
      </c>
      <c r="K1421" s="18">
        <v>0</v>
      </c>
      <c r="L1421" s="24" t="s">
        <v>348</v>
      </c>
    </row>
    <row r="1422" spans="1:12" ht="16" x14ac:dyDescent="0.2">
      <c r="A1422" s="15">
        <v>42319</v>
      </c>
      <c r="B1422" s="16" t="s">
        <v>267</v>
      </c>
      <c r="C1422" s="24">
        <v>11.222222222222223</v>
      </c>
      <c r="D1422" s="24">
        <v>2.8888888888888906</v>
      </c>
      <c r="E1422" s="18">
        <v>10.414</v>
      </c>
      <c r="F1422" s="24">
        <v>73.708333333333329</v>
      </c>
      <c r="G1422" s="24">
        <v>2.3532041666666665</v>
      </c>
      <c r="H1422" s="24">
        <v>5.7824074074074021</v>
      </c>
      <c r="I1422" s="24">
        <v>5.8587962962962967</v>
      </c>
      <c r="J1422" s="25">
        <v>126.79166666666667</v>
      </c>
      <c r="K1422" s="18">
        <v>0</v>
      </c>
      <c r="L1422" s="24" t="s">
        <v>348</v>
      </c>
    </row>
    <row r="1423" spans="1:12" ht="16" x14ac:dyDescent="0.2">
      <c r="A1423" s="15">
        <v>42320</v>
      </c>
      <c r="B1423" s="16" t="s">
        <v>267</v>
      </c>
      <c r="C1423" s="24">
        <v>9.0555555555555536</v>
      </c>
      <c r="D1423" s="24">
        <v>2.6111111111111125</v>
      </c>
      <c r="E1423" s="18">
        <v>4.8260000000000005</v>
      </c>
      <c r="F1423" s="24">
        <v>87.445833333333326</v>
      </c>
      <c r="G1423" s="24">
        <v>5.4105166666666662</v>
      </c>
      <c r="H1423" s="24">
        <v>6.8379629629629655</v>
      </c>
      <c r="I1423" s="24">
        <v>7.1759259259259336</v>
      </c>
      <c r="J1423" s="25">
        <v>254.91666666666666</v>
      </c>
      <c r="K1423" s="18">
        <v>0</v>
      </c>
      <c r="L1423" s="24" t="s">
        <v>348</v>
      </c>
    </row>
    <row r="1424" spans="1:12" ht="16" x14ac:dyDescent="0.2">
      <c r="A1424" s="15">
        <v>42321</v>
      </c>
      <c r="B1424" s="16" t="s">
        <v>267</v>
      </c>
      <c r="C1424" s="24">
        <v>2.9444444444444429</v>
      </c>
      <c r="D1424" s="24">
        <v>-3.2222222222222228</v>
      </c>
      <c r="E1424" s="18">
        <v>1.27</v>
      </c>
      <c r="F1424" s="24">
        <v>68.766666666666666</v>
      </c>
      <c r="G1424" s="24">
        <v>5.3919874999999999</v>
      </c>
      <c r="H1424" s="24">
        <v>3.1064814814814787</v>
      </c>
      <c r="I1424" s="24">
        <v>4.1180555555555562</v>
      </c>
      <c r="J1424" s="25">
        <v>303.58333333333331</v>
      </c>
      <c r="K1424" s="18">
        <v>0.01</v>
      </c>
      <c r="L1424" s="24" t="s">
        <v>348</v>
      </c>
    </row>
    <row r="1425" spans="1:12" ht="16" x14ac:dyDescent="0.2">
      <c r="A1425" s="15">
        <v>42322</v>
      </c>
      <c r="B1425" s="16" t="s">
        <v>267</v>
      </c>
      <c r="C1425" s="24">
        <v>9.8888888888888875</v>
      </c>
      <c r="D1425" s="24">
        <v>-4.8888888888888893</v>
      </c>
      <c r="E1425" s="18">
        <v>0.50800000000000001</v>
      </c>
      <c r="F1425" s="24">
        <v>70.525000000000006</v>
      </c>
      <c r="G1425" s="24">
        <v>1.1858666666666666</v>
      </c>
      <c r="H1425" s="24">
        <v>2.224537037037039</v>
      </c>
      <c r="I1425" s="24">
        <v>2.9791666666666692</v>
      </c>
      <c r="J1425" s="25">
        <v>213.875</v>
      </c>
      <c r="K1425" s="18">
        <v>0</v>
      </c>
      <c r="L1425" s="24" t="s">
        <v>348</v>
      </c>
    </row>
    <row r="1426" spans="1:12" ht="16" x14ac:dyDescent="0.2">
      <c r="A1426" s="15">
        <v>42323</v>
      </c>
      <c r="B1426" s="16" t="s">
        <v>267</v>
      </c>
      <c r="C1426" s="24">
        <v>16.555555555555557</v>
      </c>
      <c r="D1426" s="24">
        <v>-0.11111111111111072</v>
      </c>
      <c r="E1426" s="18">
        <v>0</v>
      </c>
      <c r="F1426" s="24">
        <v>65.766666666666652</v>
      </c>
      <c r="G1426" s="24">
        <v>0.96351666666666658</v>
      </c>
      <c r="H1426" s="24">
        <v>4.1620370370370416</v>
      </c>
      <c r="I1426" s="24">
        <v>4.2106481481481515</v>
      </c>
      <c r="J1426" s="25">
        <v>185.25</v>
      </c>
      <c r="K1426" s="18">
        <v>0</v>
      </c>
      <c r="L1426" s="24" t="s">
        <v>348</v>
      </c>
    </row>
    <row r="1427" spans="1:12" ht="16" x14ac:dyDescent="0.2">
      <c r="A1427" s="15">
        <v>42324</v>
      </c>
      <c r="B1427" s="16" t="s">
        <v>267</v>
      </c>
      <c r="C1427" s="24">
        <v>11.222222222222223</v>
      </c>
      <c r="D1427" s="24">
        <v>8.2222222222222214</v>
      </c>
      <c r="E1427" s="18">
        <v>1.27</v>
      </c>
      <c r="F1427" s="24">
        <v>66.816666666666677</v>
      </c>
      <c r="G1427" s="24">
        <v>2.649670833333333</v>
      </c>
      <c r="H1427" s="24">
        <v>6.6805555555555589</v>
      </c>
      <c r="I1427" s="24">
        <v>6.4976851851851851</v>
      </c>
      <c r="J1427" s="25">
        <v>140.33333333333334</v>
      </c>
      <c r="K1427" s="18">
        <v>0</v>
      </c>
      <c r="L1427" s="24" t="s">
        <v>348</v>
      </c>
    </row>
    <row r="1428" spans="1:12" ht="16" x14ac:dyDescent="0.2">
      <c r="A1428" s="15">
        <v>42325</v>
      </c>
      <c r="B1428" s="16" t="s">
        <v>267</v>
      </c>
      <c r="C1428" s="24">
        <v>11.944444444444445</v>
      </c>
      <c r="D1428" s="24">
        <v>7.6111111111111125</v>
      </c>
      <c r="E1428" s="18">
        <v>9.9060000000000006</v>
      </c>
      <c r="F1428" s="24">
        <v>95.99166666666666</v>
      </c>
      <c r="G1428" s="24">
        <v>4.6693499999999997</v>
      </c>
      <c r="H1428" s="24">
        <v>8.0416666666666661</v>
      </c>
      <c r="I1428" s="24">
        <v>7.7731481481481524</v>
      </c>
      <c r="J1428" s="25">
        <v>137.45833333333334</v>
      </c>
      <c r="K1428" s="18">
        <v>0</v>
      </c>
      <c r="L1428" s="24" t="s">
        <v>348</v>
      </c>
    </row>
    <row r="1429" spans="1:12" ht="16" x14ac:dyDescent="0.2">
      <c r="A1429" s="15">
        <v>42326</v>
      </c>
      <c r="B1429" s="16" t="s">
        <v>267</v>
      </c>
      <c r="C1429" s="24">
        <v>14.277777777777779</v>
      </c>
      <c r="D1429" s="24">
        <v>5.2777777777777777</v>
      </c>
      <c r="E1429" s="18">
        <v>2.7939999999999996</v>
      </c>
      <c r="F1429" s="24">
        <v>85.154166666666654</v>
      </c>
      <c r="G1429" s="24">
        <v>5.5772791666666661</v>
      </c>
      <c r="H1429" s="24">
        <v>10.124999999999996</v>
      </c>
      <c r="I1429" s="24">
        <v>9.7870370370370292</v>
      </c>
      <c r="J1429" s="25">
        <v>171.75</v>
      </c>
      <c r="K1429" s="18">
        <v>0</v>
      </c>
      <c r="L1429" s="24" t="s">
        <v>348</v>
      </c>
    </row>
    <row r="1430" spans="1:12" ht="16" x14ac:dyDescent="0.2">
      <c r="A1430" s="15">
        <v>42327</v>
      </c>
      <c r="B1430" s="16" t="s">
        <v>267</v>
      </c>
      <c r="C1430" s="24">
        <v>4.7222222222222223</v>
      </c>
      <c r="D1430" s="24">
        <v>-1.6111111111111103</v>
      </c>
      <c r="E1430" s="18">
        <v>0.254</v>
      </c>
      <c r="F1430" s="24">
        <v>64.11666666666666</v>
      </c>
      <c r="G1430" s="24">
        <v>6.8557916666666658</v>
      </c>
      <c r="H1430" s="24">
        <v>3.988425925925926</v>
      </c>
      <c r="I1430" s="24">
        <v>5.3009259259259247</v>
      </c>
      <c r="J1430" s="25">
        <v>248.16666666666666</v>
      </c>
      <c r="K1430" s="18">
        <v>0</v>
      </c>
      <c r="L1430" s="24" t="s">
        <v>348</v>
      </c>
    </row>
    <row r="1431" spans="1:12" ht="16" x14ac:dyDescent="0.2">
      <c r="A1431" s="15">
        <v>42328</v>
      </c>
      <c r="B1431" s="16" t="s">
        <v>267</v>
      </c>
      <c r="C1431" s="24">
        <v>-0.38888888888888851</v>
      </c>
      <c r="D1431" s="24">
        <v>-4.2777777777777777</v>
      </c>
      <c r="E1431" s="18">
        <v>0</v>
      </c>
      <c r="F1431" s="24">
        <v>50.070833333333333</v>
      </c>
      <c r="G1431" s="24">
        <v>4.4470000000000001</v>
      </c>
      <c r="H1431" s="24">
        <v>1.1712962962963047</v>
      </c>
      <c r="I1431" s="24">
        <v>2.3356481481481515</v>
      </c>
      <c r="J1431" s="25">
        <v>274.95833333333331</v>
      </c>
      <c r="K1431" s="18">
        <v>0.01</v>
      </c>
      <c r="L1431" s="24" t="s">
        <v>348</v>
      </c>
    </row>
    <row r="1432" spans="1:12" ht="16" x14ac:dyDescent="0.2">
      <c r="A1432" s="15">
        <v>42329</v>
      </c>
      <c r="B1432" s="16" t="s">
        <v>267</v>
      </c>
      <c r="C1432" s="24">
        <v>-3.3888888888888897</v>
      </c>
      <c r="D1432" s="24">
        <v>-9.7222222222222214</v>
      </c>
      <c r="E1432" s="18">
        <v>0</v>
      </c>
      <c r="F1432" s="24">
        <v>61.912500000000001</v>
      </c>
      <c r="G1432" s="24">
        <v>2.260558333333333</v>
      </c>
      <c r="H1432" s="24">
        <v>0.63425925925925875</v>
      </c>
      <c r="I1432" s="24">
        <v>1.5972222222222261</v>
      </c>
      <c r="J1432" s="25">
        <v>284.125</v>
      </c>
      <c r="K1432" s="18">
        <v>0</v>
      </c>
      <c r="L1432" s="24" t="s">
        <v>348</v>
      </c>
    </row>
    <row r="1433" spans="1:12" ht="16" x14ac:dyDescent="0.2">
      <c r="A1433" s="15">
        <v>42330</v>
      </c>
      <c r="B1433" s="16" t="s">
        <v>267</v>
      </c>
      <c r="C1433" s="24">
        <v>-1.9444444444444444</v>
      </c>
      <c r="D1433" s="24">
        <v>-11.166666666666666</v>
      </c>
      <c r="E1433" s="18">
        <v>0</v>
      </c>
      <c r="F1433" s="24">
        <v>68.450000000000031</v>
      </c>
      <c r="G1433" s="24">
        <v>1.6861541666666666</v>
      </c>
      <c r="H1433" s="24">
        <v>-4.6296296296299583E-2</v>
      </c>
      <c r="I1433" s="24">
        <v>0.99074074074074359</v>
      </c>
      <c r="J1433" s="25">
        <v>200.5</v>
      </c>
      <c r="K1433" s="18">
        <v>0.01</v>
      </c>
      <c r="L1433" s="24" t="s">
        <v>348</v>
      </c>
    </row>
    <row r="1434" spans="1:12" ht="16" x14ac:dyDescent="0.2">
      <c r="A1434" s="15">
        <v>42331</v>
      </c>
      <c r="B1434" s="16" t="s">
        <v>267</v>
      </c>
      <c r="C1434" s="24">
        <v>3.6111111111111112</v>
      </c>
      <c r="D1434" s="24">
        <v>-4.6111111111111107</v>
      </c>
      <c r="E1434" s="18">
        <v>1.27</v>
      </c>
      <c r="F1434" s="24">
        <v>72.958333333333329</v>
      </c>
      <c r="G1434" s="24">
        <v>1.7046833333333333</v>
      </c>
      <c r="H1434" s="24">
        <v>-0.20601851851852654</v>
      </c>
      <c r="I1434" s="24">
        <v>0.74074074074073415</v>
      </c>
      <c r="J1434" s="25">
        <v>249.79166666666666</v>
      </c>
      <c r="K1434" s="18">
        <v>0.01</v>
      </c>
      <c r="L1434" s="24" t="s">
        <v>348</v>
      </c>
    </row>
    <row r="1435" spans="1:12" ht="16" x14ac:dyDescent="0.2">
      <c r="A1435" s="15">
        <v>42332</v>
      </c>
      <c r="B1435" s="16" t="s">
        <v>267</v>
      </c>
      <c r="C1435" s="24">
        <v>4.4444444444444446</v>
      </c>
      <c r="D1435" s="24">
        <v>-4.333333333333333</v>
      </c>
      <c r="E1435" s="18">
        <v>0.7619999999999999</v>
      </c>
      <c r="F1435" s="24">
        <v>73.45</v>
      </c>
      <c r="G1435" s="24">
        <v>1.6490958333333334</v>
      </c>
      <c r="H1435" s="24">
        <v>-1.1574074074073416E-2</v>
      </c>
      <c r="I1435" s="24">
        <v>0.77083333333332704</v>
      </c>
      <c r="J1435" s="25">
        <v>186</v>
      </c>
      <c r="K1435" s="18">
        <v>0</v>
      </c>
      <c r="L1435" s="24" t="s">
        <v>348</v>
      </c>
    </row>
    <row r="1436" spans="1:12" ht="16" x14ac:dyDescent="0.2">
      <c r="A1436" s="15">
        <v>42333</v>
      </c>
      <c r="B1436" s="16" t="s">
        <v>267</v>
      </c>
      <c r="C1436" s="24">
        <v>5.833333333333333</v>
      </c>
      <c r="D1436" s="24">
        <v>-1.3333333333333326</v>
      </c>
      <c r="E1436" s="18">
        <v>0</v>
      </c>
      <c r="F1436" s="24">
        <v>78.524999999999991</v>
      </c>
      <c r="G1436" s="24">
        <v>2.3532041666666665</v>
      </c>
      <c r="H1436" s="24">
        <v>7.8703703703715017E-2</v>
      </c>
      <c r="I1436" s="24">
        <v>0.77777777777776913</v>
      </c>
      <c r="J1436" s="25">
        <v>151.54166666666666</v>
      </c>
      <c r="K1436" s="18">
        <v>0</v>
      </c>
      <c r="L1436" s="24" t="s">
        <v>348</v>
      </c>
    </row>
    <row r="1437" spans="1:12" ht="16" x14ac:dyDescent="0.2">
      <c r="A1437" s="15">
        <v>42334</v>
      </c>
      <c r="B1437" s="16" t="s">
        <v>267</v>
      </c>
      <c r="C1437" s="24">
        <v>7.0000000000000009</v>
      </c>
      <c r="D1437" s="24">
        <v>-0.55555555555555558</v>
      </c>
      <c r="E1437" s="18">
        <v>13.97</v>
      </c>
      <c r="F1437" s="24">
        <v>90.854166666666671</v>
      </c>
      <c r="G1437" s="24">
        <v>2.0196791666666667</v>
      </c>
      <c r="H1437" s="24">
        <v>0.48842592592591988</v>
      </c>
      <c r="I1437" s="24">
        <v>1.0416666666666627</v>
      </c>
      <c r="J1437" s="25">
        <v>137.5</v>
      </c>
      <c r="K1437" s="18">
        <v>0.01</v>
      </c>
      <c r="L1437" s="24" t="s">
        <v>348</v>
      </c>
    </row>
    <row r="1438" spans="1:12" ht="16" x14ac:dyDescent="0.2">
      <c r="A1438" s="15">
        <v>42335</v>
      </c>
      <c r="B1438" s="16" t="s">
        <v>267</v>
      </c>
      <c r="C1438" s="24">
        <v>-0.88888888888888973</v>
      </c>
      <c r="D1438" s="24">
        <v>-7.2777777777777777</v>
      </c>
      <c r="E1438" s="18">
        <v>0</v>
      </c>
      <c r="F1438" s="24">
        <v>76.095833333333346</v>
      </c>
      <c r="G1438" s="24">
        <v>3.001725</v>
      </c>
      <c r="H1438" s="24">
        <v>0.47916666666666113</v>
      </c>
      <c r="I1438" s="24">
        <v>0.96990740740740167</v>
      </c>
      <c r="J1438" s="25">
        <v>189.16666666666666</v>
      </c>
      <c r="K1438" s="18">
        <v>0.01</v>
      </c>
      <c r="L1438" s="24" t="s">
        <v>348</v>
      </c>
    </row>
    <row r="1439" spans="1:12" ht="16" x14ac:dyDescent="0.2">
      <c r="A1439" s="15">
        <v>42336</v>
      </c>
      <c r="B1439" s="16" t="s">
        <v>267</v>
      </c>
      <c r="C1439" s="24">
        <v>-0.61111111111111194</v>
      </c>
      <c r="D1439" s="24">
        <v>-9.6666666666666661</v>
      </c>
      <c r="E1439" s="18">
        <v>0</v>
      </c>
      <c r="F1439" s="24">
        <v>70.612500000000011</v>
      </c>
      <c r="G1439" s="24">
        <v>0.92645833333333338</v>
      </c>
      <c r="H1439" s="24">
        <v>0.27083333333332782</v>
      </c>
      <c r="I1439" s="24">
        <v>0.89351851851851904</v>
      </c>
      <c r="J1439" s="25">
        <v>311.375</v>
      </c>
      <c r="K1439" s="18">
        <v>0</v>
      </c>
      <c r="L1439" s="24" t="s">
        <v>348</v>
      </c>
    </row>
    <row r="1440" spans="1:12" ht="16" x14ac:dyDescent="0.2">
      <c r="A1440" s="15">
        <v>42337</v>
      </c>
      <c r="B1440" s="16" t="s">
        <v>267</v>
      </c>
      <c r="C1440" s="24">
        <v>1.5000000000000016</v>
      </c>
      <c r="D1440" s="24">
        <v>-8.7777777777777786</v>
      </c>
      <c r="E1440" s="18">
        <v>0</v>
      </c>
      <c r="F1440" s="24">
        <v>68.258333333333312</v>
      </c>
      <c r="G1440" s="24">
        <v>0.38911249999999997</v>
      </c>
      <c r="H1440" s="24">
        <v>2.3148148148146832E-2</v>
      </c>
      <c r="I1440" s="24">
        <v>0.68518518518518967</v>
      </c>
      <c r="J1440" s="25">
        <v>195.625</v>
      </c>
      <c r="K1440" s="18">
        <v>0</v>
      </c>
      <c r="L1440" s="24" t="s">
        <v>348</v>
      </c>
    </row>
    <row r="1441" spans="1:12" ht="16" x14ac:dyDescent="0.2">
      <c r="A1441" s="15">
        <v>42338</v>
      </c>
      <c r="B1441" s="16" t="s">
        <v>267</v>
      </c>
      <c r="C1441" s="24">
        <v>2.3333333333333348</v>
      </c>
      <c r="D1441" s="24">
        <v>-0.88888888888888973</v>
      </c>
      <c r="E1441" s="18">
        <v>1.27</v>
      </c>
      <c r="F1441" s="24">
        <v>75.987499999999983</v>
      </c>
      <c r="G1441" s="24">
        <v>2.0567375000000001</v>
      </c>
      <c r="H1441" s="24">
        <v>5.555555555556424E-2</v>
      </c>
      <c r="I1441" s="24">
        <v>0.60648148148148651</v>
      </c>
      <c r="J1441" s="25">
        <v>115.04166666666667</v>
      </c>
      <c r="K1441" s="18">
        <v>0</v>
      </c>
      <c r="L1441" s="24" t="s">
        <v>348</v>
      </c>
    </row>
    <row r="1442" spans="1:12" ht="16" x14ac:dyDescent="0.2">
      <c r="A1442" s="15">
        <v>42339</v>
      </c>
      <c r="B1442" s="16" t="s">
        <v>267</v>
      </c>
      <c r="C1442" s="24">
        <v>1.1666666666666674</v>
      </c>
      <c r="D1442" s="24">
        <v>-4.3888888888888884</v>
      </c>
      <c r="E1442" s="18">
        <v>9.1439999999999984</v>
      </c>
      <c r="F1442" s="24">
        <v>89.770833333333329</v>
      </c>
      <c r="G1442" s="24">
        <v>2.1493833333333332</v>
      </c>
      <c r="H1442" s="24">
        <v>7.8703703703715017E-2</v>
      </c>
      <c r="I1442" s="24">
        <v>0.58101851851852304</v>
      </c>
      <c r="J1442" s="25">
        <v>168.79166666666666</v>
      </c>
      <c r="K1442" s="18">
        <v>5.08</v>
      </c>
      <c r="L1442" s="17" t="s">
        <v>348</v>
      </c>
    </row>
    <row r="1443" spans="1:12" ht="16" x14ac:dyDescent="0.2">
      <c r="A1443" s="15">
        <v>42340</v>
      </c>
      <c r="B1443" s="16" t="s">
        <v>267</v>
      </c>
      <c r="C1443" s="24">
        <v>0.44444444444444287</v>
      </c>
      <c r="D1443" s="24">
        <v>-3.111111111111112</v>
      </c>
      <c r="E1443" s="18">
        <v>3.05</v>
      </c>
      <c r="F1443" s="24">
        <v>87.625000000000014</v>
      </c>
      <c r="G1443" s="24">
        <v>1.7602708333333332</v>
      </c>
      <c r="H1443" s="24">
        <v>0.13888888888887704</v>
      </c>
      <c r="I1443" s="24">
        <v>0.62268518518519522</v>
      </c>
      <c r="J1443" s="25">
        <v>270.375</v>
      </c>
      <c r="K1443" s="18">
        <v>40.64</v>
      </c>
      <c r="L1443" s="17" t="s">
        <v>348</v>
      </c>
    </row>
    <row r="1444" spans="1:12" ht="16" x14ac:dyDescent="0.2">
      <c r="A1444" s="15">
        <v>42341</v>
      </c>
      <c r="B1444" s="16" t="s">
        <v>267</v>
      </c>
      <c r="C1444" s="24">
        <v>3.2777777777777768</v>
      </c>
      <c r="D1444" s="24">
        <v>-1.0555555555555547</v>
      </c>
      <c r="E1444" s="18">
        <v>0.254</v>
      </c>
      <c r="F1444" s="24">
        <v>76.529166666666669</v>
      </c>
      <c r="G1444" s="24">
        <v>2.6867291666666668</v>
      </c>
      <c r="H1444" s="24">
        <v>0.18287037037036591</v>
      </c>
      <c r="I1444" s="24">
        <v>0.66666666666667218</v>
      </c>
      <c r="J1444" s="25">
        <v>261.375</v>
      </c>
      <c r="K1444" s="18">
        <v>0.01</v>
      </c>
      <c r="L1444" s="17" t="s">
        <v>348</v>
      </c>
    </row>
    <row r="1445" spans="1:12" ht="16" x14ac:dyDescent="0.2">
      <c r="A1445" s="15">
        <v>42342</v>
      </c>
      <c r="B1445" s="16" t="s">
        <v>267</v>
      </c>
      <c r="C1445" s="24">
        <v>7.5555555555555554</v>
      </c>
      <c r="D1445" s="24">
        <v>-6.1111111111111107</v>
      </c>
      <c r="E1445" s="18">
        <v>0</v>
      </c>
      <c r="F1445" s="24">
        <v>69.204166666666637</v>
      </c>
      <c r="G1445" s="24">
        <v>0.77822499999999994</v>
      </c>
      <c r="H1445" s="24">
        <v>0.24999999999999764</v>
      </c>
      <c r="I1445" s="24">
        <v>0.71527777777777068</v>
      </c>
      <c r="J1445" s="25">
        <v>216.66666666666666</v>
      </c>
      <c r="K1445" s="18">
        <v>0</v>
      </c>
      <c r="L1445" s="17" t="s">
        <v>348</v>
      </c>
    </row>
    <row r="1446" spans="1:12" ht="16" x14ac:dyDescent="0.2">
      <c r="A1446" s="15">
        <v>42343</v>
      </c>
      <c r="B1446" s="16" t="s">
        <v>267</v>
      </c>
      <c r="C1446" s="24">
        <v>6.9444444444444446</v>
      </c>
      <c r="D1446" s="24">
        <v>-1.555555555555556</v>
      </c>
      <c r="E1446" s="18">
        <v>0</v>
      </c>
      <c r="F1446" s="24">
        <v>72.620833333333323</v>
      </c>
      <c r="G1446" s="24">
        <v>1.9826208333333331</v>
      </c>
      <c r="H1446" s="24">
        <v>0.28009259259259445</v>
      </c>
      <c r="I1446" s="24">
        <v>0.71759259259259123</v>
      </c>
      <c r="J1446" s="25">
        <v>166.79166666666666</v>
      </c>
      <c r="K1446" s="18">
        <v>0</v>
      </c>
      <c r="L1446" s="17" t="s">
        <v>348</v>
      </c>
    </row>
    <row r="1447" spans="1:12" ht="16" x14ac:dyDescent="0.2">
      <c r="A1447" s="15">
        <v>42344</v>
      </c>
      <c r="B1447" s="16" t="s">
        <v>267</v>
      </c>
      <c r="C1447" s="24">
        <v>5.0555555555555562</v>
      </c>
      <c r="D1447" s="24">
        <v>0.16666666666666508</v>
      </c>
      <c r="E1447" s="18">
        <v>0</v>
      </c>
      <c r="F1447" s="24">
        <v>84.495833333333323</v>
      </c>
      <c r="G1447" s="24">
        <v>0.83381249999999996</v>
      </c>
      <c r="H1447" s="24">
        <v>0.27777777777777779</v>
      </c>
      <c r="I1447" s="24">
        <v>0.7060185185185277</v>
      </c>
      <c r="J1447" s="25">
        <v>233.625</v>
      </c>
      <c r="K1447" s="18">
        <v>0</v>
      </c>
      <c r="L1447" s="17" t="s">
        <v>348</v>
      </c>
    </row>
    <row r="1448" spans="1:12" ht="16" x14ac:dyDescent="0.2">
      <c r="A1448" s="15">
        <v>42345</v>
      </c>
      <c r="B1448" s="16" t="s">
        <v>267</v>
      </c>
      <c r="C1448" s="24">
        <v>2.5</v>
      </c>
      <c r="D1448" s="24">
        <v>-1.4999999999999996</v>
      </c>
      <c r="E1448" s="18">
        <v>0</v>
      </c>
      <c r="F1448" s="24">
        <v>90.78749999999998</v>
      </c>
      <c r="G1448" s="24">
        <v>1.889975</v>
      </c>
      <c r="H1448" s="24">
        <v>0.35879629629629367</v>
      </c>
      <c r="I1448" s="24">
        <v>0.74537037037037146</v>
      </c>
      <c r="J1448" s="25">
        <v>203.58333333333334</v>
      </c>
      <c r="K1448" s="18">
        <v>0</v>
      </c>
      <c r="L1448" s="17" t="s">
        <v>348</v>
      </c>
    </row>
    <row r="1449" spans="1:12" ht="16" x14ac:dyDescent="0.2">
      <c r="A1449" s="15">
        <v>42346</v>
      </c>
      <c r="B1449" s="16" t="s">
        <v>267</v>
      </c>
      <c r="C1449" s="24">
        <v>4.7222222222222223</v>
      </c>
      <c r="D1449" s="24">
        <v>1.3333333333333326</v>
      </c>
      <c r="E1449" s="18">
        <v>0</v>
      </c>
      <c r="F1449" s="24">
        <v>87.28749999999998</v>
      </c>
      <c r="G1449" s="24">
        <v>1.6490958333333334</v>
      </c>
      <c r="H1449" s="24">
        <v>1.6666666666666627</v>
      </c>
      <c r="I1449" s="24">
        <v>1.6481481481481493</v>
      </c>
      <c r="J1449" s="25">
        <v>156.08333333333334</v>
      </c>
      <c r="K1449" s="18">
        <v>0</v>
      </c>
      <c r="L1449" s="17" t="s">
        <v>348</v>
      </c>
    </row>
    <row r="1450" spans="1:12" ht="16" x14ac:dyDescent="0.2">
      <c r="A1450" s="15">
        <v>42347</v>
      </c>
      <c r="B1450" s="16" t="s">
        <v>267</v>
      </c>
      <c r="C1450" s="24">
        <v>3.0555555555555554</v>
      </c>
      <c r="D1450" s="24">
        <v>0.72222222222222066</v>
      </c>
      <c r="E1450" s="18">
        <v>0.50800000000000001</v>
      </c>
      <c r="F1450" s="24">
        <v>93.441666666666677</v>
      </c>
      <c r="G1450" s="24">
        <v>1.4823333333333333</v>
      </c>
      <c r="H1450" s="24">
        <v>2.4837962962962994</v>
      </c>
      <c r="I1450" s="24">
        <v>2.5763888888888866</v>
      </c>
      <c r="J1450" s="25">
        <v>223.875</v>
      </c>
      <c r="K1450" s="18">
        <v>0</v>
      </c>
      <c r="L1450" s="17" t="s">
        <v>348</v>
      </c>
    </row>
    <row r="1451" spans="1:12" ht="16" x14ac:dyDescent="0.2">
      <c r="A1451" s="15">
        <v>42348</v>
      </c>
      <c r="B1451" s="16" t="s">
        <v>267</v>
      </c>
      <c r="C1451" s="24">
        <v>9.5555555555555571</v>
      </c>
      <c r="D1451" s="24">
        <v>1.4444444444444453</v>
      </c>
      <c r="E1451" s="18">
        <v>2.54</v>
      </c>
      <c r="F1451" s="24">
        <v>79.379166666666677</v>
      </c>
      <c r="G1451" s="24">
        <v>3.261133333333333</v>
      </c>
      <c r="H1451" s="24">
        <v>3.2916666666666732</v>
      </c>
      <c r="I1451" s="24">
        <v>3.1458333333333304</v>
      </c>
      <c r="J1451" s="25">
        <v>193.91666666666666</v>
      </c>
      <c r="K1451" s="18">
        <v>0</v>
      </c>
      <c r="L1451" s="17" t="s">
        <v>348</v>
      </c>
    </row>
    <row r="1452" spans="1:12" ht="16" x14ac:dyDescent="0.2">
      <c r="A1452" s="15">
        <v>42349</v>
      </c>
      <c r="B1452" s="16" t="s">
        <v>267</v>
      </c>
      <c r="C1452" s="24">
        <v>3.7777777777777763</v>
      </c>
      <c r="D1452" s="24">
        <v>1.6666666666666667</v>
      </c>
      <c r="E1452" s="18">
        <v>0.254</v>
      </c>
      <c r="F1452" s="24">
        <v>78.091666666666669</v>
      </c>
      <c r="G1452" s="24">
        <v>2.9090791666666669</v>
      </c>
      <c r="H1452" s="24">
        <v>2.886574074074074</v>
      </c>
      <c r="I1452" s="24">
        <v>3.1296296296296293</v>
      </c>
      <c r="J1452" s="25">
        <v>214.25</v>
      </c>
      <c r="K1452" s="18">
        <v>0</v>
      </c>
      <c r="L1452" s="17" t="s">
        <v>348</v>
      </c>
    </row>
    <row r="1453" spans="1:12" ht="16" x14ac:dyDescent="0.2">
      <c r="A1453" s="15">
        <v>42350</v>
      </c>
      <c r="B1453" s="16" t="s">
        <v>267</v>
      </c>
      <c r="C1453" s="24">
        <v>4.2777777777777795</v>
      </c>
      <c r="D1453" s="24">
        <v>0.99999999999999845</v>
      </c>
      <c r="E1453" s="18">
        <v>0</v>
      </c>
      <c r="F1453" s="24">
        <v>85.466666666666654</v>
      </c>
      <c r="G1453" s="24">
        <v>1.7602708333333332</v>
      </c>
      <c r="H1453" s="24">
        <v>2.5231481481481506</v>
      </c>
      <c r="I1453" s="24">
        <v>2.738425925925926</v>
      </c>
      <c r="J1453" s="25">
        <v>97.833333333333329</v>
      </c>
      <c r="K1453" s="18">
        <v>0</v>
      </c>
      <c r="L1453" s="17" t="s">
        <v>348</v>
      </c>
    </row>
    <row r="1454" spans="1:12" ht="16" x14ac:dyDescent="0.2">
      <c r="A1454" s="15">
        <v>42351</v>
      </c>
      <c r="B1454" s="16" t="s">
        <v>267</v>
      </c>
      <c r="C1454" s="24">
        <v>8.3888888888888893</v>
      </c>
      <c r="D1454" s="24">
        <v>3.0555555555555554</v>
      </c>
      <c r="E1454" s="18">
        <v>24.384000000000004</v>
      </c>
      <c r="F1454" s="24">
        <v>96.037500000000023</v>
      </c>
      <c r="G1454" s="24">
        <v>2.0752666666666668</v>
      </c>
      <c r="H1454" s="24">
        <v>4.2337962962962941</v>
      </c>
      <c r="I1454" s="24">
        <v>3.9930555555555554</v>
      </c>
      <c r="J1454" s="25">
        <v>88.708333333333329</v>
      </c>
      <c r="K1454" s="18">
        <v>0</v>
      </c>
      <c r="L1454" s="17" t="s">
        <v>348</v>
      </c>
    </row>
    <row r="1455" spans="1:12" ht="16" x14ac:dyDescent="0.2">
      <c r="A1455" s="15">
        <v>42352</v>
      </c>
      <c r="B1455" s="16" t="s">
        <v>267</v>
      </c>
      <c r="C1455" s="24">
        <v>6.2222222222222241</v>
      </c>
      <c r="D1455" s="24">
        <v>0.66666666666666829</v>
      </c>
      <c r="E1455" s="18">
        <v>29.464000000000013</v>
      </c>
      <c r="F1455" s="24">
        <v>91.80416666666666</v>
      </c>
      <c r="G1455" s="24">
        <v>4.0578874999999996</v>
      </c>
      <c r="H1455" s="24">
        <v>4.740740740740744</v>
      </c>
      <c r="I1455" s="24">
        <v>4.8287037037037015</v>
      </c>
      <c r="J1455" s="25">
        <v>81.291666666666671</v>
      </c>
      <c r="K1455" s="18">
        <v>0</v>
      </c>
      <c r="L1455" s="17" t="s">
        <v>348</v>
      </c>
    </row>
    <row r="1456" spans="1:12" ht="16" x14ac:dyDescent="0.2">
      <c r="A1456" s="15">
        <v>42353</v>
      </c>
      <c r="B1456" s="16" t="s">
        <v>267</v>
      </c>
      <c r="C1456" s="24">
        <v>0.33333333333333415</v>
      </c>
      <c r="D1456" s="24">
        <v>-1.555555555555556</v>
      </c>
      <c r="E1456" s="18">
        <v>2.0319999999999996</v>
      </c>
      <c r="F1456" s="24">
        <v>80.104166666666671</v>
      </c>
      <c r="G1456" s="24">
        <v>2.872020833333333</v>
      </c>
      <c r="H1456" s="24">
        <v>1.6666666666666667</v>
      </c>
      <c r="I1456" s="24">
        <v>2.4351851851851851</v>
      </c>
      <c r="J1456" s="25">
        <v>148.33333333333334</v>
      </c>
      <c r="K1456" s="18">
        <v>0</v>
      </c>
      <c r="L1456" s="17" t="s">
        <v>348</v>
      </c>
    </row>
    <row r="1457" spans="1:12" ht="16" x14ac:dyDescent="0.2">
      <c r="A1457" s="15">
        <v>42354</v>
      </c>
      <c r="B1457" s="16" t="s">
        <v>267</v>
      </c>
      <c r="C1457" s="24">
        <v>5.9999999999999982</v>
      </c>
      <c r="D1457" s="24">
        <v>-7.0555555555555554</v>
      </c>
      <c r="E1457" s="18">
        <v>2.7939999999999996</v>
      </c>
      <c r="F1457" s="24">
        <v>89.524999999999991</v>
      </c>
      <c r="G1457" s="24">
        <v>5.299341666666666</v>
      </c>
      <c r="H1457" s="24">
        <v>1.7384259259259198</v>
      </c>
      <c r="I1457" s="24">
        <v>2.0532407407407445</v>
      </c>
      <c r="J1457" s="25">
        <v>175.25</v>
      </c>
      <c r="K1457" s="18">
        <v>0</v>
      </c>
      <c r="L1457" s="17" t="s">
        <v>348</v>
      </c>
    </row>
    <row r="1458" spans="1:12" ht="16" x14ac:dyDescent="0.2">
      <c r="A1458" s="15">
        <v>42355</v>
      </c>
      <c r="B1458" s="16" t="s">
        <v>267</v>
      </c>
      <c r="C1458" s="24">
        <v>-1.6111111111111103</v>
      </c>
      <c r="D1458" s="24">
        <v>-5.4999999999999991</v>
      </c>
      <c r="E1458" s="18">
        <v>0</v>
      </c>
      <c r="F1458" s="24">
        <v>66.95</v>
      </c>
      <c r="G1458" s="24">
        <v>5.7810999999999995</v>
      </c>
      <c r="H1458" s="24">
        <v>0.75462962962962621</v>
      </c>
      <c r="I1458" s="24">
        <v>1.4953703703703722</v>
      </c>
      <c r="J1458" s="25">
        <v>267.75</v>
      </c>
      <c r="K1458" s="18">
        <v>0</v>
      </c>
      <c r="L1458" s="17" t="s">
        <v>348</v>
      </c>
    </row>
    <row r="1459" spans="1:12" ht="16" x14ac:dyDescent="0.2">
      <c r="A1459" s="15">
        <v>42356</v>
      </c>
      <c r="B1459" s="16" t="s">
        <v>267</v>
      </c>
      <c r="C1459" s="24">
        <v>-6</v>
      </c>
      <c r="D1459" s="24">
        <v>-9.9444444444444446</v>
      </c>
      <c r="E1459" s="18">
        <v>0</v>
      </c>
      <c r="F1459" s="24">
        <v>58.775000000000006</v>
      </c>
      <c r="G1459" s="24">
        <v>5.0028749999999995</v>
      </c>
      <c r="H1459" s="24">
        <v>9.4907407407411881E-2</v>
      </c>
      <c r="I1459" s="24">
        <v>0.81712962962963254</v>
      </c>
      <c r="J1459" s="25">
        <v>279.875</v>
      </c>
      <c r="K1459" s="18">
        <v>0.01</v>
      </c>
      <c r="L1459" s="17" t="s">
        <v>348</v>
      </c>
    </row>
    <row r="1460" spans="1:12" ht="16" x14ac:dyDescent="0.2">
      <c r="A1460" s="15">
        <v>42357</v>
      </c>
      <c r="B1460" s="16" t="s">
        <v>267</v>
      </c>
      <c r="C1460" s="24">
        <v>-5.3333333333333339</v>
      </c>
      <c r="D1460" s="24">
        <v>-13.555555555555555</v>
      </c>
      <c r="E1460" s="18">
        <v>0</v>
      </c>
      <c r="F1460" s="24">
        <v>57.083333333333336</v>
      </c>
      <c r="G1460" s="24">
        <v>3.8170083333333333</v>
      </c>
      <c r="H1460" s="24">
        <v>-0.93287037037036669</v>
      </c>
      <c r="I1460" s="24">
        <v>0.29398148148147463</v>
      </c>
      <c r="J1460" s="25">
        <v>248.66666666666666</v>
      </c>
      <c r="K1460" s="18">
        <v>0.01</v>
      </c>
      <c r="L1460" s="17" t="s">
        <v>348</v>
      </c>
    </row>
    <row r="1461" spans="1:12" ht="16" x14ac:dyDescent="0.2">
      <c r="A1461" s="15">
        <v>42358</v>
      </c>
      <c r="B1461" s="16" t="s">
        <v>267</v>
      </c>
      <c r="C1461" s="24">
        <v>4.5000000000000009</v>
      </c>
      <c r="D1461" s="24">
        <v>-6.666666666666667</v>
      </c>
      <c r="E1461" s="18">
        <v>0</v>
      </c>
      <c r="F1461" s="24">
        <v>66.19583333333334</v>
      </c>
      <c r="G1461" s="24">
        <v>1.9640916666666668</v>
      </c>
      <c r="H1461" s="24">
        <v>-1.0462962962962981</v>
      </c>
      <c r="I1461" s="24">
        <v>7.8703703703711075E-2</v>
      </c>
      <c r="J1461" s="25">
        <v>159.33333333333334</v>
      </c>
      <c r="K1461" s="18">
        <v>0</v>
      </c>
      <c r="L1461" s="17" t="s">
        <v>348</v>
      </c>
    </row>
    <row r="1462" spans="1:12" ht="16" x14ac:dyDescent="0.2">
      <c r="A1462" s="15">
        <v>42359</v>
      </c>
      <c r="B1462" s="16" t="s">
        <v>267</v>
      </c>
      <c r="C1462" s="24">
        <v>2.3888888888888875</v>
      </c>
      <c r="D1462" s="24">
        <v>-1.1111111111111112</v>
      </c>
      <c r="E1462" s="18">
        <v>0</v>
      </c>
      <c r="F1462" s="24">
        <v>84.808333333333323</v>
      </c>
      <c r="G1462" s="24">
        <v>1.222925</v>
      </c>
      <c r="H1462" s="24">
        <v>-0.21296296296295283</v>
      </c>
      <c r="I1462" s="24">
        <v>0.11111111111111664</v>
      </c>
      <c r="J1462" s="25">
        <v>66.291666666666671</v>
      </c>
      <c r="K1462" s="18">
        <v>0</v>
      </c>
      <c r="L1462" s="17" t="s">
        <v>348</v>
      </c>
    </row>
    <row r="1463" spans="1:12" ht="16" x14ac:dyDescent="0.2">
      <c r="A1463" s="15">
        <v>42360</v>
      </c>
      <c r="B1463" s="16" t="s">
        <v>267</v>
      </c>
      <c r="C1463" s="24">
        <v>-5.5555555555556344E-2</v>
      </c>
      <c r="D1463" s="24">
        <v>-1.7777777777777775</v>
      </c>
      <c r="E1463" s="18">
        <v>0.50800000000000001</v>
      </c>
      <c r="F1463" s="24">
        <v>93.458333333333357</v>
      </c>
      <c r="G1463" s="24">
        <v>2.2976166666666669</v>
      </c>
      <c r="H1463" s="24">
        <v>-0.1666666666666631</v>
      </c>
      <c r="I1463" s="24">
        <v>0.13425925925924767</v>
      </c>
      <c r="J1463" s="25">
        <v>133.45833333333334</v>
      </c>
      <c r="K1463" s="18">
        <v>0.01</v>
      </c>
      <c r="L1463" s="17" t="s">
        <v>348</v>
      </c>
    </row>
    <row r="1464" spans="1:12" ht="16" x14ac:dyDescent="0.2">
      <c r="A1464" s="15">
        <v>42361</v>
      </c>
      <c r="B1464" s="16" t="s">
        <v>267</v>
      </c>
      <c r="C1464" s="24">
        <v>4.6111111111111098</v>
      </c>
      <c r="D1464" s="24">
        <v>-0.22222222222222143</v>
      </c>
      <c r="E1464" s="18">
        <v>0.50800000000000001</v>
      </c>
      <c r="F1464" s="24">
        <v>96.754166666666663</v>
      </c>
      <c r="G1464" s="24">
        <v>2.7608458333333332</v>
      </c>
      <c r="H1464" s="24">
        <v>-9.2592592592597195E-2</v>
      </c>
      <c r="I1464" s="24">
        <v>0.13888888888890072</v>
      </c>
      <c r="J1464" s="25">
        <v>170.58333333333334</v>
      </c>
      <c r="K1464" s="18">
        <v>0</v>
      </c>
      <c r="L1464" s="17" t="s">
        <v>348</v>
      </c>
    </row>
    <row r="1465" spans="1:12" ht="16" x14ac:dyDescent="0.2">
      <c r="A1465" s="15">
        <v>42362</v>
      </c>
      <c r="B1465" s="16" t="s">
        <v>267</v>
      </c>
      <c r="C1465" s="24">
        <v>-0.11111111111111072</v>
      </c>
      <c r="D1465" s="24">
        <v>-4.2777777777777777</v>
      </c>
      <c r="E1465" s="18">
        <v>25.4</v>
      </c>
      <c r="F1465" s="24">
        <v>86.11666666666666</v>
      </c>
      <c r="G1465" s="24">
        <v>3.9467124999999998</v>
      </c>
      <c r="H1465" s="24">
        <v>-5.5555555555562269E-2</v>
      </c>
      <c r="I1465" s="24">
        <v>0.17129629629629445</v>
      </c>
      <c r="J1465" s="25">
        <v>260.45833333333331</v>
      </c>
      <c r="K1465" s="18">
        <v>25.4</v>
      </c>
      <c r="L1465" s="17" t="s">
        <v>348</v>
      </c>
    </row>
    <row r="1466" spans="1:12" ht="16" x14ac:dyDescent="0.2">
      <c r="A1466" s="15">
        <v>42363</v>
      </c>
      <c r="B1466" s="16" t="s">
        <v>267</v>
      </c>
      <c r="C1466" s="24">
        <v>-2.7222222222222214</v>
      </c>
      <c r="D1466" s="24">
        <v>-4.7777777777777786</v>
      </c>
      <c r="E1466" s="18">
        <v>0.50800000000000001</v>
      </c>
      <c r="F1466" s="24">
        <v>83.358333333333306</v>
      </c>
      <c r="G1466" s="24">
        <v>1.5749791666666666</v>
      </c>
      <c r="H1466" s="24">
        <v>-5.7870370370378926E-2</v>
      </c>
      <c r="I1466" s="24">
        <v>0.22222222222221355</v>
      </c>
      <c r="J1466" s="25">
        <v>231.125</v>
      </c>
      <c r="K1466" s="18">
        <v>5.08</v>
      </c>
      <c r="L1466" s="17" t="s">
        <v>348</v>
      </c>
    </row>
    <row r="1467" spans="1:12" ht="16" x14ac:dyDescent="0.2">
      <c r="A1467" s="15">
        <v>42364</v>
      </c>
      <c r="B1467" s="16" t="s">
        <v>267</v>
      </c>
      <c r="C1467" s="24">
        <v>5.5555555555556344E-2</v>
      </c>
      <c r="D1467" s="24">
        <v>-4.7222222222222223</v>
      </c>
      <c r="E1467" s="18">
        <v>0</v>
      </c>
      <c r="F1467" s="24">
        <v>83.291666666666643</v>
      </c>
      <c r="G1467" s="24">
        <v>2.6126125</v>
      </c>
      <c r="H1467" s="24">
        <v>-6.2500000000006314E-2</v>
      </c>
      <c r="I1467" s="24">
        <v>0.2592592592592603</v>
      </c>
      <c r="J1467" s="25">
        <v>60.333333333333336</v>
      </c>
      <c r="K1467" s="18">
        <v>0</v>
      </c>
      <c r="L1467" s="17" t="s">
        <v>348</v>
      </c>
    </row>
    <row r="1468" spans="1:12" ht="16" x14ac:dyDescent="0.2">
      <c r="A1468" s="15">
        <v>42365</v>
      </c>
      <c r="B1468" s="16" t="s">
        <v>267</v>
      </c>
      <c r="C1468" s="24">
        <v>-0.83333333333333337</v>
      </c>
      <c r="D1468" s="24">
        <v>-8.2222222222222214</v>
      </c>
      <c r="E1468" s="18">
        <v>0.50800000000000001</v>
      </c>
      <c r="F1468" s="24">
        <v>72.474999999999994</v>
      </c>
      <c r="G1468" s="24">
        <v>2.6126125</v>
      </c>
      <c r="H1468" s="24">
        <v>-5.5555555555562269E-2</v>
      </c>
      <c r="I1468" s="24">
        <v>0.30092592592593248</v>
      </c>
      <c r="J1468" s="25">
        <v>230.875</v>
      </c>
      <c r="K1468" s="18">
        <v>5.08</v>
      </c>
      <c r="L1468" s="17" t="s">
        <v>348</v>
      </c>
    </row>
    <row r="1469" spans="1:12" ht="16" x14ac:dyDescent="0.2">
      <c r="A1469" s="15">
        <v>42366</v>
      </c>
      <c r="B1469" s="16" t="s">
        <v>267</v>
      </c>
      <c r="C1469" s="24">
        <v>-5.166666666666667</v>
      </c>
      <c r="D1469" s="24">
        <v>-9.3333333333333339</v>
      </c>
      <c r="E1469" s="18">
        <v>0</v>
      </c>
      <c r="F1469" s="24">
        <v>72.670833333333363</v>
      </c>
      <c r="G1469" s="24">
        <v>4.4284708333333338</v>
      </c>
      <c r="H1469" s="24">
        <v>-0.36342592592592893</v>
      </c>
      <c r="I1469" s="24">
        <v>0.30787037037037457</v>
      </c>
      <c r="J1469" s="25">
        <v>68.708333333333329</v>
      </c>
      <c r="K1469" s="18">
        <v>0</v>
      </c>
      <c r="L1469" s="17" t="s">
        <v>348</v>
      </c>
    </row>
    <row r="1470" spans="1:12" ht="16" x14ac:dyDescent="0.2">
      <c r="A1470" s="15">
        <v>42367</v>
      </c>
      <c r="B1470" s="16" t="s">
        <v>267</v>
      </c>
      <c r="C1470" s="24">
        <v>-3.7777777777777777</v>
      </c>
      <c r="D1470" s="24">
        <v>-8</v>
      </c>
      <c r="E1470" s="18">
        <v>11.43</v>
      </c>
      <c r="F1470" s="24">
        <v>77.149999999999991</v>
      </c>
      <c r="G1470" s="24">
        <v>2.3346749999999998</v>
      </c>
      <c r="H1470" s="24">
        <v>-0.24074074074073298</v>
      </c>
      <c r="I1470" s="24">
        <v>0.27777777777777779</v>
      </c>
      <c r="J1470" s="25">
        <v>23.875</v>
      </c>
      <c r="K1470" s="18">
        <v>177.8</v>
      </c>
      <c r="L1470" s="17" t="s">
        <v>348</v>
      </c>
    </row>
    <row r="1471" spans="1:12" ht="16" x14ac:dyDescent="0.2">
      <c r="A1471" s="15">
        <v>42368</v>
      </c>
      <c r="B1471" s="16" t="s">
        <v>267</v>
      </c>
      <c r="C1471" s="24">
        <v>-3.3888888888888897</v>
      </c>
      <c r="D1471" s="24">
        <v>-10.333333333333334</v>
      </c>
      <c r="E1471" s="18">
        <v>0</v>
      </c>
      <c r="F1471" s="24">
        <v>81.245833333333323</v>
      </c>
      <c r="G1471" s="24">
        <v>1.2414541666666665</v>
      </c>
      <c r="H1471" s="24">
        <v>-0.1666666666666631</v>
      </c>
      <c r="I1471" s="24">
        <v>0.27777777777777779</v>
      </c>
      <c r="J1471" s="25">
        <v>157.04166666666666</v>
      </c>
      <c r="K1471" s="18">
        <v>0</v>
      </c>
      <c r="L1471" s="17" t="s">
        <v>348</v>
      </c>
    </row>
    <row r="1472" spans="1:12" ht="16" x14ac:dyDescent="0.2">
      <c r="A1472" s="15">
        <v>42369</v>
      </c>
      <c r="B1472" s="16" t="s">
        <v>267</v>
      </c>
      <c r="C1472" s="24">
        <v>-6.1666666666666679</v>
      </c>
      <c r="D1472" s="24">
        <v>-10.388888888888889</v>
      </c>
      <c r="E1472" s="18">
        <v>0</v>
      </c>
      <c r="F1472" s="24">
        <v>68.787500000000009</v>
      </c>
      <c r="G1472" s="24">
        <v>3.5575999999999999</v>
      </c>
      <c r="H1472" s="24">
        <v>-0.1666666666666631</v>
      </c>
      <c r="I1472" s="24">
        <v>0.27777777777777779</v>
      </c>
      <c r="J1472" s="25">
        <v>263.625</v>
      </c>
      <c r="K1472" s="18">
        <v>0</v>
      </c>
      <c r="L1472" s="17" t="s">
        <v>348</v>
      </c>
    </row>
  </sheetData>
  <dataValidations count="4">
    <dataValidation type="date" allowBlank="1" showInputMessage="1" showErrorMessage="1" sqref="A2:A1472">
      <formula1>1</formula1>
      <formula2>73051</formula2>
    </dataValidation>
    <dataValidation type="decimal" allowBlank="1" showInputMessage="1" showErrorMessage="1" sqref="C2:D1472">
      <formula1>-100</formula1>
      <formula2>100</formula2>
    </dataValidation>
    <dataValidation type="decimal" allowBlank="1" showInputMessage="1" showErrorMessage="1" sqref="E2:E216 E241:E650 E668:E1472">
      <formula1>0</formula1>
      <formula2>1000</formula2>
    </dataValidation>
    <dataValidation type="decimal" allowBlank="1" showInputMessage="1" showErrorMessage="1" sqref="F2:F1472">
      <formula1>0</formula1>
      <formula2>100</formula2>
    </dataValidation>
  </dataValidation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1"/>
  </sheetPr>
  <dimension ref="A1:W161"/>
  <sheetViews>
    <sheetView zoomScale="125" zoomScaleNormal="125" zoomScalePageLayoutView="125" workbookViewId="0">
      <pane xSplit="2" ySplit="1" topLeftCell="N81" activePane="bottomRight" state="frozen"/>
      <selection pane="topRight" activeCell="C1" sqref="C1"/>
      <selection pane="bottomLeft" activeCell="A2" sqref="A2"/>
      <selection pane="bottomRight" activeCell="L2" sqref="L2"/>
    </sheetView>
  </sheetViews>
  <sheetFormatPr baseColWidth="10" defaultRowHeight="15" x14ac:dyDescent="0.2"/>
  <cols>
    <col min="4" max="4" width="16" customWidth="1"/>
    <col min="5" max="5" width="12.33203125" customWidth="1"/>
    <col min="6" max="6" width="15.1640625" customWidth="1"/>
    <col min="7" max="7" width="14.5" customWidth="1"/>
    <col min="9" max="11" width="10.83203125" style="3"/>
    <col min="12" max="12" width="13.83203125" customWidth="1"/>
    <col min="17" max="17" width="13.1640625" customWidth="1"/>
    <col min="18" max="18" width="15.33203125" customWidth="1"/>
    <col min="19" max="19" width="13" customWidth="1"/>
  </cols>
  <sheetData>
    <row r="1" spans="1:23" ht="16" x14ac:dyDescent="0.2">
      <c r="A1" s="8" t="s">
        <v>304</v>
      </c>
      <c r="B1" s="8" t="s">
        <v>305</v>
      </c>
      <c r="C1" s="8" t="s">
        <v>331</v>
      </c>
      <c r="D1" s="8" t="s">
        <v>306</v>
      </c>
      <c r="E1" s="8" t="s">
        <v>369</v>
      </c>
      <c r="F1" s="8" t="s">
        <v>370</v>
      </c>
      <c r="G1" s="8" t="s">
        <v>371</v>
      </c>
      <c r="H1" s="8" t="s">
        <v>372</v>
      </c>
      <c r="I1" s="8" t="s">
        <v>375</v>
      </c>
      <c r="J1" s="8" t="s">
        <v>376</v>
      </c>
      <c r="K1" s="8" t="s">
        <v>377</v>
      </c>
      <c r="L1" s="8" t="s">
        <v>373</v>
      </c>
      <c r="M1" s="8" t="s">
        <v>374</v>
      </c>
      <c r="N1" s="8" t="s">
        <v>378</v>
      </c>
      <c r="O1" s="8" t="s">
        <v>379</v>
      </c>
      <c r="P1" s="8" t="s">
        <v>380</v>
      </c>
      <c r="Q1" s="8" t="s">
        <v>381</v>
      </c>
      <c r="R1" s="8" t="s">
        <v>382</v>
      </c>
      <c r="S1" s="8" t="s">
        <v>386</v>
      </c>
      <c r="T1" s="8" t="s">
        <v>383</v>
      </c>
      <c r="U1" s="8" t="s">
        <v>384</v>
      </c>
      <c r="V1" s="8" t="s">
        <v>385</v>
      </c>
      <c r="W1" s="3"/>
    </row>
    <row r="2" spans="1:23" ht="16" x14ac:dyDescent="0.2">
      <c r="A2" s="34">
        <v>2012</v>
      </c>
      <c r="B2" s="34">
        <v>101</v>
      </c>
      <c r="C2" s="34">
        <v>1</v>
      </c>
      <c r="D2" s="35" t="s">
        <v>275</v>
      </c>
      <c r="E2" s="36">
        <v>41047</v>
      </c>
      <c r="F2" s="36">
        <v>41082</v>
      </c>
      <c r="G2" s="37" t="s">
        <v>7</v>
      </c>
      <c r="H2" s="39">
        <v>807.12250352418459</v>
      </c>
      <c r="I2" s="40" t="s">
        <v>348</v>
      </c>
      <c r="J2" s="39" t="s">
        <v>348</v>
      </c>
      <c r="K2" s="39">
        <v>2.36189146041036</v>
      </c>
      <c r="L2" s="36">
        <v>41114</v>
      </c>
      <c r="M2" s="40">
        <v>421</v>
      </c>
      <c r="N2" s="40" t="s">
        <v>348</v>
      </c>
      <c r="O2" s="39">
        <v>6.3174042746534997</v>
      </c>
      <c r="P2" s="39">
        <v>0.8133894176808939</v>
      </c>
      <c r="Q2" s="36">
        <v>41158</v>
      </c>
      <c r="R2" s="40">
        <v>11155.5</v>
      </c>
      <c r="S2" s="41">
        <v>55.689269746646787</v>
      </c>
      <c r="T2" s="40">
        <v>4955.2731000000003</v>
      </c>
      <c r="U2" s="39">
        <v>151.26916312041348</v>
      </c>
      <c r="V2" s="39">
        <v>14.97913314499838</v>
      </c>
      <c r="W2" s="3"/>
    </row>
    <row r="3" spans="1:23" ht="16" x14ac:dyDescent="0.2">
      <c r="A3" s="34">
        <v>2012</v>
      </c>
      <c r="B3" s="34">
        <v>102</v>
      </c>
      <c r="C3" s="34">
        <v>2</v>
      </c>
      <c r="D3" s="35" t="s">
        <v>271</v>
      </c>
      <c r="E3" s="36">
        <v>41047</v>
      </c>
      <c r="F3" s="36">
        <v>41082</v>
      </c>
      <c r="G3" s="37" t="s">
        <v>7</v>
      </c>
      <c r="H3" s="39">
        <v>757.69453840918595</v>
      </c>
      <c r="I3" s="40" t="s">
        <v>348</v>
      </c>
      <c r="J3" s="39" t="s">
        <v>348</v>
      </c>
      <c r="K3" s="39">
        <v>2.6325809387801025</v>
      </c>
      <c r="L3" s="36">
        <v>41114</v>
      </c>
      <c r="M3" s="40">
        <v>437.94305958880238</v>
      </c>
      <c r="N3" s="40">
        <v>190.54517544991765</v>
      </c>
      <c r="O3" s="39">
        <v>12.586590916374902</v>
      </c>
      <c r="P3" s="39">
        <v>1.0402763979079048</v>
      </c>
      <c r="Q3" s="36">
        <v>41158</v>
      </c>
      <c r="R3" s="40">
        <v>11789.1</v>
      </c>
      <c r="S3" s="41">
        <v>59.367148990300535</v>
      </c>
      <c r="T3" s="40">
        <v>5205.4771049999999</v>
      </c>
      <c r="U3" s="39">
        <v>150.84206210485991</v>
      </c>
      <c r="V3" s="39">
        <v>17.826956950160881</v>
      </c>
      <c r="W3" s="3"/>
    </row>
    <row r="4" spans="1:23" ht="16" x14ac:dyDescent="0.2">
      <c r="A4" s="34">
        <v>2012</v>
      </c>
      <c r="B4" s="34">
        <v>103</v>
      </c>
      <c r="C4" s="34">
        <v>3</v>
      </c>
      <c r="D4" s="35" t="s">
        <v>272</v>
      </c>
      <c r="E4" s="36">
        <v>41047</v>
      </c>
      <c r="F4" s="36">
        <v>41082</v>
      </c>
      <c r="G4" s="37" t="s">
        <v>7</v>
      </c>
      <c r="H4" s="39">
        <v>901.15619325515775</v>
      </c>
      <c r="I4" s="40">
        <v>345.98443488103402</v>
      </c>
      <c r="J4" s="39">
        <v>37.11</v>
      </c>
      <c r="K4" s="39">
        <v>3.1106176031234933</v>
      </c>
      <c r="L4" s="36">
        <v>41114</v>
      </c>
      <c r="M4" s="40">
        <v>408.92481124404696</v>
      </c>
      <c r="N4" s="40">
        <v>175.96020089336312</v>
      </c>
      <c r="O4" s="39">
        <v>10.616615197095554</v>
      </c>
      <c r="P4" s="39">
        <v>0.85605047741955742</v>
      </c>
      <c r="Q4" s="36">
        <v>41158</v>
      </c>
      <c r="R4" s="40">
        <v>11662</v>
      </c>
      <c r="S4" s="41">
        <v>62.977111286503551</v>
      </c>
      <c r="T4" s="40">
        <v>5152.2716</v>
      </c>
      <c r="U4" s="39">
        <v>150.26519301619311</v>
      </c>
      <c r="V4" s="39">
        <v>14.394147140080943</v>
      </c>
      <c r="W4" s="3"/>
    </row>
    <row r="5" spans="1:23" ht="16" x14ac:dyDescent="0.2">
      <c r="A5" s="34">
        <v>2012</v>
      </c>
      <c r="B5" s="34">
        <v>104</v>
      </c>
      <c r="C5" s="34">
        <v>4</v>
      </c>
      <c r="D5" s="35" t="s">
        <v>269</v>
      </c>
      <c r="E5" s="36">
        <v>41047</v>
      </c>
      <c r="F5" s="36">
        <v>41082</v>
      </c>
      <c r="G5" s="37" t="s">
        <v>7</v>
      </c>
      <c r="H5" s="39">
        <v>881.35056263416504</v>
      </c>
      <c r="I5" s="40">
        <v>337.34112709311773</v>
      </c>
      <c r="J5" s="39">
        <v>35.19</v>
      </c>
      <c r="K5" s="39">
        <v>2.9480481442922715</v>
      </c>
      <c r="L5" s="36">
        <v>41114</v>
      </c>
      <c r="M5" s="40">
        <v>450.34254849576018</v>
      </c>
      <c r="N5" s="40">
        <v>195.51457234877466</v>
      </c>
      <c r="O5" s="39">
        <v>11.552723521599848</v>
      </c>
      <c r="P5" s="39">
        <v>0.96024814529063107</v>
      </c>
      <c r="Q5" s="36">
        <v>41158</v>
      </c>
      <c r="R5" s="40">
        <v>12569.6</v>
      </c>
      <c r="S5" s="41">
        <v>60.625823451910406</v>
      </c>
      <c r="T5" s="40">
        <v>5565.8188799999998</v>
      </c>
      <c r="U5" s="39">
        <v>172.83238502069395</v>
      </c>
      <c r="V5" s="39">
        <v>19.401394543009634</v>
      </c>
      <c r="W5" s="3"/>
    </row>
    <row r="6" spans="1:23" ht="16" x14ac:dyDescent="0.2">
      <c r="A6" s="34">
        <v>2012</v>
      </c>
      <c r="B6" s="34">
        <v>105</v>
      </c>
      <c r="C6" s="34">
        <v>5</v>
      </c>
      <c r="D6" s="35" t="s">
        <v>274</v>
      </c>
      <c r="E6" s="36">
        <v>41047</v>
      </c>
      <c r="F6" s="36">
        <v>41082</v>
      </c>
      <c r="G6" s="37" t="s">
        <v>7</v>
      </c>
      <c r="H6" s="39">
        <v>852.50323107750228</v>
      </c>
      <c r="I6" s="40">
        <v>322.42740234900873</v>
      </c>
      <c r="J6" s="39">
        <v>31.64</v>
      </c>
      <c r="K6" s="39">
        <v>2.6963504579075193</v>
      </c>
      <c r="L6" s="36">
        <v>41114</v>
      </c>
      <c r="M6" s="40">
        <v>421</v>
      </c>
      <c r="N6" s="40">
        <v>186.28141868591308</v>
      </c>
      <c r="O6" s="39">
        <v>8.4531332719444716</v>
      </c>
      <c r="P6" s="39">
        <v>0.68769452268259779</v>
      </c>
      <c r="Q6" s="36">
        <v>41158</v>
      </c>
      <c r="R6" s="40">
        <v>11831.2</v>
      </c>
      <c r="S6" s="41">
        <v>55.844526527871054</v>
      </c>
      <c r="T6" s="40">
        <v>5232.9397600000011</v>
      </c>
      <c r="U6" s="39">
        <v>115.70889707073047</v>
      </c>
      <c r="V6" s="39">
        <v>17.003085748196856</v>
      </c>
      <c r="W6" s="3"/>
    </row>
    <row r="7" spans="1:23" ht="16" x14ac:dyDescent="0.2">
      <c r="A7" s="34">
        <v>2012</v>
      </c>
      <c r="B7" s="34">
        <v>106</v>
      </c>
      <c r="C7" s="34">
        <v>6</v>
      </c>
      <c r="D7" s="35" t="s">
        <v>268</v>
      </c>
      <c r="E7" s="36">
        <v>41047</v>
      </c>
      <c r="F7" s="36">
        <v>41082</v>
      </c>
      <c r="G7" s="37" t="s">
        <v>7</v>
      </c>
      <c r="H7" s="39">
        <v>870.67274438632569</v>
      </c>
      <c r="I7" s="40">
        <v>338.26647803513441</v>
      </c>
      <c r="J7" s="39">
        <v>37.9</v>
      </c>
      <c r="K7" s="39">
        <v>3.0086288614136985</v>
      </c>
      <c r="L7" s="36">
        <v>41114</v>
      </c>
      <c r="M7" s="40">
        <v>421</v>
      </c>
      <c r="N7" s="40">
        <v>191.74962963104247</v>
      </c>
      <c r="O7" s="39">
        <v>11.869932504203405</v>
      </c>
      <c r="P7" s="39">
        <v>0.94766422132762029</v>
      </c>
      <c r="Q7" s="36">
        <v>41158</v>
      </c>
      <c r="R7" s="40">
        <v>13891.6</v>
      </c>
      <c r="S7" s="41">
        <v>61.065252143583784</v>
      </c>
      <c r="T7" s="40">
        <v>6157.4517000000005</v>
      </c>
      <c r="U7" s="39">
        <v>199.83099598802121</v>
      </c>
      <c r="V7" s="39">
        <v>21.525724970533005</v>
      </c>
      <c r="W7" s="3"/>
    </row>
    <row r="8" spans="1:23" ht="16" x14ac:dyDescent="0.2">
      <c r="A8" s="34">
        <v>2012</v>
      </c>
      <c r="B8" s="34">
        <v>107</v>
      </c>
      <c r="C8" s="34">
        <v>7</v>
      </c>
      <c r="D8" s="35" t="s">
        <v>270</v>
      </c>
      <c r="E8" s="36">
        <v>41047</v>
      </c>
      <c r="F8" s="36">
        <v>41082</v>
      </c>
      <c r="G8" s="37" t="s">
        <v>7</v>
      </c>
      <c r="H8" s="39">
        <v>903.99787069208264</v>
      </c>
      <c r="I8" s="40">
        <v>349.33454932715978</v>
      </c>
      <c r="J8" s="39">
        <v>38.31</v>
      </c>
      <c r="K8" s="39">
        <v>3.2602900600787481</v>
      </c>
      <c r="L8" s="36">
        <v>41114</v>
      </c>
      <c r="M8" s="40">
        <v>421</v>
      </c>
      <c r="N8" s="40">
        <v>189.06109405517577</v>
      </c>
      <c r="O8" s="39">
        <v>11.923000387953543</v>
      </c>
      <c r="P8" s="39">
        <v>0.95284492833529688</v>
      </c>
      <c r="Q8" s="36">
        <v>41158</v>
      </c>
      <c r="R8" s="40">
        <v>14877.3</v>
      </c>
      <c r="S8" s="41">
        <v>56.201985325852398</v>
      </c>
      <c r="T8" s="40">
        <v>6604.7773349999989</v>
      </c>
      <c r="U8" s="39">
        <v>214.75395029532157</v>
      </c>
      <c r="V8" s="39">
        <v>28.307097412655938</v>
      </c>
      <c r="W8" s="3"/>
    </row>
    <row r="9" spans="1:23" ht="16" x14ac:dyDescent="0.2">
      <c r="A9" s="34">
        <v>2012</v>
      </c>
      <c r="B9" s="34">
        <v>108</v>
      </c>
      <c r="C9" s="34">
        <v>8</v>
      </c>
      <c r="D9" s="35" t="s">
        <v>277</v>
      </c>
      <c r="E9" s="36">
        <v>41047</v>
      </c>
      <c r="F9" s="36">
        <v>41082</v>
      </c>
      <c r="G9" s="37" t="s">
        <v>7</v>
      </c>
      <c r="H9" s="39">
        <v>863.09493788785915</v>
      </c>
      <c r="I9" s="40">
        <v>346.955068002899</v>
      </c>
      <c r="J9" s="39">
        <v>35.74</v>
      </c>
      <c r="K9" s="39">
        <v>2.8351559752972872</v>
      </c>
      <c r="L9" s="36">
        <v>41114</v>
      </c>
      <c r="M9" s="40">
        <v>421</v>
      </c>
      <c r="N9" s="40">
        <v>190.33793445587159</v>
      </c>
      <c r="O9" s="39">
        <v>11.939753462695993</v>
      </c>
      <c r="P9" s="39">
        <v>0.78188474201281233</v>
      </c>
      <c r="Q9" s="36">
        <v>41158</v>
      </c>
      <c r="R9" s="40">
        <v>11300.9</v>
      </c>
      <c r="S9" s="41">
        <v>60.119936034115142</v>
      </c>
      <c r="T9" s="40">
        <v>5006.2986999999994</v>
      </c>
      <c r="U9" s="39">
        <v>166.3491394084202</v>
      </c>
      <c r="V9" s="39">
        <v>11.956216701295793</v>
      </c>
      <c r="W9" s="3"/>
    </row>
    <row r="10" spans="1:23" ht="16" x14ac:dyDescent="0.2">
      <c r="A10" s="34">
        <v>2012</v>
      </c>
      <c r="B10" s="34">
        <v>109</v>
      </c>
      <c r="C10" s="34">
        <v>9</v>
      </c>
      <c r="D10" s="35" t="s">
        <v>276</v>
      </c>
      <c r="E10" s="36">
        <v>41047</v>
      </c>
      <c r="F10" s="36">
        <v>41082</v>
      </c>
      <c r="G10" s="37" t="s">
        <v>7</v>
      </c>
      <c r="H10" s="39">
        <v>760.96677303352396</v>
      </c>
      <c r="I10" s="40">
        <v>282.44267127214061</v>
      </c>
      <c r="J10" s="39">
        <v>27.04</v>
      </c>
      <c r="K10" s="39">
        <v>2.3297257003618563</v>
      </c>
      <c r="L10" s="36">
        <v>41114</v>
      </c>
      <c r="M10" s="40">
        <v>418.91328841909632</v>
      </c>
      <c r="N10" s="40">
        <v>181.87953372504461</v>
      </c>
      <c r="O10" s="39">
        <v>11.049716028086946</v>
      </c>
      <c r="P10" s="39">
        <v>0.79933683930856947</v>
      </c>
      <c r="Q10" s="36">
        <v>41158</v>
      </c>
      <c r="R10" s="40">
        <v>10576.4</v>
      </c>
      <c r="S10" s="41">
        <v>58.373166309543436</v>
      </c>
      <c r="T10" s="40">
        <v>4661.0194799999999</v>
      </c>
      <c r="U10" s="39">
        <v>161.6068124831919</v>
      </c>
      <c r="V10" s="39">
        <v>9.3518064463729704</v>
      </c>
      <c r="W10" s="3"/>
    </row>
    <row r="11" spans="1:23" ht="16" x14ac:dyDescent="0.2">
      <c r="A11" s="34">
        <v>2012</v>
      </c>
      <c r="B11" s="34">
        <v>110</v>
      </c>
      <c r="C11" s="34">
        <v>10</v>
      </c>
      <c r="D11" s="35" t="s">
        <v>273</v>
      </c>
      <c r="E11" s="36">
        <v>41047</v>
      </c>
      <c r="F11" s="36">
        <v>41082</v>
      </c>
      <c r="G11" s="37" t="s">
        <v>7</v>
      </c>
      <c r="H11" s="39">
        <v>890.22004069487048</v>
      </c>
      <c r="I11" s="40">
        <v>358.95658382317282</v>
      </c>
      <c r="J11" s="39">
        <v>35.479999999999997</v>
      </c>
      <c r="K11" s="39">
        <v>3.2589273173962292</v>
      </c>
      <c r="L11" s="36">
        <v>41114</v>
      </c>
      <c r="M11" s="40">
        <v>387.39792078057849</v>
      </c>
      <c r="N11" s="40">
        <v>166.12756733897075</v>
      </c>
      <c r="O11" s="39">
        <v>8.1125629497758851</v>
      </c>
      <c r="P11" s="39">
        <v>0.76060089465075709</v>
      </c>
      <c r="Q11" s="36">
        <v>41158</v>
      </c>
      <c r="R11" s="40">
        <v>13250.5</v>
      </c>
      <c r="S11" s="41">
        <v>55.915849949307194</v>
      </c>
      <c r="T11" s="40">
        <v>5871.29655</v>
      </c>
      <c r="U11" s="39">
        <v>123.76006641947201</v>
      </c>
      <c r="V11" s="39">
        <v>15.569835299561481</v>
      </c>
      <c r="W11" s="3"/>
    </row>
    <row r="12" spans="1:23" ht="16" x14ac:dyDescent="0.2">
      <c r="A12" s="34">
        <v>2012</v>
      </c>
      <c r="B12" s="34">
        <v>201</v>
      </c>
      <c r="C12" s="34">
        <v>1</v>
      </c>
      <c r="D12" s="35" t="s">
        <v>277</v>
      </c>
      <c r="E12" s="36">
        <v>41047</v>
      </c>
      <c r="F12" s="36">
        <v>41082</v>
      </c>
      <c r="G12" s="37" t="s">
        <v>7</v>
      </c>
      <c r="H12" s="39">
        <v>954.11472730694175</v>
      </c>
      <c r="I12" s="40">
        <v>384.86263960505636</v>
      </c>
      <c r="J12" s="39">
        <v>39.35</v>
      </c>
      <c r="K12" s="39">
        <v>3.1206893124401609</v>
      </c>
      <c r="L12" s="36">
        <v>41114</v>
      </c>
      <c r="M12" s="40">
        <v>395.23370890928101</v>
      </c>
      <c r="N12" s="40">
        <v>169.6678770379647</v>
      </c>
      <c r="O12" s="39">
        <v>9.9189448195790408</v>
      </c>
      <c r="P12" s="39">
        <v>0.79191900842066332</v>
      </c>
      <c r="Q12" s="36">
        <v>41158</v>
      </c>
      <c r="R12" s="40">
        <v>14700.9</v>
      </c>
      <c r="S12" s="41">
        <v>54.555229716520039</v>
      </c>
      <c r="T12" s="40">
        <v>6552.9261749999996</v>
      </c>
      <c r="U12" s="39">
        <v>197.80020646794424</v>
      </c>
      <c r="V12" s="39">
        <v>25.27455167271069</v>
      </c>
      <c r="W12" s="3"/>
    </row>
    <row r="13" spans="1:23" ht="16" x14ac:dyDescent="0.2">
      <c r="A13" s="34">
        <v>2012</v>
      </c>
      <c r="B13" s="34">
        <f>B12+1</f>
        <v>202</v>
      </c>
      <c r="C13" s="34">
        <v>2</v>
      </c>
      <c r="D13" s="35" t="s">
        <v>273</v>
      </c>
      <c r="E13" s="36">
        <v>41047</v>
      </c>
      <c r="F13" s="36">
        <v>41082</v>
      </c>
      <c r="G13" s="37" t="s">
        <v>7</v>
      </c>
      <c r="H13" s="39">
        <v>811.34196396083087</v>
      </c>
      <c r="I13" s="40">
        <v>321.08742263518417</v>
      </c>
      <c r="J13" s="39">
        <v>32.130000000000003</v>
      </c>
      <c r="K13" s="39">
        <v>2.8387379418597773</v>
      </c>
      <c r="L13" s="36">
        <v>41114</v>
      </c>
      <c r="M13" s="40">
        <v>385.24523173423165</v>
      </c>
      <c r="N13" s="40">
        <v>165.0856439904297</v>
      </c>
      <c r="O13" s="39">
        <v>8.4865759981978197</v>
      </c>
      <c r="P13" s="39">
        <v>0.813280855706775</v>
      </c>
      <c r="Q13" s="36">
        <v>41158</v>
      </c>
      <c r="R13" s="40">
        <v>14385.3</v>
      </c>
      <c r="S13" s="41">
        <v>55.676349765258216</v>
      </c>
      <c r="T13" s="40">
        <v>6452.5263149999982</v>
      </c>
      <c r="U13" s="39">
        <v>83.434749882399672</v>
      </c>
      <c r="V13" s="39">
        <v>26.763603258827729</v>
      </c>
      <c r="W13" s="3"/>
    </row>
    <row r="14" spans="1:23" ht="16" x14ac:dyDescent="0.2">
      <c r="A14" s="34">
        <v>2012</v>
      </c>
      <c r="B14" s="34">
        <f t="shared" ref="B14:B20" si="0">B13+1</f>
        <v>203</v>
      </c>
      <c r="C14" s="34">
        <v>3</v>
      </c>
      <c r="D14" s="35" t="s">
        <v>275</v>
      </c>
      <c r="E14" s="36">
        <v>41047</v>
      </c>
      <c r="F14" s="36">
        <v>41082</v>
      </c>
      <c r="G14" s="37" t="s">
        <v>7</v>
      </c>
      <c r="H14" s="39">
        <v>437.7101774864326</v>
      </c>
      <c r="I14" s="40">
        <v>169.86191794702697</v>
      </c>
      <c r="J14" s="39">
        <v>15.72</v>
      </c>
      <c r="K14" s="39">
        <v>1.1808175604546187</v>
      </c>
      <c r="L14" s="36">
        <v>41114</v>
      </c>
      <c r="M14" s="40">
        <v>400.40016262051341</v>
      </c>
      <c r="N14" s="40">
        <v>172.02747045708171</v>
      </c>
      <c r="O14" s="39">
        <v>9.2686749719286077</v>
      </c>
      <c r="P14" s="39">
        <v>0.83863257924228929</v>
      </c>
      <c r="Q14" s="36">
        <v>41158</v>
      </c>
      <c r="R14" s="40">
        <v>13184.8</v>
      </c>
      <c r="S14" s="41">
        <v>55.573846153846148</v>
      </c>
      <c r="T14" s="40">
        <v>5844.1625999999997</v>
      </c>
      <c r="U14" s="39">
        <v>138.83605566209388</v>
      </c>
      <c r="V14" s="39">
        <v>22.451470597738098</v>
      </c>
      <c r="W14" s="3"/>
    </row>
    <row r="15" spans="1:23" ht="16" x14ac:dyDescent="0.2">
      <c r="A15" s="34">
        <v>2012</v>
      </c>
      <c r="B15" s="34">
        <f t="shared" si="0"/>
        <v>204</v>
      </c>
      <c r="C15" s="34">
        <v>4</v>
      </c>
      <c r="D15" s="35" t="s">
        <v>274</v>
      </c>
      <c r="E15" s="36">
        <v>41047</v>
      </c>
      <c r="F15" s="36">
        <v>41082</v>
      </c>
      <c r="G15" s="37" t="s">
        <v>7</v>
      </c>
      <c r="H15" s="39">
        <v>745.89727147407314</v>
      </c>
      <c r="I15" s="40">
        <v>294.76052276014877</v>
      </c>
      <c r="J15" s="39">
        <v>28.62</v>
      </c>
      <c r="K15" s="39">
        <v>2.1390239809577065</v>
      </c>
      <c r="L15" s="36">
        <v>41114</v>
      </c>
      <c r="M15" s="40">
        <v>375.08453943547448</v>
      </c>
      <c r="N15" s="40">
        <v>160.53891290959206</v>
      </c>
      <c r="O15" s="39">
        <v>7.3919762514075398</v>
      </c>
      <c r="P15" s="39">
        <v>0.72318246879499348</v>
      </c>
      <c r="Q15" s="36">
        <v>41158</v>
      </c>
      <c r="R15" s="40">
        <v>12382.7</v>
      </c>
      <c r="S15" s="41">
        <v>57.243652686211256</v>
      </c>
      <c r="T15" s="40">
        <v>5431.0522200000005</v>
      </c>
      <c r="U15" s="39">
        <v>116.83086222462445</v>
      </c>
      <c r="V15" s="39">
        <v>14.266812652241143</v>
      </c>
      <c r="W15" s="3"/>
    </row>
    <row r="16" spans="1:23" ht="16" x14ac:dyDescent="0.2">
      <c r="A16" s="34">
        <v>2012</v>
      </c>
      <c r="B16" s="34">
        <f t="shared" si="0"/>
        <v>205</v>
      </c>
      <c r="C16" s="34">
        <v>5</v>
      </c>
      <c r="D16" s="35" t="s">
        <v>269</v>
      </c>
      <c r="E16" s="36">
        <v>41047</v>
      </c>
      <c r="F16" s="36">
        <v>41082</v>
      </c>
      <c r="G16" s="37" t="s">
        <v>7</v>
      </c>
      <c r="H16" s="39">
        <v>817.19754170964609</v>
      </c>
      <c r="I16" s="40">
        <v>323.82582633689816</v>
      </c>
      <c r="J16" s="39">
        <v>33.29</v>
      </c>
      <c r="K16" s="39">
        <v>2.6368953619239046</v>
      </c>
      <c r="L16" s="36">
        <v>41114</v>
      </c>
      <c r="M16" s="40">
        <v>419.68825647578115</v>
      </c>
      <c r="N16" s="40">
        <v>183.51244605166505</v>
      </c>
      <c r="O16" s="39">
        <v>11.423319302619314</v>
      </c>
      <c r="P16" s="39">
        <v>0.80090121529432923</v>
      </c>
      <c r="Q16" s="36">
        <v>41158</v>
      </c>
      <c r="R16" s="40">
        <v>15333.9</v>
      </c>
      <c r="S16" s="41">
        <v>59.171798029556655</v>
      </c>
      <c r="T16" s="40">
        <v>6751.5161699999999</v>
      </c>
      <c r="U16" s="39">
        <v>197.73047784232821</v>
      </c>
      <c r="V16" s="39">
        <v>24.82687072047084</v>
      </c>
      <c r="W16" s="3"/>
    </row>
    <row r="17" spans="1:23" ht="16" x14ac:dyDescent="0.2">
      <c r="A17" s="34">
        <v>2012</v>
      </c>
      <c r="B17" s="34">
        <f t="shared" si="0"/>
        <v>206</v>
      </c>
      <c r="C17" s="34">
        <v>6</v>
      </c>
      <c r="D17" s="35" t="s">
        <v>271</v>
      </c>
      <c r="E17" s="36">
        <v>41047</v>
      </c>
      <c r="F17" s="36">
        <v>41082</v>
      </c>
      <c r="G17" s="37" t="s">
        <v>7</v>
      </c>
      <c r="H17" s="39">
        <v>896.85062138102887</v>
      </c>
      <c r="I17" s="40">
        <v>350.61813348040329</v>
      </c>
      <c r="J17" s="39">
        <v>33.56</v>
      </c>
      <c r="K17" s="39">
        <v>2.8749239952711956</v>
      </c>
      <c r="L17" s="36">
        <v>41114</v>
      </c>
      <c r="M17" s="40">
        <v>432.69049831571607</v>
      </c>
      <c r="N17" s="40">
        <v>191.74579803655337</v>
      </c>
      <c r="O17" s="39">
        <v>10.850858429261759</v>
      </c>
      <c r="P17" s="39">
        <v>0.89175416889494818</v>
      </c>
      <c r="Q17" s="36">
        <v>41158</v>
      </c>
      <c r="R17" s="40">
        <v>14917.3</v>
      </c>
      <c r="S17" s="41">
        <v>57.291338582677163</v>
      </c>
      <c r="T17" s="40">
        <v>6600.1593850000008</v>
      </c>
      <c r="U17" s="39">
        <v>159.01867413463179</v>
      </c>
      <c r="V17" s="39">
        <v>18.19893653157057</v>
      </c>
      <c r="W17" s="3"/>
    </row>
    <row r="18" spans="1:23" ht="16" x14ac:dyDescent="0.2">
      <c r="A18" s="34">
        <v>2012</v>
      </c>
      <c r="B18" s="34">
        <f t="shared" si="0"/>
        <v>207</v>
      </c>
      <c r="C18" s="34">
        <v>7</v>
      </c>
      <c r="D18" s="35" t="s">
        <v>272</v>
      </c>
      <c r="E18" s="36">
        <v>41047</v>
      </c>
      <c r="F18" s="36">
        <v>41082</v>
      </c>
      <c r="G18" s="37" t="s">
        <v>7</v>
      </c>
      <c r="H18" s="39">
        <v>1473.1944724519099</v>
      </c>
      <c r="I18" s="40">
        <v>587.26635341260305</v>
      </c>
      <c r="J18" s="39">
        <v>60.8</v>
      </c>
      <c r="K18" s="39">
        <v>5.2924777581861306</v>
      </c>
      <c r="L18" s="36">
        <v>41114</v>
      </c>
      <c r="M18" s="40">
        <v>436.56533859914049</v>
      </c>
      <c r="N18" s="40">
        <v>179.82668606228054</v>
      </c>
      <c r="O18" s="39">
        <v>9.6443096355685274</v>
      </c>
      <c r="P18" s="39">
        <v>1.0141339340906772</v>
      </c>
      <c r="Q18" s="36">
        <v>41158</v>
      </c>
      <c r="R18" s="40">
        <v>14334.8</v>
      </c>
      <c r="S18" s="41">
        <v>57.799107142857139</v>
      </c>
      <c r="T18" s="40">
        <v>6358.2005399999998</v>
      </c>
      <c r="U18" s="39">
        <v>156.75101987234262</v>
      </c>
      <c r="V18" s="39">
        <v>21.003825191893764</v>
      </c>
      <c r="W18" s="3"/>
    </row>
    <row r="19" spans="1:23" ht="16" x14ac:dyDescent="0.2">
      <c r="A19" s="34">
        <v>2012</v>
      </c>
      <c r="B19" s="34">
        <f t="shared" si="0"/>
        <v>208</v>
      </c>
      <c r="C19" s="34">
        <v>8</v>
      </c>
      <c r="D19" s="35" t="s">
        <v>268</v>
      </c>
      <c r="E19" s="36">
        <v>41047</v>
      </c>
      <c r="F19" s="36">
        <v>41082</v>
      </c>
      <c r="G19" s="37" t="s">
        <v>7</v>
      </c>
      <c r="H19" s="39">
        <v>871.36163588618626</v>
      </c>
      <c r="I19" s="40">
        <v>349.10938208094882</v>
      </c>
      <c r="J19" s="39">
        <v>34.979999999999997</v>
      </c>
      <c r="K19" s="39">
        <v>2.9051696964157956</v>
      </c>
      <c r="L19" s="36">
        <v>41114</v>
      </c>
      <c r="M19" s="40">
        <v>422.44369845510516</v>
      </c>
      <c r="N19" s="40">
        <v>182.22831784978035</v>
      </c>
      <c r="O19" s="39">
        <v>10.720649649610376</v>
      </c>
      <c r="P19" s="39">
        <v>0.94821987623889681</v>
      </c>
      <c r="Q19" s="36">
        <v>41158</v>
      </c>
      <c r="R19" s="40">
        <v>14181.2</v>
      </c>
      <c r="S19" s="41">
        <v>55.982279254506572</v>
      </c>
      <c r="T19" s="40">
        <v>6245.4004800000002</v>
      </c>
      <c r="U19" s="39">
        <v>183.78869838461807</v>
      </c>
      <c r="V19" s="39">
        <v>23.469097337818674</v>
      </c>
      <c r="W19" s="3"/>
    </row>
    <row r="20" spans="1:23" ht="16" x14ac:dyDescent="0.2">
      <c r="A20" s="34">
        <v>2012</v>
      </c>
      <c r="B20" s="34">
        <f t="shared" si="0"/>
        <v>209</v>
      </c>
      <c r="C20" s="34">
        <v>9</v>
      </c>
      <c r="D20" s="35" t="s">
        <v>270</v>
      </c>
      <c r="E20" s="36">
        <v>41047</v>
      </c>
      <c r="F20" s="36">
        <v>41082</v>
      </c>
      <c r="G20" s="37" t="s">
        <v>7</v>
      </c>
      <c r="H20" s="39">
        <v>798.85580552585725</v>
      </c>
      <c r="I20" s="40">
        <v>318.12912415410449</v>
      </c>
      <c r="J20" s="39">
        <v>30.06</v>
      </c>
      <c r="K20" s="39">
        <v>2.3642616289220202</v>
      </c>
      <c r="L20" s="36">
        <v>41114</v>
      </c>
      <c r="M20" s="40">
        <v>411.93857590893248</v>
      </c>
      <c r="N20" s="40">
        <v>176.35766711385369</v>
      </c>
      <c r="O20" s="39">
        <v>8.6069882728919893</v>
      </c>
      <c r="P20" s="39">
        <v>0.80397746455054253</v>
      </c>
      <c r="Q20" s="36">
        <v>41158</v>
      </c>
      <c r="R20" s="40">
        <v>16356.5</v>
      </c>
      <c r="S20" s="41">
        <v>50.742246311352005</v>
      </c>
      <c r="T20" s="40">
        <v>7277.8246750000008</v>
      </c>
      <c r="U20" s="39">
        <v>147.69892617653008</v>
      </c>
      <c r="V20" s="39">
        <v>26.81774774796197</v>
      </c>
      <c r="W20" s="3"/>
    </row>
    <row r="21" spans="1:23" ht="16" x14ac:dyDescent="0.2">
      <c r="A21" s="34">
        <v>2012</v>
      </c>
      <c r="B21" s="34">
        <f>B20+1</f>
        <v>210</v>
      </c>
      <c r="C21" s="34">
        <v>10</v>
      </c>
      <c r="D21" s="35" t="s">
        <v>276</v>
      </c>
      <c r="E21" s="36">
        <v>41047</v>
      </c>
      <c r="F21" s="36">
        <v>41082</v>
      </c>
      <c r="G21" s="37" t="s">
        <v>7</v>
      </c>
      <c r="H21" s="39">
        <v>917.25903206439932</v>
      </c>
      <c r="I21" s="40">
        <v>362.49074884801018</v>
      </c>
      <c r="J21" s="39">
        <v>36.07</v>
      </c>
      <c r="K21" s="39">
        <v>2.8514830975622005</v>
      </c>
      <c r="L21" s="36">
        <v>41114</v>
      </c>
      <c r="M21" s="40">
        <v>385.24523173423165</v>
      </c>
      <c r="N21" s="40">
        <v>168.62573411750594</v>
      </c>
      <c r="O21" s="39">
        <v>10.555174913601924</v>
      </c>
      <c r="P21" s="39">
        <v>0.84537783926098942</v>
      </c>
      <c r="Q21" s="36">
        <v>41158</v>
      </c>
      <c r="R21" s="40">
        <v>13624.6</v>
      </c>
      <c r="S21" s="41">
        <v>52.301278488048922</v>
      </c>
      <c r="T21" s="40">
        <v>6013.8984400000008</v>
      </c>
      <c r="U21" s="39">
        <v>197.08045405714199</v>
      </c>
      <c r="V21" s="39">
        <v>25.605424874179938</v>
      </c>
      <c r="W21" s="3"/>
    </row>
    <row r="22" spans="1:23" ht="16" x14ac:dyDescent="0.2">
      <c r="A22" s="34">
        <v>2012</v>
      </c>
      <c r="B22" s="34">
        <f>B12+100</f>
        <v>301</v>
      </c>
      <c r="C22" s="34">
        <v>1</v>
      </c>
      <c r="D22" s="35" t="s">
        <v>269</v>
      </c>
      <c r="E22" s="36">
        <v>41047</v>
      </c>
      <c r="F22" s="36">
        <v>41082</v>
      </c>
      <c r="G22" s="37" t="s">
        <v>7</v>
      </c>
      <c r="H22" s="39">
        <v>845.21820346647633</v>
      </c>
      <c r="I22" s="40">
        <v>332.15926917823424</v>
      </c>
      <c r="J22" s="39">
        <v>33.61</v>
      </c>
      <c r="K22" s="39">
        <v>3.0118030182831603</v>
      </c>
      <c r="L22" s="36">
        <v>41114</v>
      </c>
      <c r="M22" s="40">
        <v>418.82718085724247</v>
      </c>
      <c r="N22" s="40">
        <v>181.49220442451215</v>
      </c>
      <c r="O22" s="39">
        <v>10.888443596845228</v>
      </c>
      <c r="P22" s="39">
        <v>1.0513556323142623</v>
      </c>
      <c r="Q22" s="36">
        <v>41158</v>
      </c>
      <c r="R22" s="40">
        <v>14300.6</v>
      </c>
      <c r="S22" s="41">
        <v>57.694111157081785</v>
      </c>
      <c r="T22" s="40">
        <v>6307.2796300000009</v>
      </c>
      <c r="U22" s="39">
        <v>139.78831917937688</v>
      </c>
      <c r="V22" s="39">
        <v>18.440202279227965</v>
      </c>
      <c r="W22" s="3"/>
    </row>
    <row r="23" spans="1:23" ht="16" x14ac:dyDescent="0.2">
      <c r="A23" s="34">
        <v>2012</v>
      </c>
      <c r="B23" s="34">
        <f t="shared" ref="B23:B31" si="1">B13+100</f>
        <v>302</v>
      </c>
      <c r="C23" s="34">
        <v>2</v>
      </c>
      <c r="D23" s="35" t="s">
        <v>271</v>
      </c>
      <c r="E23" s="36">
        <v>41047</v>
      </c>
      <c r="F23" s="36">
        <v>41082</v>
      </c>
      <c r="G23" s="37" t="s">
        <v>7</v>
      </c>
      <c r="H23" s="39">
        <v>843.11708439190147</v>
      </c>
      <c r="I23" s="40">
        <v>336.38969066526943</v>
      </c>
      <c r="J23" s="39">
        <v>34.53</v>
      </c>
      <c r="K23" s="39">
        <v>3.1075400750224453</v>
      </c>
      <c r="L23" s="36">
        <v>41114</v>
      </c>
      <c r="M23" s="40">
        <v>422.27148333139741</v>
      </c>
      <c r="N23" s="40">
        <v>182.61079104238684</v>
      </c>
      <c r="O23" s="39">
        <v>10.756317396340899</v>
      </c>
      <c r="P23" s="39">
        <v>1.1553102849069461</v>
      </c>
      <c r="Q23" s="36">
        <v>41158</v>
      </c>
      <c r="R23" s="40">
        <v>14877.5</v>
      </c>
      <c r="S23" s="41">
        <v>58.672985781990526</v>
      </c>
      <c r="T23" s="40">
        <v>6418.8973749999996</v>
      </c>
      <c r="U23" s="39">
        <v>157.03189923251924</v>
      </c>
      <c r="V23" s="39">
        <v>23.274686951031974</v>
      </c>
      <c r="W23" s="3"/>
    </row>
    <row r="24" spans="1:23" ht="16" x14ac:dyDescent="0.2">
      <c r="A24" s="34">
        <v>2012</v>
      </c>
      <c r="B24" s="34">
        <f t="shared" si="1"/>
        <v>303</v>
      </c>
      <c r="C24" s="34">
        <v>3</v>
      </c>
      <c r="D24" s="35" t="s">
        <v>270</v>
      </c>
      <c r="E24" s="36">
        <v>41047</v>
      </c>
      <c r="F24" s="36">
        <v>41082</v>
      </c>
      <c r="G24" s="37" t="s">
        <v>7</v>
      </c>
      <c r="H24" s="39">
        <v>779.65295496724298</v>
      </c>
      <c r="I24" s="40">
        <v>310.23981469767767</v>
      </c>
      <c r="J24" s="39">
        <v>30.02</v>
      </c>
      <c r="K24" s="39">
        <v>2.5731336851456947</v>
      </c>
      <c r="L24" s="36">
        <v>41114</v>
      </c>
      <c r="M24" s="40">
        <v>395.66424671855043</v>
      </c>
      <c r="N24" s="40">
        <v>173.49514373435895</v>
      </c>
      <c r="O24" s="39">
        <v>10.516039396297842</v>
      </c>
      <c r="P24" s="39">
        <v>1.0977223887677134</v>
      </c>
      <c r="Q24" s="36">
        <v>41158</v>
      </c>
      <c r="R24" s="40">
        <v>15338.1</v>
      </c>
      <c r="S24" s="41">
        <v>55.993899339095066</v>
      </c>
      <c r="T24" s="40">
        <v>6655.9684949999992</v>
      </c>
      <c r="U24" s="39">
        <v>163.96474836790878</v>
      </c>
      <c r="V24" s="39">
        <v>24.616522307972943</v>
      </c>
      <c r="W24" s="3"/>
    </row>
    <row r="25" spans="1:23" ht="16" x14ac:dyDescent="0.2">
      <c r="A25" s="34">
        <v>2012</v>
      </c>
      <c r="B25" s="34">
        <f t="shared" si="1"/>
        <v>304</v>
      </c>
      <c r="C25" s="34">
        <v>4</v>
      </c>
      <c r="D25" s="35" t="s">
        <v>273</v>
      </c>
      <c r="E25" s="36">
        <v>41047</v>
      </c>
      <c r="F25" s="36">
        <v>41082</v>
      </c>
      <c r="G25" s="37" t="s">
        <v>7</v>
      </c>
      <c r="H25" s="39">
        <v>802.64470877509063</v>
      </c>
      <c r="I25" s="40">
        <v>317.62060861630783</v>
      </c>
      <c r="J25" s="39">
        <v>33.6</v>
      </c>
      <c r="K25" s="39">
        <v>2.8164199570962096</v>
      </c>
      <c r="L25" s="36">
        <v>41114</v>
      </c>
      <c r="M25" s="40">
        <v>427.0073992333605</v>
      </c>
      <c r="N25" s="40">
        <v>184.45761362682529</v>
      </c>
      <c r="O25" s="39">
        <v>10.145247044988535</v>
      </c>
      <c r="P25" s="39">
        <v>1.0361718666227839</v>
      </c>
      <c r="Q25" s="36">
        <v>41158</v>
      </c>
      <c r="R25" s="40">
        <v>15001.2</v>
      </c>
      <c r="S25" s="41">
        <v>57.993166963755208</v>
      </c>
      <c r="T25" s="40">
        <v>6535.2727799999993</v>
      </c>
      <c r="U25" s="39">
        <v>176.11458580441271</v>
      </c>
      <c r="V25" s="39">
        <v>22.360712121530909</v>
      </c>
      <c r="W25" s="3"/>
    </row>
    <row r="26" spans="1:23" ht="16" x14ac:dyDescent="0.2">
      <c r="A26" s="34">
        <v>2012</v>
      </c>
      <c r="B26" s="34">
        <f t="shared" si="1"/>
        <v>305</v>
      </c>
      <c r="C26" s="34">
        <v>5</v>
      </c>
      <c r="D26" s="35" t="s">
        <v>272</v>
      </c>
      <c r="E26" s="36">
        <v>41047</v>
      </c>
      <c r="F26" s="36">
        <v>41082</v>
      </c>
      <c r="G26" s="37" t="s">
        <v>7</v>
      </c>
      <c r="H26" s="39">
        <v>858.18658595135219</v>
      </c>
      <c r="I26" s="40">
        <v>357.04132296814345</v>
      </c>
      <c r="J26" s="39">
        <v>36.58</v>
      </c>
      <c r="K26" s="39">
        <v>2.7448025635813385</v>
      </c>
      <c r="L26" s="36">
        <v>41114</v>
      </c>
      <c r="M26" s="40">
        <v>438.89024276919497</v>
      </c>
      <c r="N26" s="40">
        <v>187.21162457345531</v>
      </c>
      <c r="O26" s="39">
        <v>9.8280156007133161</v>
      </c>
      <c r="P26" s="39">
        <v>0.99178581012834877</v>
      </c>
      <c r="Q26" s="36">
        <v>41158</v>
      </c>
      <c r="R26" s="40">
        <v>12954.3</v>
      </c>
      <c r="S26" s="41">
        <v>59.445348080676638</v>
      </c>
      <c r="T26" s="40">
        <v>5692.7671350000001</v>
      </c>
      <c r="U26" s="39">
        <v>152.40732401333307</v>
      </c>
      <c r="V26" s="39">
        <v>21.809889229246942</v>
      </c>
      <c r="W26" s="3"/>
    </row>
    <row r="27" spans="1:23" ht="16" x14ac:dyDescent="0.2">
      <c r="A27" s="34">
        <v>2012</v>
      </c>
      <c r="B27" s="34">
        <f t="shared" si="1"/>
        <v>306</v>
      </c>
      <c r="C27" s="34">
        <v>6</v>
      </c>
      <c r="D27" s="35" t="s">
        <v>277</v>
      </c>
      <c r="E27" s="36">
        <v>41047</v>
      </c>
      <c r="F27" s="36">
        <v>41082</v>
      </c>
      <c r="G27" s="37" t="s">
        <v>7</v>
      </c>
      <c r="H27" s="39">
        <v>748.48061459855035</v>
      </c>
      <c r="I27" s="40">
        <v>295.1622128311086</v>
      </c>
      <c r="J27" s="39">
        <v>28.45</v>
      </c>
      <c r="K27" s="39">
        <v>2.2450898433996325</v>
      </c>
      <c r="L27" s="36">
        <v>41114</v>
      </c>
      <c r="M27" s="40">
        <v>422.44369845510516</v>
      </c>
      <c r="N27" s="40">
        <v>182.99190855594173</v>
      </c>
      <c r="O27" s="39">
        <v>10.999814411632574</v>
      </c>
      <c r="P27" s="39">
        <v>0.91459347308924765</v>
      </c>
      <c r="Q27" s="36">
        <v>41158</v>
      </c>
      <c r="R27" s="40">
        <v>12647.5</v>
      </c>
      <c r="S27" s="41">
        <v>57.562002807674318</v>
      </c>
      <c r="T27" s="40">
        <v>5566.7971250000001</v>
      </c>
      <c r="U27" s="39">
        <v>159.67456062050388</v>
      </c>
      <c r="V27" s="39">
        <v>21.212026602599074</v>
      </c>
      <c r="W27" s="3"/>
    </row>
    <row r="28" spans="1:23" ht="16" x14ac:dyDescent="0.2">
      <c r="A28" s="34">
        <v>2012</v>
      </c>
      <c r="B28" s="34">
        <f t="shared" si="1"/>
        <v>307</v>
      </c>
      <c r="C28" s="34">
        <v>7</v>
      </c>
      <c r="D28" s="35" t="s">
        <v>275</v>
      </c>
      <c r="E28" s="36">
        <v>41047</v>
      </c>
      <c r="F28" s="36">
        <v>41082</v>
      </c>
      <c r="G28" s="37" t="s">
        <v>7</v>
      </c>
      <c r="H28" s="39">
        <v>734.78889603882089</v>
      </c>
      <c r="I28" s="40">
        <v>294.24370529685797</v>
      </c>
      <c r="J28" s="39">
        <v>29.24</v>
      </c>
      <c r="K28" s="39">
        <v>2.0626536106812949</v>
      </c>
      <c r="L28" s="36">
        <v>41114</v>
      </c>
      <c r="M28" s="40">
        <v>419.08550354280408</v>
      </c>
      <c r="N28" s="40">
        <v>187.92740463926771</v>
      </c>
      <c r="O28" s="39">
        <v>11.953009397889407</v>
      </c>
      <c r="P28" s="39">
        <v>0.97493027550217681</v>
      </c>
      <c r="Q28" s="36">
        <v>41158</v>
      </c>
      <c r="R28" s="40">
        <v>13766.7</v>
      </c>
      <c r="S28" s="41">
        <v>57.033342443290515</v>
      </c>
      <c r="T28" s="40">
        <v>6027.7495949999993</v>
      </c>
      <c r="U28" s="39">
        <v>175.9378245112276</v>
      </c>
      <c r="V28" s="39">
        <v>26.548795356906375</v>
      </c>
      <c r="W28" s="3"/>
    </row>
    <row r="29" spans="1:23" ht="16" x14ac:dyDescent="0.2">
      <c r="A29" s="34">
        <v>2012</v>
      </c>
      <c r="B29" s="34">
        <f t="shared" si="1"/>
        <v>308</v>
      </c>
      <c r="C29" s="34">
        <v>8</v>
      </c>
      <c r="D29" s="35" t="s">
        <v>268</v>
      </c>
      <c r="E29" s="36">
        <v>41047</v>
      </c>
      <c r="F29" s="36">
        <v>41082</v>
      </c>
      <c r="G29" s="37" t="s">
        <v>7</v>
      </c>
      <c r="H29" s="39">
        <v>780.25573502962095</v>
      </c>
      <c r="I29" s="40">
        <v>321.0898760701906</v>
      </c>
      <c r="J29" s="39">
        <v>28.39</v>
      </c>
      <c r="K29" s="39">
        <v>2.6253360888520443</v>
      </c>
      <c r="L29" s="36">
        <v>41114</v>
      </c>
      <c r="M29" s="40">
        <v>414.5218027645488</v>
      </c>
      <c r="N29" s="40">
        <v>181.18248727010709</v>
      </c>
      <c r="O29" s="39">
        <v>12.872673303162522</v>
      </c>
      <c r="P29" s="39">
        <v>1.137477220811699</v>
      </c>
      <c r="Q29" s="36">
        <v>41158</v>
      </c>
      <c r="R29" s="40">
        <v>14814.5</v>
      </c>
      <c r="S29" s="41">
        <v>58.720204767237249</v>
      </c>
      <c r="T29" s="40">
        <v>6515.4171000000015</v>
      </c>
      <c r="U29" s="39">
        <v>182.58887502864658</v>
      </c>
      <c r="V29" s="39">
        <v>25.702689165899837</v>
      </c>
      <c r="W29" s="3"/>
    </row>
    <row r="30" spans="1:23" ht="16" x14ac:dyDescent="0.2">
      <c r="A30" s="34">
        <v>2012</v>
      </c>
      <c r="B30" s="34">
        <f t="shared" si="1"/>
        <v>309</v>
      </c>
      <c r="C30" s="34">
        <v>9</v>
      </c>
      <c r="D30" s="35" t="s">
        <v>276</v>
      </c>
      <c r="E30" s="36">
        <v>41047</v>
      </c>
      <c r="F30" s="36">
        <v>41082</v>
      </c>
      <c r="G30" s="37" t="s">
        <v>7</v>
      </c>
      <c r="H30" s="39">
        <v>808.67250939887094</v>
      </c>
      <c r="I30" s="40">
        <v>336.18092322577911</v>
      </c>
      <c r="J30" s="39">
        <v>28.27</v>
      </c>
      <c r="K30" s="39">
        <v>2.3661582820846396</v>
      </c>
      <c r="L30" s="36">
        <v>41114</v>
      </c>
      <c r="M30" s="40">
        <v>411.59414566151696</v>
      </c>
      <c r="N30" s="40">
        <v>182.20815330639633</v>
      </c>
      <c r="O30" s="39">
        <v>12.037211144482658</v>
      </c>
      <c r="P30" s="39">
        <v>1.014278625310072</v>
      </c>
      <c r="Q30" s="36">
        <v>41158</v>
      </c>
      <c r="R30" s="40">
        <v>15349.7</v>
      </c>
      <c r="S30" s="41">
        <v>56.498804542737588</v>
      </c>
      <c r="T30" s="40">
        <v>6697.0741099999996</v>
      </c>
      <c r="U30" s="39">
        <v>209.9837423262768</v>
      </c>
      <c r="V30" s="39">
        <v>28.132888036405021</v>
      </c>
      <c r="W30" s="3"/>
    </row>
    <row r="31" spans="1:23" ht="16" x14ac:dyDescent="0.2">
      <c r="A31" s="34">
        <v>2012</v>
      </c>
      <c r="B31" s="34">
        <f t="shared" si="1"/>
        <v>310</v>
      </c>
      <c r="C31" s="34">
        <v>10</v>
      </c>
      <c r="D31" s="35" t="s">
        <v>274</v>
      </c>
      <c r="E31" s="36">
        <v>41047</v>
      </c>
      <c r="F31" s="36">
        <v>41082</v>
      </c>
      <c r="G31" s="37" t="s">
        <v>7</v>
      </c>
      <c r="H31" s="39">
        <v>782.15018665423759</v>
      </c>
      <c r="I31" s="40">
        <v>334.78742528290422</v>
      </c>
      <c r="J31" s="39">
        <v>38.14</v>
      </c>
      <c r="K31" s="39">
        <v>2.1687906949312565</v>
      </c>
      <c r="L31" s="36">
        <v>41114</v>
      </c>
      <c r="M31" s="40">
        <v>381.54260657451505</v>
      </c>
      <c r="N31" s="40">
        <v>181.6907743865093</v>
      </c>
      <c r="O31" s="39" t="s">
        <v>348</v>
      </c>
      <c r="P31" s="39">
        <v>0.81235277112597526</v>
      </c>
      <c r="Q31" s="36">
        <v>41158</v>
      </c>
      <c r="R31" s="40">
        <v>12010</v>
      </c>
      <c r="S31" s="41">
        <v>57.75693176158061</v>
      </c>
      <c r="T31" s="40">
        <v>5196.726999999999</v>
      </c>
      <c r="U31" s="39">
        <v>101.72462957618266</v>
      </c>
      <c r="V31" s="39">
        <v>14.294565636714385</v>
      </c>
      <c r="W31" s="3"/>
    </row>
    <row r="32" spans="1:23" ht="16" x14ac:dyDescent="0.2">
      <c r="A32" s="34">
        <v>2012</v>
      </c>
      <c r="B32" s="34">
        <f>B12+200</f>
        <v>401</v>
      </c>
      <c r="C32" s="34">
        <v>1</v>
      </c>
      <c r="D32" s="35" t="s">
        <v>275</v>
      </c>
      <c r="E32" s="36">
        <v>41047</v>
      </c>
      <c r="F32" s="36">
        <v>41082</v>
      </c>
      <c r="G32" s="37" t="s">
        <v>7</v>
      </c>
      <c r="H32" s="39">
        <v>895.7311726937553</v>
      </c>
      <c r="I32" s="40">
        <v>327.93118561390162</v>
      </c>
      <c r="J32" s="39">
        <v>32.630000000000003</v>
      </c>
      <c r="K32" s="39">
        <v>2.916894619161464</v>
      </c>
      <c r="L32" s="36">
        <v>41114</v>
      </c>
      <c r="M32" s="40">
        <v>441.99011499593445</v>
      </c>
      <c r="N32" s="40">
        <v>185.03948941281709</v>
      </c>
      <c r="O32" s="39">
        <v>8.9170341537538818</v>
      </c>
      <c r="P32" s="39">
        <v>1.3030297258459704</v>
      </c>
      <c r="Q32" s="36">
        <v>41158</v>
      </c>
      <c r="R32" s="40">
        <v>16155.7</v>
      </c>
      <c r="S32" s="41">
        <v>52.828759291023445</v>
      </c>
      <c r="T32" s="40">
        <v>7086.6978049999998</v>
      </c>
      <c r="U32" s="39">
        <v>186.92180963721182</v>
      </c>
      <c r="V32" s="39">
        <v>26.877905535148884</v>
      </c>
      <c r="W32" s="3"/>
    </row>
    <row r="33" spans="1:23" ht="16" x14ac:dyDescent="0.2">
      <c r="A33" s="34">
        <v>2012</v>
      </c>
      <c r="B33" s="34">
        <f t="shared" ref="B33:B41" si="2">B13+200</f>
        <v>402</v>
      </c>
      <c r="C33" s="34">
        <v>2</v>
      </c>
      <c r="D33" s="35" t="s">
        <v>272</v>
      </c>
      <c r="E33" s="36">
        <v>41047</v>
      </c>
      <c r="F33" s="36">
        <v>41082</v>
      </c>
      <c r="G33" s="37" t="s">
        <v>7</v>
      </c>
      <c r="H33" s="39">
        <v>911.5756771905493</v>
      </c>
      <c r="I33" s="40">
        <v>367.06080667887295</v>
      </c>
      <c r="J33" s="39">
        <v>77.34</v>
      </c>
      <c r="K33" s="39">
        <v>3.2610959912095661</v>
      </c>
      <c r="L33" s="36">
        <v>41114</v>
      </c>
      <c r="M33" s="40">
        <v>435.79037054245555</v>
      </c>
      <c r="N33" s="40">
        <v>192.37289506893399</v>
      </c>
      <c r="O33" s="39">
        <v>12.077083967606399</v>
      </c>
      <c r="P33" s="39">
        <v>1.2534589570038426</v>
      </c>
      <c r="Q33" s="36">
        <v>41158</v>
      </c>
      <c r="R33" s="40">
        <v>17912.2</v>
      </c>
      <c r="S33" s="41">
        <v>58.170158187259524</v>
      </c>
      <c r="T33" s="40">
        <v>7784.6421199999995</v>
      </c>
      <c r="U33" s="39">
        <v>215.75234224891238</v>
      </c>
      <c r="V33" s="39">
        <v>31.310503852306201</v>
      </c>
      <c r="W33" s="3"/>
    </row>
    <row r="34" spans="1:23" ht="16" x14ac:dyDescent="0.2">
      <c r="A34" s="34">
        <v>2012</v>
      </c>
      <c r="B34" s="34">
        <f t="shared" si="2"/>
        <v>403</v>
      </c>
      <c r="C34" s="34">
        <v>3</v>
      </c>
      <c r="D34" s="35" t="s">
        <v>268</v>
      </c>
      <c r="E34" s="36">
        <v>41047</v>
      </c>
      <c r="F34" s="36">
        <v>41082</v>
      </c>
      <c r="G34" s="37" t="s">
        <v>7</v>
      </c>
      <c r="H34" s="39">
        <v>871.36163588618626</v>
      </c>
      <c r="I34" s="40">
        <v>333.93544274148627</v>
      </c>
      <c r="J34" s="39">
        <v>34.17</v>
      </c>
      <c r="K34" s="39">
        <v>3.0657824593620235</v>
      </c>
      <c r="L34" s="36">
        <v>41114</v>
      </c>
      <c r="M34" s="40">
        <v>466.70298524799631</v>
      </c>
      <c r="N34" s="40">
        <v>204.14572990750256</v>
      </c>
      <c r="O34" s="39">
        <v>13.285650444406251</v>
      </c>
      <c r="P34" s="39">
        <v>1.1370815433601504</v>
      </c>
      <c r="Q34" s="36">
        <v>41158</v>
      </c>
      <c r="R34" s="40">
        <v>15831.7</v>
      </c>
      <c r="S34" s="41">
        <v>58.048952032634695</v>
      </c>
      <c r="T34" s="40">
        <v>6942.2004499999994</v>
      </c>
      <c r="U34" s="39">
        <v>202.88336024707732</v>
      </c>
      <c r="V34" s="39">
        <v>26.526188777809899</v>
      </c>
      <c r="W34" s="3"/>
    </row>
    <row r="35" spans="1:23" ht="16" x14ac:dyDescent="0.2">
      <c r="A35" s="34">
        <v>2012</v>
      </c>
      <c r="B35" s="34">
        <f t="shared" si="2"/>
        <v>404</v>
      </c>
      <c r="C35" s="34">
        <v>4</v>
      </c>
      <c r="D35" s="35" t="s">
        <v>273</v>
      </c>
      <c r="E35" s="36">
        <v>41047</v>
      </c>
      <c r="F35" s="36">
        <v>41082</v>
      </c>
      <c r="G35" s="37" t="s">
        <v>7</v>
      </c>
      <c r="H35" s="39">
        <v>906.92565956649014</v>
      </c>
      <c r="I35" s="40">
        <v>366.39164914974373</v>
      </c>
      <c r="J35" s="39">
        <v>34.67</v>
      </c>
      <c r="K35" s="39">
        <v>2.9396436703673245</v>
      </c>
      <c r="L35" s="36">
        <v>41114</v>
      </c>
      <c r="M35" s="40">
        <v>443.45394354745036</v>
      </c>
      <c r="N35" s="40">
        <v>200.80170872611083</v>
      </c>
      <c r="O35" s="39">
        <v>13.77062498991515</v>
      </c>
      <c r="P35" s="39">
        <v>1.0147904987279495</v>
      </c>
      <c r="Q35" s="36">
        <v>41158</v>
      </c>
      <c r="R35" s="40">
        <v>15352</v>
      </c>
      <c r="S35" s="41">
        <v>57.179039301310041</v>
      </c>
      <c r="T35" s="40">
        <v>6711.1268000000009</v>
      </c>
      <c r="U35" s="39">
        <v>183.07262300250309</v>
      </c>
      <c r="V35" s="39">
        <v>25.722388198679575</v>
      </c>
      <c r="W35" s="3"/>
    </row>
    <row r="36" spans="1:23" ht="16" x14ac:dyDescent="0.2">
      <c r="A36" s="34">
        <v>2012</v>
      </c>
      <c r="B36" s="34">
        <f t="shared" si="2"/>
        <v>405</v>
      </c>
      <c r="C36" s="34">
        <v>5</v>
      </c>
      <c r="D36" s="35" t="s">
        <v>269</v>
      </c>
      <c r="E36" s="36">
        <v>41047</v>
      </c>
      <c r="F36" s="36">
        <v>41082</v>
      </c>
      <c r="G36" s="37" t="s">
        <v>7</v>
      </c>
      <c r="H36" s="39">
        <v>926.55906731251753</v>
      </c>
      <c r="I36" s="40">
        <v>356.47640913454683</v>
      </c>
      <c r="J36" s="39">
        <v>35</v>
      </c>
      <c r="K36" s="39">
        <v>3.0166958372876165</v>
      </c>
      <c r="L36" s="36">
        <v>41114</v>
      </c>
      <c r="M36" s="40">
        <v>423.4769891973516</v>
      </c>
      <c r="N36" s="40">
        <v>188.58037216147176</v>
      </c>
      <c r="O36" s="39">
        <v>10.802866751911262</v>
      </c>
      <c r="P36" s="39">
        <v>0.99766586170354876</v>
      </c>
      <c r="Q36" s="36">
        <v>41158</v>
      </c>
      <c r="R36" s="40">
        <v>16060.7</v>
      </c>
      <c r="S36" s="41">
        <v>57.507890961262554</v>
      </c>
      <c r="T36" s="40">
        <v>6990.4196750000001</v>
      </c>
      <c r="U36" s="39">
        <v>199.39391846782237</v>
      </c>
      <c r="V36" s="39">
        <v>26.139914534889268</v>
      </c>
      <c r="W36" s="3"/>
    </row>
    <row r="37" spans="1:23" ht="16" x14ac:dyDescent="0.2">
      <c r="A37" s="34">
        <v>2012</v>
      </c>
      <c r="B37" s="34">
        <f t="shared" si="2"/>
        <v>406</v>
      </c>
      <c r="C37" s="34">
        <v>6</v>
      </c>
      <c r="D37" s="35" t="s">
        <v>276</v>
      </c>
      <c r="E37" s="36">
        <v>41047</v>
      </c>
      <c r="F37" s="36">
        <v>41082</v>
      </c>
      <c r="G37" s="37" t="s">
        <v>7</v>
      </c>
      <c r="H37" s="39">
        <v>853.53656832729303</v>
      </c>
      <c r="I37" s="40">
        <v>318.99714759344812</v>
      </c>
      <c r="J37" s="39">
        <v>31.67</v>
      </c>
      <c r="K37" s="39">
        <v>2.8998991608545861</v>
      </c>
      <c r="L37" s="36">
        <v>41114</v>
      </c>
      <c r="M37" s="40">
        <v>436.73755372284813</v>
      </c>
      <c r="N37" s="40">
        <v>198.47907852437649</v>
      </c>
      <c r="O37" s="39">
        <v>47.072633687602327</v>
      </c>
      <c r="P37" s="39">
        <v>1.072370681736897</v>
      </c>
      <c r="Q37" s="36">
        <v>41158</v>
      </c>
      <c r="R37" s="40">
        <v>16627</v>
      </c>
      <c r="S37" s="41">
        <v>54.294889695615758</v>
      </c>
      <c r="T37" s="40">
        <v>7247.7093000000013</v>
      </c>
      <c r="U37" s="39">
        <v>212.90856457934728</v>
      </c>
      <c r="V37" s="39">
        <v>27.158505593401305</v>
      </c>
      <c r="W37" s="3"/>
    </row>
    <row r="38" spans="1:23" ht="16" x14ac:dyDescent="0.2">
      <c r="A38" s="34">
        <v>2012</v>
      </c>
      <c r="B38" s="34">
        <f t="shared" si="2"/>
        <v>407</v>
      </c>
      <c r="C38" s="34">
        <v>7</v>
      </c>
      <c r="D38" s="35" t="s">
        <v>274</v>
      </c>
      <c r="E38" s="36">
        <v>41047</v>
      </c>
      <c r="F38" s="36">
        <v>41082</v>
      </c>
      <c r="G38" s="37" t="s">
        <v>7</v>
      </c>
      <c r="H38" s="39">
        <v>775.86405171800948</v>
      </c>
      <c r="I38" s="40">
        <v>315.18194076956536</v>
      </c>
      <c r="J38" s="39">
        <v>30.34</v>
      </c>
      <c r="K38" s="39">
        <v>2.3599501702986427</v>
      </c>
      <c r="L38" s="36">
        <v>41114</v>
      </c>
      <c r="M38" s="40">
        <v>399.9696248112441</v>
      </c>
      <c r="N38" s="40">
        <v>171.75692226262913</v>
      </c>
      <c r="O38" s="39">
        <v>8.5419082034728007</v>
      </c>
      <c r="P38" s="39">
        <v>0.76596482171056868</v>
      </c>
      <c r="Q38" s="36">
        <v>41158</v>
      </c>
      <c r="R38" s="40">
        <v>16524.7</v>
      </c>
      <c r="S38" s="41">
        <v>56.545012165450125</v>
      </c>
      <c r="T38" s="40">
        <v>7311.3535150000016</v>
      </c>
      <c r="U38" s="39">
        <v>124.92689100628728</v>
      </c>
      <c r="V38" s="39">
        <v>22.114517250026431</v>
      </c>
      <c r="W38" s="3"/>
    </row>
    <row r="39" spans="1:23" ht="16" x14ac:dyDescent="0.2">
      <c r="A39" s="34">
        <v>2012</v>
      </c>
      <c r="B39" s="34">
        <f t="shared" si="2"/>
        <v>408</v>
      </c>
      <c r="C39" s="34">
        <v>8</v>
      </c>
      <c r="D39" s="35" t="s">
        <v>271</v>
      </c>
      <c r="E39" s="36">
        <v>41047</v>
      </c>
      <c r="F39" s="36">
        <v>41082</v>
      </c>
      <c r="G39" s="37" t="s">
        <v>7</v>
      </c>
      <c r="H39" s="39">
        <v>901.58675044257052</v>
      </c>
      <c r="I39" s="40">
        <v>358.46480651302875</v>
      </c>
      <c r="J39" s="39">
        <v>37.18</v>
      </c>
      <c r="K39" s="39">
        <v>3.2920655478448806</v>
      </c>
      <c r="L39" s="36">
        <v>41114</v>
      </c>
      <c r="M39" s="40">
        <v>434.75707980020911</v>
      </c>
      <c r="N39" s="40">
        <v>189.16419952813155</v>
      </c>
      <c r="O39" s="39">
        <v>11.551513069985484</v>
      </c>
      <c r="P39" s="39">
        <v>1.096696969816725</v>
      </c>
      <c r="Q39" s="36">
        <v>41158</v>
      </c>
      <c r="R39" s="40">
        <v>18259.2</v>
      </c>
      <c r="S39" s="41">
        <v>55.585691247617653</v>
      </c>
      <c r="T39" s="40">
        <v>8072.392319999999</v>
      </c>
      <c r="U39" s="39">
        <v>207.42460189050226</v>
      </c>
      <c r="V39" s="39">
        <v>25.364412485748979</v>
      </c>
      <c r="W39" s="3"/>
    </row>
    <row r="40" spans="1:23" ht="16" x14ac:dyDescent="0.2">
      <c r="A40" s="34">
        <v>2012</v>
      </c>
      <c r="B40" s="34">
        <f t="shared" si="2"/>
        <v>409</v>
      </c>
      <c r="C40" s="34">
        <v>9</v>
      </c>
      <c r="D40" s="35" t="s">
        <v>270</v>
      </c>
      <c r="E40" s="36">
        <v>41047</v>
      </c>
      <c r="F40" s="36">
        <v>41082</v>
      </c>
      <c r="G40" s="37" t="s">
        <v>7</v>
      </c>
      <c r="H40" s="39">
        <v>864.12827513765001</v>
      </c>
      <c r="I40" s="40">
        <v>345.1782124825512</v>
      </c>
      <c r="J40" s="39">
        <v>36.75</v>
      </c>
      <c r="K40" s="39">
        <v>2.9256069973015086</v>
      </c>
      <c r="L40" s="36">
        <v>41114</v>
      </c>
      <c r="M40" s="40">
        <v>432.17385294459285</v>
      </c>
      <c r="N40" s="40">
        <v>186.21058269538375</v>
      </c>
      <c r="O40" s="39">
        <v>11.536815472248428</v>
      </c>
      <c r="P40" s="39">
        <v>1.126180231318731</v>
      </c>
      <c r="Q40" s="36">
        <v>41158</v>
      </c>
      <c r="R40" s="40">
        <v>15546.4</v>
      </c>
      <c r="S40" s="41">
        <v>55.291921756010169</v>
      </c>
      <c r="T40" s="40">
        <v>6875.3954000000003</v>
      </c>
      <c r="U40" s="39">
        <v>167.7459993849881</v>
      </c>
      <c r="V40" s="39">
        <v>22.686952652122525</v>
      </c>
      <c r="W40" s="3"/>
    </row>
    <row r="41" spans="1:23" ht="16" x14ac:dyDescent="0.2">
      <c r="A41" s="34">
        <v>2012</v>
      </c>
      <c r="B41" s="34">
        <f t="shared" si="2"/>
        <v>410</v>
      </c>
      <c r="C41" s="34">
        <v>10</v>
      </c>
      <c r="D41" s="35" t="s">
        <v>277</v>
      </c>
      <c r="E41" s="36">
        <v>41047</v>
      </c>
      <c r="F41" s="36">
        <v>41082</v>
      </c>
      <c r="G41" s="37" t="s">
        <v>7</v>
      </c>
      <c r="H41" s="39">
        <v>882.12556557150833</v>
      </c>
      <c r="I41" s="40">
        <v>379.389773941204</v>
      </c>
      <c r="J41" s="39">
        <v>28.2</v>
      </c>
      <c r="K41" s="39">
        <v>2.8294169189430747</v>
      </c>
      <c r="L41" s="36">
        <v>41114</v>
      </c>
      <c r="M41" s="40">
        <v>428.12679753746085</v>
      </c>
      <c r="N41" s="40">
        <v>184.79820051000533</v>
      </c>
      <c r="O41" s="39">
        <v>11.508536527579475</v>
      </c>
      <c r="P41" s="39">
        <v>1.0489562463961968</v>
      </c>
      <c r="Q41" s="36">
        <v>41158</v>
      </c>
      <c r="R41" s="40">
        <v>16874.900000000001</v>
      </c>
      <c r="S41" s="41">
        <v>56.864553314121039</v>
      </c>
      <c r="T41" s="40">
        <v>7427.4872350000014</v>
      </c>
      <c r="U41" s="39">
        <v>236.83934537341179</v>
      </c>
      <c r="V41" s="39">
        <v>24.324387106457984</v>
      </c>
      <c r="W41" s="3"/>
    </row>
    <row r="42" spans="1:23" ht="16" x14ac:dyDescent="0.2">
      <c r="A42" s="34">
        <v>2013</v>
      </c>
      <c r="B42" s="34">
        <v>101</v>
      </c>
      <c r="C42" s="34">
        <v>1</v>
      </c>
      <c r="D42" s="35" t="s">
        <v>275</v>
      </c>
      <c r="E42" s="36">
        <v>41429</v>
      </c>
      <c r="F42" s="36">
        <v>41471</v>
      </c>
      <c r="G42" s="37" t="s">
        <v>8</v>
      </c>
      <c r="H42" s="40">
        <v>1407.0836682541528</v>
      </c>
      <c r="I42" s="42" t="s">
        <v>387</v>
      </c>
      <c r="J42" s="43">
        <v>39.97</v>
      </c>
      <c r="K42" s="43">
        <v>4.8499999999999996</v>
      </c>
      <c r="L42" s="36">
        <v>41507</v>
      </c>
      <c r="M42" s="40">
        <v>586.3924962248808</v>
      </c>
      <c r="N42" s="40">
        <v>260.57914975026625</v>
      </c>
      <c r="O42" s="39">
        <v>12.358429005583686</v>
      </c>
      <c r="P42" s="39">
        <v>0.90095067073356838</v>
      </c>
      <c r="Q42" s="36" t="s">
        <v>348</v>
      </c>
      <c r="R42" s="39" t="s">
        <v>348</v>
      </c>
      <c r="S42" s="38" t="s">
        <v>348</v>
      </c>
      <c r="T42" s="39" t="s">
        <v>348</v>
      </c>
      <c r="U42" s="39" t="s">
        <v>348</v>
      </c>
      <c r="V42" s="39" t="s">
        <v>348</v>
      </c>
      <c r="W42" s="3"/>
    </row>
    <row r="43" spans="1:23" ht="16" x14ac:dyDescent="0.2">
      <c r="A43" s="34">
        <v>2013</v>
      </c>
      <c r="B43" s="34">
        <v>102</v>
      </c>
      <c r="C43" s="34">
        <v>2</v>
      </c>
      <c r="D43" s="35" t="s">
        <v>271</v>
      </c>
      <c r="E43" s="36">
        <v>41429</v>
      </c>
      <c r="F43" s="36">
        <v>41471</v>
      </c>
      <c r="G43" s="37" t="s">
        <v>8</v>
      </c>
      <c r="H43" s="40">
        <v>1426.8884074805437</v>
      </c>
      <c r="I43" s="42">
        <v>571.02</v>
      </c>
      <c r="J43" s="43">
        <v>34.74</v>
      </c>
      <c r="K43" s="43">
        <v>5.49</v>
      </c>
      <c r="L43" s="36">
        <v>41507</v>
      </c>
      <c r="M43" s="40">
        <v>564.86560576141244</v>
      </c>
      <c r="N43" s="40">
        <v>249.27366795411683</v>
      </c>
      <c r="O43" s="39">
        <v>10.20831851751395</v>
      </c>
      <c r="P43" s="39">
        <v>0.88898355463672929</v>
      </c>
      <c r="Q43" s="36" t="s">
        <v>348</v>
      </c>
      <c r="R43" s="39" t="s">
        <v>348</v>
      </c>
      <c r="S43" s="38" t="s">
        <v>348</v>
      </c>
      <c r="T43" s="39" t="s">
        <v>348</v>
      </c>
      <c r="U43" s="39" t="s">
        <v>348</v>
      </c>
      <c r="V43" s="39" t="s">
        <v>348</v>
      </c>
      <c r="W43" s="3"/>
    </row>
    <row r="44" spans="1:23" ht="16" x14ac:dyDescent="0.2">
      <c r="A44" s="34">
        <v>2013</v>
      </c>
      <c r="B44" s="34">
        <v>103</v>
      </c>
      <c r="C44" s="34">
        <v>3</v>
      </c>
      <c r="D44" s="35" t="s">
        <v>272</v>
      </c>
      <c r="E44" s="36">
        <v>41429</v>
      </c>
      <c r="F44" s="36">
        <v>41471</v>
      </c>
      <c r="G44" s="37" t="s">
        <v>8</v>
      </c>
      <c r="H44" s="40">
        <v>1498.1854686955512</v>
      </c>
      <c r="I44" s="42">
        <v>607.87</v>
      </c>
      <c r="J44" s="43">
        <v>43.51</v>
      </c>
      <c r="K44" s="43">
        <v>6.57</v>
      </c>
      <c r="L44" s="36">
        <v>41507</v>
      </c>
      <c r="M44" s="40">
        <v>566.07111162736669</v>
      </c>
      <c r="N44" s="40">
        <v>249.95907909453928</v>
      </c>
      <c r="O44" s="39" t="s">
        <v>348</v>
      </c>
      <c r="P44" s="39">
        <v>0.9626391889873489</v>
      </c>
      <c r="Q44" s="36" t="s">
        <v>348</v>
      </c>
      <c r="R44" s="39" t="s">
        <v>348</v>
      </c>
      <c r="S44" s="38" t="s">
        <v>348</v>
      </c>
      <c r="T44" s="39" t="s">
        <v>348</v>
      </c>
      <c r="U44" s="39" t="s">
        <v>348</v>
      </c>
      <c r="V44" s="39" t="s">
        <v>348</v>
      </c>
      <c r="W44" s="3"/>
    </row>
    <row r="45" spans="1:23" ht="16" x14ac:dyDescent="0.2">
      <c r="A45" s="34">
        <v>2013</v>
      </c>
      <c r="B45" s="34">
        <v>104</v>
      </c>
      <c r="C45" s="34">
        <v>4</v>
      </c>
      <c r="D45" s="35" t="s">
        <v>269</v>
      </c>
      <c r="E45" s="36">
        <v>41429</v>
      </c>
      <c r="F45" s="36">
        <v>41471</v>
      </c>
      <c r="G45" s="37" t="s">
        <v>8</v>
      </c>
      <c r="H45" s="40">
        <v>1734.2062957370194</v>
      </c>
      <c r="I45" s="42">
        <v>689.39</v>
      </c>
      <c r="J45" s="43">
        <v>50.59</v>
      </c>
      <c r="K45" s="43">
        <v>6.91</v>
      </c>
      <c r="L45" s="36">
        <v>41507</v>
      </c>
      <c r="M45" s="40">
        <v>596.12265071436877</v>
      </c>
      <c r="N45" s="40">
        <v>264.56706140872677</v>
      </c>
      <c r="O45" s="39">
        <v>13.017715921185411</v>
      </c>
      <c r="P45" s="39">
        <v>1.056303254281844</v>
      </c>
      <c r="Q45" s="36" t="s">
        <v>348</v>
      </c>
      <c r="R45" s="39" t="s">
        <v>348</v>
      </c>
      <c r="S45" s="38" t="s">
        <v>348</v>
      </c>
      <c r="T45" s="39" t="s">
        <v>348</v>
      </c>
      <c r="U45" s="39" t="s">
        <v>348</v>
      </c>
      <c r="V45" s="39" t="s">
        <v>348</v>
      </c>
      <c r="W45" s="3"/>
    </row>
    <row r="46" spans="1:23" ht="16" x14ac:dyDescent="0.2">
      <c r="A46" s="34">
        <v>2013</v>
      </c>
      <c r="B46" s="34">
        <v>105</v>
      </c>
      <c r="C46" s="34">
        <v>5</v>
      </c>
      <c r="D46" s="35" t="s">
        <v>274</v>
      </c>
      <c r="E46" s="36">
        <v>41429</v>
      </c>
      <c r="F46" s="36">
        <v>41471</v>
      </c>
      <c r="G46" s="37" t="s">
        <v>8</v>
      </c>
      <c r="H46" s="40">
        <v>1450.8263096759208</v>
      </c>
      <c r="I46" s="42">
        <v>599.25</v>
      </c>
      <c r="J46" s="43">
        <v>35.47</v>
      </c>
      <c r="K46" s="43">
        <v>5.12</v>
      </c>
      <c r="L46" s="36">
        <v>41507</v>
      </c>
      <c r="M46" s="40">
        <v>549.36624462771522</v>
      </c>
      <c r="N46" s="40">
        <v>242.05305920321183</v>
      </c>
      <c r="O46" s="39">
        <v>7.6813640415233424</v>
      </c>
      <c r="P46" s="39">
        <v>0.74788968050778404</v>
      </c>
      <c r="Q46" s="36" t="s">
        <v>348</v>
      </c>
      <c r="R46" s="39" t="s">
        <v>348</v>
      </c>
      <c r="S46" s="38" t="s">
        <v>348</v>
      </c>
      <c r="T46" s="39" t="s">
        <v>348</v>
      </c>
      <c r="U46" s="39" t="s">
        <v>348</v>
      </c>
      <c r="V46" s="39" t="s">
        <v>348</v>
      </c>
      <c r="W46" s="3"/>
    </row>
    <row r="47" spans="1:23" ht="16" x14ac:dyDescent="0.2">
      <c r="A47" s="34">
        <v>2013</v>
      </c>
      <c r="B47" s="34">
        <v>106</v>
      </c>
      <c r="C47" s="34">
        <v>6</v>
      </c>
      <c r="D47" s="35" t="s">
        <v>268</v>
      </c>
      <c r="E47" s="36">
        <v>41429</v>
      </c>
      <c r="F47" s="36">
        <v>41471</v>
      </c>
      <c r="G47" s="37" t="s">
        <v>8</v>
      </c>
      <c r="H47" s="40">
        <v>1506.7962248809386</v>
      </c>
      <c r="I47" s="42">
        <v>615.29999999999995</v>
      </c>
      <c r="J47" s="43">
        <v>44.29</v>
      </c>
      <c r="K47" s="43">
        <v>6.74</v>
      </c>
      <c r="L47" s="36">
        <v>41507</v>
      </c>
      <c r="M47" s="40">
        <v>614.80799163665938</v>
      </c>
      <c r="N47" s="40">
        <v>271.43534547631873</v>
      </c>
      <c r="O47" s="39">
        <v>13.327142149924262</v>
      </c>
      <c r="P47" s="39">
        <v>1.156008225784698</v>
      </c>
      <c r="Q47" s="36" t="s">
        <v>348</v>
      </c>
      <c r="R47" s="39" t="s">
        <v>348</v>
      </c>
      <c r="S47" s="38" t="s">
        <v>348</v>
      </c>
      <c r="T47" s="39" t="s">
        <v>348</v>
      </c>
      <c r="U47" s="39" t="s">
        <v>348</v>
      </c>
      <c r="V47" s="39" t="s">
        <v>348</v>
      </c>
      <c r="W47" s="3"/>
    </row>
    <row r="48" spans="1:23" ht="16" x14ac:dyDescent="0.2">
      <c r="A48" s="34">
        <v>2013</v>
      </c>
      <c r="B48" s="34">
        <v>107</v>
      </c>
      <c r="C48" s="34">
        <v>7</v>
      </c>
      <c r="D48" s="35" t="s">
        <v>270</v>
      </c>
      <c r="E48" s="36">
        <v>41429</v>
      </c>
      <c r="F48" s="36">
        <v>41471</v>
      </c>
      <c r="G48" s="37" t="s">
        <v>8</v>
      </c>
      <c r="H48" s="40">
        <v>1431.1076780113831</v>
      </c>
      <c r="I48" s="42">
        <v>591.48</v>
      </c>
      <c r="J48" s="43">
        <v>38.35</v>
      </c>
      <c r="K48" s="43">
        <v>5.49</v>
      </c>
      <c r="L48" s="36">
        <v>41507</v>
      </c>
      <c r="M48" s="40">
        <v>563.57399233360434</v>
      </c>
      <c r="N48" s="40">
        <v>249.31669470161049</v>
      </c>
      <c r="O48" s="39">
        <v>10.838881568074939</v>
      </c>
      <c r="P48" s="39">
        <v>0.89613840661057231</v>
      </c>
      <c r="Q48" s="36" t="s">
        <v>348</v>
      </c>
      <c r="R48" s="39" t="s">
        <v>348</v>
      </c>
      <c r="S48" s="38" t="s">
        <v>348</v>
      </c>
      <c r="T48" s="39" t="s">
        <v>348</v>
      </c>
      <c r="U48" s="39" t="s">
        <v>348</v>
      </c>
      <c r="V48" s="39" t="s">
        <v>348</v>
      </c>
      <c r="W48" s="3"/>
    </row>
    <row r="49" spans="1:23" ht="16" x14ac:dyDescent="0.2">
      <c r="A49" s="34">
        <v>2013</v>
      </c>
      <c r="B49" s="34">
        <v>108</v>
      </c>
      <c r="C49" s="34">
        <v>8</v>
      </c>
      <c r="D49" s="35" t="s">
        <v>277</v>
      </c>
      <c r="E49" s="36">
        <v>41429</v>
      </c>
      <c r="F49" s="36">
        <v>41471</v>
      </c>
      <c r="G49" s="37" t="s">
        <v>8</v>
      </c>
      <c r="H49" s="40">
        <v>1666.6118596817284</v>
      </c>
      <c r="I49" s="42">
        <v>633</v>
      </c>
      <c r="J49" s="43">
        <v>49.93</v>
      </c>
      <c r="K49" s="43">
        <v>5.34</v>
      </c>
      <c r="L49" s="36">
        <v>41507</v>
      </c>
      <c r="M49" s="40">
        <v>633.8377628063655</v>
      </c>
      <c r="N49" s="40">
        <v>282.59295807448086</v>
      </c>
      <c r="O49" s="39">
        <v>15.833731518672055</v>
      </c>
      <c r="P49" s="39">
        <v>1.1034235046156156</v>
      </c>
      <c r="Q49" s="36" t="s">
        <v>348</v>
      </c>
      <c r="R49" s="39" t="s">
        <v>348</v>
      </c>
      <c r="S49" s="38" t="s">
        <v>348</v>
      </c>
      <c r="T49" s="39" t="s">
        <v>348</v>
      </c>
      <c r="U49" s="39" t="s">
        <v>348</v>
      </c>
      <c r="V49" s="39" t="s">
        <v>348</v>
      </c>
      <c r="W49" s="3"/>
    </row>
    <row r="50" spans="1:23" ht="16" x14ac:dyDescent="0.2">
      <c r="A50" s="34">
        <v>2013</v>
      </c>
      <c r="B50" s="34">
        <v>109</v>
      </c>
      <c r="C50" s="34">
        <v>9</v>
      </c>
      <c r="D50" s="35" t="s">
        <v>276</v>
      </c>
      <c r="E50" s="36">
        <v>41429</v>
      </c>
      <c r="F50" s="36">
        <v>41471</v>
      </c>
      <c r="G50" s="37" t="s">
        <v>8</v>
      </c>
      <c r="H50" s="40">
        <v>1587.73733302358</v>
      </c>
      <c r="I50" s="42">
        <v>668.05</v>
      </c>
      <c r="J50" s="43">
        <v>51.35</v>
      </c>
      <c r="K50" s="43">
        <v>6.32</v>
      </c>
      <c r="L50" s="36">
        <v>41507</v>
      </c>
      <c r="M50" s="40">
        <v>597.32815658032303</v>
      </c>
      <c r="N50" s="40">
        <v>265.18139971827412</v>
      </c>
      <c r="O50" s="39">
        <v>13.257338474473219</v>
      </c>
      <c r="P50" s="39">
        <v>0.95366522517041952</v>
      </c>
      <c r="Q50" s="36" t="s">
        <v>348</v>
      </c>
      <c r="R50" s="39" t="s">
        <v>348</v>
      </c>
      <c r="S50" s="38" t="s">
        <v>348</v>
      </c>
      <c r="T50" s="39" t="s">
        <v>348</v>
      </c>
      <c r="U50" s="39" t="s">
        <v>348</v>
      </c>
      <c r="V50" s="39" t="s">
        <v>348</v>
      </c>
      <c r="W50" s="3"/>
    </row>
    <row r="51" spans="1:23" ht="16" x14ac:dyDescent="0.2">
      <c r="A51" s="34">
        <v>2013</v>
      </c>
      <c r="B51" s="34">
        <v>110</v>
      </c>
      <c r="C51" s="34">
        <v>10</v>
      </c>
      <c r="D51" s="35" t="s">
        <v>273</v>
      </c>
      <c r="E51" s="36">
        <v>41429</v>
      </c>
      <c r="F51" s="36">
        <v>41471</v>
      </c>
      <c r="G51" s="37" t="s">
        <v>8</v>
      </c>
      <c r="H51" s="40">
        <v>663.71708676965966</v>
      </c>
      <c r="I51" s="42">
        <v>270.82</v>
      </c>
      <c r="J51" s="43">
        <v>14.78</v>
      </c>
      <c r="K51" s="43">
        <v>2.68</v>
      </c>
      <c r="L51" s="36">
        <v>41507</v>
      </c>
      <c r="M51" s="40">
        <v>515.43986525728894</v>
      </c>
      <c r="N51" s="40">
        <v>225.28252901561498</v>
      </c>
      <c r="O51" s="39">
        <v>6.5454867560785797</v>
      </c>
      <c r="P51" s="39">
        <v>0.69601132885708905</v>
      </c>
      <c r="Q51" s="36" t="s">
        <v>348</v>
      </c>
      <c r="R51" s="39" t="s">
        <v>348</v>
      </c>
      <c r="S51" s="38" t="s">
        <v>348</v>
      </c>
      <c r="T51" s="39" t="s">
        <v>348</v>
      </c>
      <c r="U51" s="39" t="s">
        <v>348</v>
      </c>
      <c r="V51" s="39" t="s">
        <v>348</v>
      </c>
      <c r="W51" s="3"/>
    </row>
    <row r="52" spans="1:23" ht="16" x14ac:dyDescent="0.2">
      <c r="A52" s="34">
        <v>2013</v>
      </c>
      <c r="B52" s="34">
        <v>201</v>
      </c>
      <c r="C52" s="34">
        <v>1</v>
      </c>
      <c r="D52" s="35" t="s">
        <v>277</v>
      </c>
      <c r="E52" s="36">
        <v>41429</v>
      </c>
      <c r="F52" s="36">
        <v>41471</v>
      </c>
      <c r="G52" s="37" t="s">
        <v>8</v>
      </c>
      <c r="H52" s="40">
        <v>957.17165756766178</v>
      </c>
      <c r="I52" s="42">
        <v>379.42</v>
      </c>
      <c r="J52" s="43">
        <v>18.97</v>
      </c>
      <c r="K52" s="43">
        <v>2.66</v>
      </c>
      <c r="L52" s="36">
        <v>41507</v>
      </c>
      <c r="M52" s="40">
        <v>557.89089325124883</v>
      </c>
      <c r="N52" s="40">
        <v>245.02954339711542</v>
      </c>
      <c r="O52" s="39">
        <v>8.8890171458137708</v>
      </c>
      <c r="P52" s="39">
        <v>0.6280350453079232</v>
      </c>
      <c r="Q52" s="36" t="s">
        <v>348</v>
      </c>
      <c r="R52" s="39" t="s">
        <v>348</v>
      </c>
      <c r="S52" s="38" t="s">
        <v>348</v>
      </c>
      <c r="T52" s="39" t="s">
        <v>348</v>
      </c>
      <c r="U52" s="39" t="s">
        <v>348</v>
      </c>
      <c r="V52" s="39" t="s">
        <v>348</v>
      </c>
      <c r="W52" s="3"/>
    </row>
    <row r="53" spans="1:23" ht="16" x14ac:dyDescent="0.2">
      <c r="A53" s="34">
        <v>2013</v>
      </c>
      <c r="B53" s="34">
        <f>B52+1</f>
        <v>202</v>
      </c>
      <c r="C53" s="34">
        <v>2</v>
      </c>
      <c r="D53" s="35" t="s">
        <v>273</v>
      </c>
      <c r="E53" s="36">
        <v>41429</v>
      </c>
      <c r="F53" s="36">
        <v>41471</v>
      </c>
      <c r="G53" s="37" t="s">
        <v>8</v>
      </c>
      <c r="H53" s="40">
        <v>543.51093042165178</v>
      </c>
      <c r="I53" s="42">
        <v>212.85</v>
      </c>
      <c r="J53" s="43">
        <v>7.9</v>
      </c>
      <c r="K53" s="43">
        <v>2.0699999999999998</v>
      </c>
      <c r="L53" s="36">
        <v>41507</v>
      </c>
      <c r="M53" s="40">
        <v>511.39280985015688</v>
      </c>
      <c r="N53" s="40">
        <v>220.43910668747026</v>
      </c>
      <c r="O53" s="39">
        <v>4.1695563808063882</v>
      </c>
      <c r="P53" s="39">
        <v>0.67141735415945947</v>
      </c>
      <c r="Q53" s="36" t="s">
        <v>348</v>
      </c>
      <c r="R53" s="39" t="s">
        <v>348</v>
      </c>
      <c r="S53" s="38" t="s">
        <v>348</v>
      </c>
      <c r="T53" s="39" t="s">
        <v>348</v>
      </c>
      <c r="U53" s="39" t="s">
        <v>348</v>
      </c>
      <c r="V53" s="39" t="s">
        <v>348</v>
      </c>
      <c r="W53" s="3"/>
    </row>
    <row r="54" spans="1:23" ht="16" x14ac:dyDescent="0.2">
      <c r="A54" s="34">
        <v>2013</v>
      </c>
      <c r="B54" s="34">
        <f t="shared" ref="B54:B60" si="3">B53+1</f>
        <v>203</v>
      </c>
      <c r="C54" s="34">
        <v>3</v>
      </c>
      <c r="D54" s="35" t="s">
        <v>275</v>
      </c>
      <c r="E54" s="36">
        <v>41429</v>
      </c>
      <c r="F54" s="36">
        <v>41471</v>
      </c>
      <c r="G54" s="37" t="s">
        <v>8</v>
      </c>
      <c r="H54" s="40">
        <v>575.97348124056236</v>
      </c>
      <c r="I54" s="42">
        <v>228.24</v>
      </c>
      <c r="J54" s="43">
        <v>8.9700000000000006</v>
      </c>
      <c r="K54" s="43">
        <v>1.7</v>
      </c>
      <c r="L54" s="36">
        <v>41507</v>
      </c>
      <c r="M54" s="40">
        <v>513.37328377279584</v>
      </c>
      <c r="N54" s="40">
        <v>223.86718903923142</v>
      </c>
      <c r="O54" s="39">
        <v>5.8656429663272922</v>
      </c>
      <c r="P54" s="39">
        <v>0.5659138237182485</v>
      </c>
      <c r="Q54" s="36" t="s">
        <v>348</v>
      </c>
      <c r="R54" s="39" t="s">
        <v>348</v>
      </c>
      <c r="S54" s="38" t="s">
        <v>348</v>
      </c>
      <c r="T54" s="39" t="s">
        <v>348</v>
      </c>
      <c r="U54" s="39" t="s">
        <v>348</v>
      </c>
      <c r="V54" s="39" t="s">
        <v>348</v>
      </c>
      <c r="W54" s="3"/>
    </row>
    <row r="55" spans="1:23" ht="16" x14ac:dyDescent="0.2">
      <c r="A55" s="34">
        <v>2013</v>
      </c>
      <c r="B55" s="34">
        <f t="shared" si="3"/>
        <v>204</v>
      </c>
      <c r="C55" s="34">
        <v>4</v>
      </c>
      <c r="D55" s="35" t="s">
        <v>274</v>
      </c>
      <c r="E55" s="36">
        <v>41429</v>
      </c>
      <c r="F55" s="36">
        <v>41471</v>
      </c>
      <c r="G55" s="37" t="s">
        <v>8</v>
      </c>
      <c r="H55" s="40">
        <v>462.56982227901028</v>
      </c>
      <c r="I55" s="42">
        <v>182.8</v>
      </c>
      <c r="J55" s="43">
        <v>5.79</v>
      </c>
      <c r="K55" s="43">
        <v>1.33</v>
      </c>
      <c r="L55" s="36">
        <v>41507</v>
      </c>
      <c r="M55" s="40">
        <v>480.30798002090836</v>
      </c>
      <c r="N55" s="40">
        <v>207.98672696022194</v>
      </c>
      <c r="O55" s="39">
        <v>4.8773838868034121</v>
      </c>
      <c r="P55" s="39">
        <v>0.66595782308304752</v>
      </c>
      <c r="Q55" s="36" t="s">
        <v>348</v>
      </c>
      <c r="R55" s="39" t="s">
        <v>348</v>
      </c>
      <c r="S55" s="38" t="s">
        <v>348</v>
      </c>
      <c r="T55" s="39" t="s">
        <v>348</v>
      </c>
      <c r="U55" s="39" t="s">
        <v>348</v>
      </c>
      <c r="V55" s="39" t="s">
        <v>348</v>
      </c>
      <c r="W55" s="3"/>
    </row>
    <row r="56" spans="1:23" ht="16" x14ac:dyDescent="0.2">
      <c r="A56" s="34">
        <v>2013</v>
      </c>
      <c r="B56" s="34">
        <f t="shared" si="3"/>
        <v>205</v>
      </c>
      <c r="C56" s="34">
        <v>5</v>
      </c>
      <c r="D56" s="35" t="s">
        <v>269</v>
      </c>
      <c r="E56" s="36">
        <v>41429</v>
      </c>
      <c r="F56" s="36">
        <v>41471</v>
      </c>
      <c r="G56" s="37" t="s">
        <v>8</v>
      </c>
      <c r="H56" s="40">
        <v>687.82720408874434</v>
      </c>
      <c r="I56" s="42">
        <v>293.29000000000002</v>
      </c>
      <c r="J56" s="43">
        <v>12.61</v>
      </c>
      <c r="K56" s="43">
        <v>2.27</v>
      </c>
      <c r="L56" s="36">
        <v>41507</v>
      </c>
      <c r="M56" s="40">
        <v>527.40881635497726</v>
      </c>
      <c r="N56" s="40">
        <v>226.98622706523821</v>
      </c>
      <c r="O56" s="39">
        <v>5.0596752689190359</v>
      </c>
      <c r="P56" s="39">
        <v>0.57508278071177121</v>
      </c>
      <c r="Q56" s="36" t="s">
        <v>348</v>
      </c>
      <c r="R56" s="39" t="s">
        <v>348</v>
      </c>
      <c r="S56" s="38" t="s">
        <v>348</v>
      </c>
      <c r="T56" s="39" t="s">
        <v>348</v>
      </c>
      <c r="U56" s="39" t="s">
        <v>348</v>
      </c>
      <c r="V56" s="39" t="s">
        <v>348</v>
      </c>
      <c r="W56" s="3"/>
    </row>
    <row r="57" spans="1:23" ht="16" x14ac:dyDescent="0.2">
      <c r="A57" s="34">
        <v>2013</v>
      </c>
      <c r="B57" s="34">
        <f t="shared" si="3"/>
        <v>206</v>
      </c>
      <c r="C57" s="34">
        <v>6</v>
      </c>
      <c r="D57" s="35" t="s">
        <v>271</v>
      </c>
      <c r="E57" s="36">
        <v>41429</v>
      </c>
      <c r="F57" s="36">
        <v>41471</v>
      </c>
      <c r="G57" s="37" t="s">
        <v>8</v>
      </c>
      <c r="H57" s="40">
        <v>554.44659077709377</v>
      </c>
      <c r="I57" s="42">
        <v>215.13</v>
      </c>
      <c r="J57" s="43">
        <v>8.08</v>
      </c>
      <c r="K57" s="43">
        <v>1.76</v>
      </c>
      <c r="L57" s="36">
        <v>41507</v>
      </c>
      <c r="M57" s="40">
        <v>509.15401324195614</v>
      </c>
      <c r="N57" s="40">
        <v>220.51416340552046</v>
      </c>
      <c r="O57" s="39">
        <v>4.4594885866847935</v>
      </c>
      <c r="P57" s="39">
        <v>0.61265413273770986</v>
      </c>
      <c r="Q57" s="36" t="s">
        <v>348</v>
      </c>
      <c r="R57" s="39" t="s">
        <v>348</v>
      </c>
      <c r="S57" s="38" t="s">
        <v>348</v>
      </c>
      <c r="T57" s="39" t="s">
        <v>348</v>
      </c>
      <c r="U57" s="39" t="s">
        <v>348</v>
      </c>
      <c r="V57" s="39" t="s">
        <v>348</v>
      </c>
      <c r="W57" s="3"/>
    </row>
    <row r="58" spans="1:23" ht="16" x14ac:dyDescent="0.2">
      <c r="A58" s="34">
        <v>2013</v>
      </c>
      <c r="B58" s="34">
        <f t="shared" si="3"/>
        <v>207</v>
      </c>
      <c r="C58" s="34">
        <v>7</v>
      </c>
      <c r="D58" s="35" t="s">
        <v>272</v>
      </c>
      <c r="E58" s="36">
        <v>41429</v>
      </c>
      <c r="F58" s="36">
        <v>41471</v>
      </c>
      <c r="G58" s="37" t="s">
        <v>8</v>
      </c>
      <c r="H58" s="40">
        <v>676.46100592403286</v>
      </c>
      <c r="I58" s="42">
        <v>279.32</v>
      </c>
      <c r="J58" s="43">
        <v>16.57</v>
      </c>
      <c r="K58" s="43">
        <v>2.08</v>
      </c>
      <c r="L58" s="36">
        <v>41507</v>
      </c>
      <c r="M58" s="40">
        <v>584.23980717853397</v>
      </c>
      <c r="N58" s="40">
        <v>253.46194451406973</v>
      </c>
      <c r="O58" s="39">
        <v>5.5782389268929826</v>
      </c>
      <c r="P58" s="39">
        <v>0.58656893328997539</v>
      </c>
      <c r="Q58" s="36" t="s">
        <v>348</v>
      </c>
      <c r="R58" s="39" t="s">
        <v>348</v>
      </c>
      <c r="S58" s="38" t="s">
        <v>348</v>
      </c>
      <c r="T58" s="39" t="s">
        <v>348</v>
      </c>
      <c r="U58" s="39" t="s">
        <v>348</v>
      </c>
      <c r="V58" s="39" t="s">
        <v>348</v>
      </c>
      <c r="W58" s="3"/>
    </row>
    <row r="59" spans="1:23" ht="16" x14ac:dyDescent="0.2">
      <c r="A59" s="34">
        <v>2013</v>
      </c>
      <c r="B59" s="34">
        <f t="shared" si="3"/>
        <v>208</v>
      </c>
      <c r="C59" s="34">
        <v>8</v>
      </c>
      <c r="D59" s="35" t="s">
        <v>268</v>
      </c>
      <c r="E59" s="36">
        <v>41429</v>
      </c>
      <c r="F59" s="36">
        <v>41471</v>
      </c>
      <c r="G59" s="37" t="s">
        <v>8</v>
      </c>
      <c r="H59" s="40">
        <v>639.09032407945176</v>
      </c>
      <c r="I59" s="42">
        <v>246.84</v>
      </c>
      <c r="J59" s="43">
        <v>11.05</v>
      </c>
      <c r="K59" s="43">
        <v>1.8</v>
      </c>
      <c r="L59" s="36">
        <v>41507</v>
      </c>
      <c r="M59" s="40">
        <v>545.49140434429091</v>
      </c>
      <c r="N59" s="40">
        <v>235.6440089179199</v>
      </c>
      <c r="O59" s="39">
        <v>5.5074551001364132</v>
      </c>
      <c r="P59" s="39">
        <v>0.53953361892021479</v>
      </c>
      <c r="Q59" s="36" t="s">
        <v>348</v>
      </c>
      <c r="R59" s="39" t="s">
        <v>348</v>
      </c>
      <c r="S59" s="38" t="s">
        <v>348</v>
      </c>
      <c r="T59" s="39" t="s">
        <v>348</v>
      </c>
      <c r="U59" s="39" t="s">
        <v>348</v>
      </c>
      <c r="V59" s="39" t="s">
        <v>348</v>
      </c>
      <c r="W59" s="3"/>
    </row>
    <row r="60" spans="1:23" ht="16" x14ac:dyDescent="0.2">
      <c r="A60" s="34">
        <v>2013</v>
      </c>
      <c r="B60" s="34">
        <f t="shared" si="3"/>
        <v>209</v>
      </c>
      <c r="C60" s="34">
        <v>9</v>
      </c>
      <c r="D60" s="35" t="s">
        <v>270</v>
      </c>
      <c r="E60" s="36">
        <v>41429</v>
      </c>
      <c r="F60" s="36">
        <v>41471</v>
      </c>
      <c r="G60" s="37" t="s">
        <v>8</v>
      </c>
      <c r="H60" s="40">
        <v>552.03557904518516</v>
      </c>
      <c r="I60" s="42">
        <v>214.01</v>
      </c>
      <c r="J60" s="43">
        <v>8.94</v>
      </c>
      <c r="K60" s="43">
        <v>1.85</v>
      </c>
      <c r="L60" s="36">
        <v>41507</v>
      </c>
      <c r="M60" s="40">
        <v>513.11496108723429</v>
      </c>
      <c r="N60" s="40">
        <v>223.42237492638904</v>
      </c>
      <c r="O60" s="39">
        <v>4.5193847646243244</v>
      </c>
      <c r="P60" s="39">
        <v>0.57034625742852019</v>
      </c>
      <c r="Q60" s="36" t="s">
        <v>348</v>
      </c>
      <c r="R60" s="39" t="s">
        <v>348</v>
      </c>
      <c r="S60" s="38" t="s">
        <v>348</v>
      </c>
      <c r="T60" s="39" t="s">
        <v>348</v>
      </c>
      <c r="U60" s="39" t="s">
        <v>348</v>
      </c>
      <c r="V60" s="39" t="s">
        <v>348</v>
      </c>
      <c r="W60" s="3"/>
    </row>
    <row r="61" spans="1:23" ht="16" x14ac:dyDescent="0.2">
      <c r="A61" s="34">
        <v>2013</v>
      </c>
      <c r="B61" s="34">
        <f>B60+1</f>
        <v>210</v>
      </c>
      <c r="C61" s="34">
        <v>10</v>
      </c>
      <c r="D61" s="35" t="s">
        <v>276</v>
      </c>
      <c r="E61" s="36">
        <v>41429</v>
      </c>
      <c r="F61" s="36">
        <v>41471</v>
      </c>
      <c r="G61" s="37" t="s">
        <v>8</v>
      </c>
      <c r="H61" s="40">
        <v>689.63546288767577</v>
      </c>
      <c r="I61" s="42">
        <v>269.58999999999997</v>
      </c>
      <c r="J61" s="43">
        <v>12.09</v>
      </c>
      <c r="K61" s="43">
        <v>1.76</v>
      </c>
      <c r="L61" s="36">
        <v>41507</v>
      </c>
      <c r="M61" s="40">
        <v>555.91041932860958</v>
      </c>
      <c r="N61" s="40">
        <v>244.88429298332463</v>
      </c>
      <c r="O61" s="39">
        <v>8.3255729190792191</v>
      </c>
      <c r="P61" s="39">
        <v>0.67347920448822041</v>
      </c>
      <c r="Q61" s="36" t="s">
        <v>348</v>
      </c>
      <c r="R61" s="39" t="s">
        <v>348</v>
      </c>
      <c r="S61" s="38" t="s">
        <v>348</v>
      </c>
      <c r="T61" s="39" t="s">
        <v>348</v>
      </c>
      <c r="U61" s="39" t="s">
        <v>348</v>
      </c>
      <c r="V61" s="39" t="s">
        <v>348</v>
      </c>
      <c r="W61" s="3"/>
    </row>
    <row r="62" spans="1:23" ht="16" x14ac:dyDescent="0.2">
      <c r="A62" s="34">
        <v>2013</v>
      </c>
      <c r="B62" s="34">
        <f>B52+100</f>
        <v>301</v>
      </c>
      <c r="C62" s="34">
        <v>1</v>
      </c>
      <c r="D62" s="35" t="s">
        <v>269</v>
      </c>
      <c r="E62" s="36">
        <v>41429</v>
      </c>
      <c r="F62" s="36">
        <v>41471</v>
      </c>
      <c r="G62" s="37" t="s">
        <v>8</v>
      </c>
      <c r="H62" s="39" t="s">
        <v>348</v>
      </c>
      <c r="I62" s="39" t="s">
        <v>348</v>
      </c>
      <c r="J62" s="39" t="s">
        <v>348</v>
      </c>
      <c r="K62" s="39" t="s">
        <v>348</v>
      </c>
      <c r="L62" s="36">
        <v>41507</v>
      </c>
      <c r="M62" s="39" t="s">
        <v>348</v>
      </c>
      <c r="N62" s="39" t="s">
        <v>348</v>
      </c>
      <c r="O62" s="39" t="s">
        <v>348</v>
      </c>
      <c r="P62" s="39" t="s">
        <v>348</v>
      </c>
      <c r="Q62" s="36" t="s">
        <v>348</v>
      </c>
      <c r="R62" s="39" t="s">
        <v>348</v>
      </c>
      <c r="S62" s="38" t="s">
        <v>348</v>
      </c>
      <c r="T62" s="39" t="s">
        <v>348</v>
      </c>
      <c r="U62" s="39" t="s">
        <v>348</v>
      </c>
      <c r="V62" s="39" t="s">
        <v>348</v>
      </c>
      <c r="W62" s="3"/>
    </row>
    <row r="63" spans="1:23" ht="16" x14ac:dyDescent="0.2">
      <c r="A63" s="34">
        <v>2013</v>
      </c>
      <c r="B63" s="34">
        <f t="shared" ref="B63:B71" si="4">B53+100</f>
        <v>302</v>
      </c>
      <c r="C63" s="34">
        <v>2</v>
      </c>
      <c r="D63" s="35" t="s">
        <v>271</v>
      </c>
      <c r="E63" s="36">
        <v>41429</v>
      </c>
      <c r="F63" s="36">
        <v>41471</v>
      </c>
      <c r="G63" s="37" t="s">
        <v>8</v>
      </c>
      <c r="H63" s="39" t="s">
        <v>348</v>
      </c>
      <c r="I63" s="39" t="s">
        <v>348</v>
      </c>
      <c r="J63" s="39" t="s">
        <v>348</v>
      </c>
      <c r="K63" s="39" t="s">
        <v>348</v>
      </c>
      <c r="L63" s="36">
        <v>41507</v>
      </c>
      <c r="M63" s="39" t="s">
        <v>348</v>
      </c>
      <c r="N63" s="39" t="s">
        <v>348</v>
      </c>
      <c r="O63" s="39" t="s">
        <v>348</v>
      </c>
      <c r="P63" s="39" t="s">
        <v>348</v>
      </c>
      <c r="Q63" s="36" t="s">
        <v>348</v>
      </c>
      <c r="R63" s="39" t="s">
        <v>348</v>
      </c>
      <c r="S63" s="38" t="s">
        <v>348</v>
      </c>
      <c r="T63" s="39" t="s">
        <v>348</v>
      </c>
      <c r="U63" s="39" t="s">
        <v>348</v>
      </c>
      <c r="V63" s="39" t="s">
        <v>348</v>
      </c>
      <c r="W63" s="3"/>
    </row>
    <row r="64" spans="1:23" ht="16" x14ac:dyDescent="0.2">
      <c r="A64" s="34">
        <v>2013</v>
      </c>
      <c r="B64" s="34">
        <f t="shared" si="4"/>
        <v>303</v>
      </c>
      <c r="C64" s="34">
        <v>3</v>
      </c>
      <c r="D64" s="35" t="s">
        <v>270</v>
      </c>
      <c r="E64" s="36">
        <v>41429</v>
      </c>
      <c r="F64" s="36">
        <v>41471</v>
      </c>
      <c r="G64" s="37" t="s">
        <v>8</v>
      </c>
      <c r="H64" s="39" t="s">
        <v>348</v>
      </c>
      <c r="I64" s="39" t="s">
        <v>348</v>
      </c>
      <c r="J64" s="39" t="s">
        <v>348</v>
      </c>
      <c r="K64" s="39" t="s">
        <v>348</v>
      </c>
      <c r="L64" s="36">
        <v>41507</v>
      </c>
      <c r="M64" s="39" t="s">
        <v>348</v>
      </c>
      <c r="N64" s="39" t="s">
        <v>348</v>
      </c>
      <c r="O64" s="39" t="s">
        <v>348</v>
      </c>
      <c r="P64" s="39" t="s">
        <v>348</v>
      </c>
      <c r="Q64" s="36" t="s">
        <v>348</v>
      </c>
      <c r="R64" s="39" t="s">
        <v>348</v>
      </c>
      <c r="S64" s="38" t="s">
        <v>348</v>
      </c>
      <c r="T64" s="39" t="s">
        <v>348</v>
      </c>
      <c r="U64" s="39" t="s">
        <v>348</v>
      </c>
      <c r="V64" s="39" t="s">
        <v>348</v>
      </c>
      <c r="W64" s="3"/>
    </row>
    <row r="65" spans="1:23" ht="16" x14ac:dyDescent="0.2">
      <c r="A65" s="34">
        <v>2013</v>
      </c>
      <c r="B65" s="34">
        <f t="shared" si="4"/>
        <v>304</v>
      </c>
      <c r="C65" s="34">
        <v>4</v>
      </c>
      <c r="D65" s="35" t="s">
        <v>273</v>
      </c>
      <c r="E65" s="36">
        <v>41429</v>
      </c>
      <c r="F65" s="36">
        <v>41471</v>
      </c>
      <c r="G65" s="37" t="s">
        <v>8</v>
      </c>
      <c r="H65" s="39" t="s">
        <v>348</v>
      </c>
      <c r="I65" s="39" t="s">
        <v>348</v>
      </c>
      <c r="J65" s="39" t="s">
        <v>348</v>
      </c>
      <c r="K65" s="39" t="s">
        <v>348</v>
      </c>
      <c r="L65" s="36">
        <v>41507</v>
      </c>
      <c r="M65" s="39" t="s">
        <v>348</v>
      </c>
      <c r="N65" s="39" t="s">
        <v>348</v>
      </c>
      <c r="O65" s="39" t="s">
        <v>348</v>
      </c>
      <c r="P65" s="39" t="s">
        <v>348</v>
      </c>
      <c r="Q65" s="36" t="s">
        <v>348</v>
      </c>
      <c r="R65" s="39" t="s">
        <v>348</v>
      </c>
      <c r="S65" s="38" t="s">
        <v>348</v>
      </c>
      <c r="T65" s="39" t="s">
        <v>348</v>
      </c>
      <c r="U65" s="39" t="s">
        <v>348</v>
      </c>
      <c r="V65" s="39" t="s">
        <v>348</v>
      </c>
      <c r="W65" s="3"/>
    </row>
    <row r="66" spans="1:23" ht="16" x14ac:dyDescent="0.2">
      <c r="A66" s="34">
        <v>2013</v>
      </c>
      <c r="B66" s="34">
        <f t="shared" si="4"/>
        <v>305</v>
      </c>
      <c r="C66" s="34">
        <v>5</v>
      </c>
      <c r="D66" s="35" t="s">
        <v>272</v>
      </c>
      <c r="E66" s="36">
        <v>41429</v>
      </c>
      <c r="F66" s="36">
        <v>41471</v>
      </c>
      <c r="G66" s="37" t="s">
        <v>8</v>
      </c>
      <c r="H66" s="39" t="s">
        <v>348</v>
      </c>
      <c r="I66" s="39" t="s">
        <v>348</v>
      </c>
      <c r="J66" s="39" t="s">
        <v>348</v>
      </c>
      <c r="K66" s="39" t="s">
        <v>348</v>
      </c>
      <c r="L66" s="36">
        <v>41507</v>
      </c>
      <c r="M66" s="39" t="s">
        <v>348</v>
      </c>
      <c r="N66" s="39" t="s">
        <v>348</v>
      </c>
      <c r="O66" s="39" t="s">
        <v>348</v>
      </c>
      <c r="P66" s="39" t="s">
        <v>348</v>
      </c>
      <c r="Q66" s="36" t="s">
        <v>348</v>
      </c>
      <c r="R66" s="39" t="s">
        <v>348</v>
      </c>
      <c r="S66" s="38" t="s">
        <v>348</v>
      </c>
      <c r="T66" s="39" t="s">
        <v>348</v>
      </c>
      <c r="U66" s="39" t="s">
        <v>348</v>
      </c>
      <c r="V66" s="39" t="s">
        <v>348</v>
      </c>
      <c r="W66" s="3"/>
    </row>
    <row r="67" spans="1:23" ht="16" x14ac:dyDescent="0.2">
      <c r="A67" s="34">
        <v>2013</v>
      </c>
      <c r="B67" s="34">
        <f t="shared" si="4"/>
        <v>306</v>
      </c>
      <c r="C67" s="34">
        <v>6</v>
      </c>
      <c r="D67" s="35" t="s">
        <v>277</v>
      </c>
      <c r="E67" s="36">
        <v>41429</v>
      </c>
      <c r="F67" s="36">
        <v>41471</v>
      </c>
      <c r="G67" s="37" t="s">
        <v>8</v>
      </c>
      <c r="H67" s="39" t="s">
        <v>348</v>
      </c>
      <c r="I67" s="39" t="s">
        <v>348</v>
      </c>
      <c r="J67" s="39" t="s">
        <v>348</v>
      </c>
      <c r="K67" s="39" t="s">
        <v>348</v>
      </c>
      <c r="L67" s="36">
        <v>41507</v>
      </c>
      <c r="M67" s="39" t="s">
        <v>348</v>
      </c>
      <c r="N67" s="39" t="s">
        <v>348</v>
      </c>
      <c r="O67" s="39" t="s">
        <v>348</v>
      </c>
      <c r="P67" s="39" t="s">
        <v>348</v>
      </c>
      <c r="Q67" s="36" t="s">
        <v>348</v>
      </c>
      <c r="R67" s="39" t="s">
        <v>348</v>
      </c>
      <c r="S67" s="38" t="s">
        <v>348</v>
      </c>
      <c r="T67" s="39" t="s">
        <v>348</v>
      </c>
      <c r="U67" s="39" t="s">
        <v>348</v>
      </c>
      <c r="V67" s="39" t="s">
        <v>348</v>
      </c>
      <c r="W67" s="3"/>
    </row>
    <row r="68" spans="1:23" ht="16" x14ac:dyDescent="0.2">
      <c r="A68" s="34">
        <v>2013</v>
      </c>
      <c r="B68" s="34">
        <f t="shared" si="4"/>
        <v>307</v>
      </c>
      <c r="C68" s="34">
        <v>7</v>
      </c>
      <c r="D68" s="35" t="s">
        <v>275</v>
      </c>
      <c r="E68" s="36">
        <v>41429</v>
      </c>
      <c r="F68" s="36">
        <v>41471</v>
      </c>
      <c r="G68" s="37" t="s">
        <v>8</v>
      </c>
      <c r="H68" s="39" t="s">
        <v>348</v>
      </c>
      <c r="I68" s="39" t="s">
        <v>348</v>
      </c>
      <c r="J68" s="39" t="s">
        <v>348</v>
      </c>
      <c r="K68" s="39" t="s">
        <v>348</v>
      </c>
      <c r="L68" s="36">
        <v>41507</v>
      </c>
      <c r="M68" s="39" t="s">
        <v>348</v>
      </c>
      <c r="N68" s="39" t="s">
        <v>348</v>
      </c>
      <c r="O68" s="39" t="s">
        <v>348</v>
      </c>
      <c r="P68" s="39" t="s">
        <v>348</v>
      </c>
      <c r="Q68" s="36" t="s">
        <v>348</v>
      </c>
      <c r="R68" s="39" t="s">
        <v>348</v>
      </c>
      <c r="S68" s="38" t="s">
        <v>348</v>
      </c>
      <c r="T68" s="39" t="s">
        <v>348</v>
      </c>
      <c r="U68" s="39" t="s">
        <v>348</v>
      </c>
      <c r="V68" s="39" t="s">
        <v>348</v>
      </c>
      <c r="W68" s="3"/>
    </row>
    <row r="69" spans="1:23" ht="16" x14ac:dyDescent="0.2">
      <c r="A69" s="34">
        <v>2013</v>
      </c>
      <c r="B69" s="34">
        <f t="shared" si="4"/>
        <v>308</v>
      </c>
      <c r="C69" s="34">
        <v>8</v>
      </c>
      <c r="D69" s="35" t="s">
        <v>268</v>
      </c>
      <c r="E69" s="36">
        <v>41429</v>
      </c>
      <c r="F69" s="36">
        <v>41471</v>
      </c>
      <c r="G69" s="37" t="s">
        <v>8</v>
      </c>
      <c r="H69" s="39" t="s">
        <v>348</v>
      </c>
      <c r="I69" s="39" t="s">
        <v>348</v>
      </c>
      <c r="J69" s="39" t="s">
        <v>348</v>
      </c>
      <c r="K69" s="39" t="s">
        <v>348</v>
      </c>
      <c r="L69" s="36">
        <v>41507</v>
      </c>
      <c r="M69" s="39" t="s">
        <v>348</v>
      </c>
      <c r="N69" s="39" t="s">
        <v>348</v>
      </c>
      <c r="O69" s="39" t="s">
        <v>348</v>
      </c>
      <c r="P69" s="39" t="s">
        <v>348</v>
      </c>
      <c r="Q69" s="36" t="s">
        <v>348</v>
      </c>
      <c r="R69" s="39" t="s">
        <v>348</v>
      </c>
      <c r="S69" s="38" t="s">
        <v>348</v>
      </c>
      <c r="T69" s="39" t="s">
        <v>348</v>
      </c>
      <c r="U69" s="39" t="s">
        <v>348</v>
      </c>
      <c r="V69" s="39" t="s">
        <v>348</v>
      </c>
      <c r="W69" s="3"/>
    </row>
    <row r="70" spans="1:23" ht="16" x14ac:dyDescent="0.2">
      <c r="A70" s="34">
        <v>2013</v>
      </c>
      <c r="B70" s="34">
        <f t="shared" si="4"/>
        <v>309</v>
      </c>
      <c r="C70" s="34">
        <v>9</v>
      </c>
      <c r="D70" s="35" t="s">
        <v>276</v>
      </c>
      <c r="E70" s="36">
        <v>41429</v>
      </c>
      <c r="F70" s="36">
        <v>41471</v>
      </c>
      <c r="G70" s="37" t="s">
        <v>8</v>
      </c>
      <c r="H70" s="39" t="s">
        <v>348</v>
      </c>
      <c r="I70" s="39" t="s">
        <v>348</v>
      </c>
      <c r="J70" s="39" t="s">
        <v>348</v>
      </c>
      <c r="K70" s="39" t="s">
        <v>348</v>
      </c>
      <c r="L70" s="36">
        <v>41507</v>
      </c>
      <c r="M70" s="39" t="s">
        <v>348</v>
      </c>
      <c r="N70" s="39" t="s">
        <v>348</v>
      </c>
      <c r="O70" s="39" t="s">
        <v>348</v>
      </c>
      <c r="P70" s="39" t="s">
        <v>348</v>
      </c>
      <c r="Q70" s="36" t="s">
        <v>348</v>
      </c>
      <c r="R70" s="39" t="s">
        <v>348</v>
      </c>
      <c r="S70" s="38" t="s">
        <v>348</v>
      </c>
      <c r="T70" s="39" t="s">
        <v>348</v>
      </c>
      <c r="U70" s="39" t="s">
        <v>348</v>
      </c>
      <c r="V70" s="39" t="s">
        <v>348</v>
      </c>
      <c r="W70" s="3"/>
    </row>
    <row r="71" spans="1:23" ht="16" x14ac:dyDescent="0.2">
      <c r="A71" s="34">
        <v>2013</v>
      </c>
      <c r="B71" s="34">
        <f t="shared" si="4"/>
        <v>310</v>
      </c>
      <c r="C71" s="34">
        <v>10</v>
      </c>
      <c r="D71" s="35" t="s">
        <v>274</v>
      </c>
      <c r="E71" s="36">
        <v>41429</v>
      </c>
      <c r="F71" s="36">
        <v>41471</v>
      </c>
      <c r="G71" s="37" t="s">
        <v>8</v>
      </c>
      <c r="H71" s="39" t="s">
        <v>348</v>
      </c>
      <c r="I71" s="39" t="s">
        <v>348</v>
      </c>
      <c r="J71" s="39" t="s">
        <v>348</v>
      </c>
      <c r="K71" s="39" t="s">
        <v>348</v>
      </c>
      <c r="L71" s="36">
        <v>41507</v>
      </c>
      <c r="M71" s="39" t="s">
        <v>348</v>
      </c>
      <c r="N71" s="39" t="s">
        <v>348</v>
      </c>
      <c r="O71" s="39" t="s">
        <v>348</v>
      </c>
      <c r="P71" s="39" t="s">
        <v>348</v>
      </c>
      <c r="Q71" s="36" t="s">
        <v>348</v>
      </c>
      <c r="R71" s="39" t="s">
        <v>348</v>
      </c>
      <c r="S71" s="38" t="s">
        <v>348</v>
      </c>
      <c r="T71" s="39" t="s">
        <v>348</v>
      </c>
      <c r="U71" s="39" t="s">
        <v>348</v>
      </c>
      <c r="V71" s="39" t="s">
        <v>348</v>
      </c>
      <c r="W71" s="3"/>
    </row>
    <row r="72" spans="1:23" ht="16" x14ac:dyDescent="0.2">
      <c r="A72" s="34">
        <v>2013</v>
      </c>
      <c r="B72" s="34">
        <f>B52+200</f>
        <v>401</v>
      </c>
      <c r="C72" s="34">
        <v>1</v>
      </c>
      <c r="D72" s="35" t="s">
        <v>275</v>
      </c>
      <c r="E72" s="36">
        <v>41429</v>
      </c>
      <c r="F72" s="36">
        <v>41471</v>
      </c>
      <c r="G72" s="37" t="s">
        <v>8</v>
      </c>
      <c r="H72" s="40">
        <v>734.06696480427468</v>
      </c>
      <c r="I72" s="42">
        <v>280.58</v>
      </c>
      <c r="J72" s="43">
        <v>14.56</v>
      </c>
      <c r="K72" s="43">
        <v>2.04</v>
      </c>
      <c r="L72" s="36">
        <v>41507</v>
      </c>
      <c r="M72" s="40">
        <v>537.39729353002667</v>
      </c>
      <c r="N72" s="40">
        <v>234.7037948318133</v>
      </c>
      <c r="O72" s="39">
        <v>5.6000107198866349</v>
      </c>
      <c r="P72" s="39">
        <v>0.62305451529863887</v>
      </c>
      <c r="Q72" s="36" t="s">
        <v>348</v>
      </c>
      <c r="R72" s="39" t="s">
        <v>348</v>
      </c>
      <c r="S72" s="38" t="s">
        <v>348</v>
      </c>
      <c r="T72" s="39" t="s">
        <v>348</v>
      </c>
      <c r="U72" s="39" t="s">
        <v>348</v>
      </c>
      <c r="V72" s="39" t="s">
        <v>348</v>
      </c>
      <c r="W72" s="3"/>
    </row>
    <row r="73" spans="1:23" ht="16" x14ac:dyDescent="0.2">
      <c r="A73" s="34">
        <v>2013</v>
      </c>
      <c r="B73" s="34">
        <f t="shared" ref="B73:B81" si="5">B53+200</f>
        <v>402</v>
      </c>
      <c r="C73" s="34">
        <v>2</v>
      </c>
      <c r="D73" s="35" t="s">
        <v>272</v>
      </c>
      <c r="E73" s="36">
        <v>41429</v>
      </c>
      <c r="F73" s="36">
        <v>41471</v>
      </c>
      <c r="G73" s="37" t="s">
        <v>8</v>
      </c>
      <c r="H73" s="40">
        <v>736.56408409803691</v>
      </c>
      <c r="I73" s="42">
        <v>290.66000000000003</v>
      </c>
      <c r="J73" s="43">
        <v>14.25</v>
      </c>
      <c r="K73" s="43">
        <v>2.1800000000000002</v>
      </c>
      <c r="L73" s="36">
        <v>41507</v>
      </c>
      <c r="M73" s="40">
        <v>553.24108491113941</v>
      </c>
      <c r="N73" s="40">
        <v>240.66947447135064</v>
      </c>
      <c r="O73" s="39">
        <v>5.67028787824428</v>
      </c>
      <c r="P73" s="39">
        <v>0.59953693226172478</v>
      </c>
      <c r="Q73" s="36" t="s">
        <v>348</v>
      </c>
      <c r="R73" s="39" t="s">
        <v>348</v>
      </c>
      <c r="S73" s="38" t="s">
        <v>348</v>
      </c>
      <c r="T73" s="39" t="s">
        <v>348</v>
      </c>
      <c r="U73" s="39" t="s">
        <v>348</v>
      </c>
      <c r="V73" s="39" t="s">
        <v>348</v>
      </c>
      <c r="W73" s="3"/>
    </row>
    <row r="74" spans="1:23" ht="16" x14ac:dyDescent="0.2">
      <c r="A74" s="34">
        <v>2013</v>
      </c>
      <c r="B74" s="34">
        <f t="shared" si="5"/>
        <v>403</v>
      </c>
      <c r="C74" s="34">
        <v>3</v>
      </c>
      <c r="D74" s="35" t="s">
        <v>268</v>
      </c>
      <c r="E74" s="36">
        <v>41429</v>
      </c>
      <c r="F74" s="36">
        <v>41471</v>
      </c>
      <c r="G74" s="37" t="s">
        <v>8</v>
      </c>
      <c r="H74" s="40">
        <v>749.73854106167971</v>
      </c>
      <c r="I74" s="42">
        <v>296.57</v>
      </c>
      <c r="J74" s="43">
        <v>15.6</v>
      </c>
      <c r="K74" s="43">
        <v>2.1800000000000002</v>
      </c>
      <c r="L74" s="36">
        <v>41507</v>
      </c>
      <c r="M74" s="40">
        <v>563.22956208618882</v>
      </c>
      <c r="N74" s="40">
        <v>245.51890015968758</v>
      </c>
      <c r="O74" s="39">
        <v>6.6576591971028956</v>
      </c>
      <c r="P74" s="39">
        <v>0.71465726823606579</v>
      </c>
      <c r="Q74" s="36" t="s">
        <v>348</v>
      </c>
      <c r="R74" s="39" t="s">
        <v>348</v>
      </c>
      <c r="S74" s="38" t="s">
        <v>348</v>
      </c>
      <c r="T74" s="39" t="s">
        <v>348</v>
      </c>
      <c r="U74" s="39" t="s">
        <v>348</v>
      </c>
      <c r="V74" s="39" t="s">
        <v>348</v>
      </c>
      <c r="W74" s="3"/>
    </row>
    <row r="75" spans="1:23" ht="16" x14ac:dyDescent="0.2">
      <c r="A75" s="34">
        <v>2013</v>
      </c>
      <c r="B75" s="34">
        <f t="shared" si="5"/>
        <v>404</v>
      </c>
      <c r="C75" s="34">
        <v>4</v>
      </c>
      <c r="D75" s="35" t="s">
        <v>273</v>
      </c>
      <c r="E75" s="36">
        <v>41429</v>
      </c>
      <c r="F75" s="36">
        <v>41471</v>
      </c>
      <c r="G75" s="37" t="s">
        <v>8</v>
      </c>
      <c r="H75" s="40">
        <v>620.92162852828449</v>
      </c>
      <c r="I75" s="42">
        <v>243.16</v>
      </c>
      <c r="J75" s="43">
        <v>10.97</v>
      </c>
      <c r="K75" s="43">
        <v>1.81</v>
      </c>
      <c r="L75" s="36">
        <v>41507</v>
      </c>
      <c r="M75" s="40">
        <v>495.46291090719012</v>
      </c>
      <c r="N75" s="40">
        <v>215.28510250951533</v>
      </c>
      <c r="O75" s="39">
        <v>4.4894723571530744</v>
      </c>
      <c r="P75" s="39">
        <v>0.6400627983368915</v>
      </c>
      <c r="Q75" s="36" t="s">
        <v>348</v>
      </c>
      <c r="R75" s="39" t="s">
        <v>348</v>
      </c>
      <c r="S75" s="38" t="s">
        <v>348</v>
      </c>
      <c r="T75" s="39" t="s">
        <v>348</v>
      </c>
      <c r="U75" s="39" t="s">
        <v>348</v>
      </c>
      <c r="V75" s="39" t="s">
        <v>348</v>
      </c>
      <c r="W75" s="3"/>
    </row>
    <row r="76" spans="1:23" ht="16" x14ac:dyDescent="0.2">
      <c r="A76" s="34">
        <v>2013</v>
      </c>
      <c r="B76" s="34">
        <f t="shared" si="5"/>
        <v>405</v>
      </c>
      <c r="C76" s="34">
        <v>5</v>
      </c>
      <c r="D76" s="35" t="s">
        <v>269</v>
      </c>
      <c r="E76" s="36">
        <v>41429</v>
      </c>
      <c r="F76" s="36">
        <v>41471</v>
      </c>
      <c r="G76" s="37" t="s">
        <v>8</v>
      </c>
      <c r="H76" s="40">
        <v>755.33553258218137</v>
      </c>
      <c r="I76" s="42">
        <v>291.31</v>
      </c>
      <c r="J76" s="43">
        <v>14.39</v>
      </c>
      <c r="K76" s="43">
        <v>2.41</v>
      </c>
      <c r="L76" s="36">
        <v>41507</v>
      </c>
      <c r="M76" s="40">
        <v>570.29038215820663</v>
      </c>
      <c r="N76" s="40">
        <v>247.18423679352344</v>
      </c>
      <c r="O76" s="39">
        <v>5.6890364378288556</v>
      </c>
      <c r="P76" s="39">
        <v>0.59145699841351063</v>
      </c>
      <c r="Q76" s="36" t="s">
        <v>348</v>
      </c>
      <c r="R76" s="39" t="s">
        <v>348</v>
      </c>
      <c r="S76" s="38" t="s">
        <v>348</v>
      </c>
      <c r="T76" s="39" t="s">
        <v>348</v>
      </c>
      <c r="U76" s="39" t="s">
        <v>348</v>
      </c>
      <c r="V76" s="39" t="s">
        <v>348</v>
      </c>
      <c r="W76" s="3"/>
    </row>
    <row r="77" spans="1:23" ht="16" x14ac:dyDescent="0.2">
      <c r="A77" s="34">
        <v>2013</v>
      </c>
      <c r="B77" s="34">
        <f t="shared" si="5"/>
        <v>406</v>
      </c>
      <c r="C77" s="34">
        <v>6</v>
      </c>
      <c r="D77" s="35" t="s">
        <v>276</v>
      </c>
      <c r="E77" s="36">
        <v>41429</v>
      </c>
      <c r="F77" s="36">
        <v>41471</v>
      </c>
      <c r="G77" s="37" t="s">
        <v>8</v>
      </c>
      <c r="H77" s="40">
        <v>651.14538273899416</v>
      </c>
      <c r="I77" s="42">
        <v>264.25</v>
      </c>
      <c r="J77" s="43">
        <v>14.75</v>
      </c>
      <c r="K77" s="43">
        <v>1.95</v>
      </c>
      <c r="L77" s="36">
        <v>41507</v>
      </c>
      <c r="M77" s="40">
        <v>573.13193169938438</v>
      </c>
      <c r="N77" s="40">
        <v>253.70981097475209</v>
      </c>
      <c r="O77" s="39" t="s">
        <v>348</v>
      </c>
      <c r="P77" s="39">
        <v>0.88924762739677077</v>
      </c>
      <c r="Q77" s="36" t="s">
        <v>348</v>
      </c>
      <c r="R77" s="39" t="s">
        <v>348</v>
      </c>
      <c r="S77" s="38" t="s">
        <v>348</v>
      </c>
      <c r="T77" s="39" t="s">
        <v>348</v>
      </c>
      <c r="U77" s="39" t="s">
        <v>348</v>
      </c>
      <c r="V77" s="39" t="s">
        <v>348</v>
      </c>
      <c r="W77" s="3"/>
    </row>
    <row r="78" spans="1:23" ht="16" x14ac:dyDescent="0.2">
      <c r="A78" s="34">
        <v>2013</v>
      </c>
      <c r="B78" s="34">
        <f t="shared" si="5"/>
        <v>407</v>
      </c>
      <c r="C78" s="34">
        <v>7</v>
      </c>
      <c r="D78" s="35" t="s">
        <v>274</v>
      </c>
      <c r="E78" s="36">
        <v>41429</v>
      </c>
      <c r="F78" s="36">
        <v>41471</v>
      </c>
      <c r="G78" s="37" t="s">
        <v>8</v>
      </c>
      <c r="H78" s="40">
        <v>799.33649668951091</v>
      </c>
      <c r="I78" s="42">
        <v>315.16000000000003</v>
      </c>
      <c r="J78" s="43">
        <v>12.27</v>
      </c>
      <c r="K78" s="43">
        <v>2.23</v>
      </c>
      <c r="L78" s="36">
        <v>41507</v>
      </c>
      <c r="M78" s="40">
        <v>477.98307585085371</v>
      </c>
      <c r="N78" s="40">
        <v>208.7556950465692</v>
      </c>
      <c r="O78" s="39">
        <v>4.3137376270815571</v>
      </c>
      <c r="P78" s="39">
        <v>0.54819992894098546</v>
      </c>
      <c r="Q78" s="36" t="s">
        <v>348</v>
      </c>
      <c r="R78" s="39" t="s">
        <v>348</v>
      </c>
      <c r="S78" s="38" t="s">
        <v>348</v>
      </c>
      <c r="T78" s="39" t="s">
        <v>348</v>
      </c>
      <c r="U78" s="39" t="s">
        <v>348</v>
      </c>
      <c r="V78" s="39" t="s">
        <v>348</v>
      </c>
      <c r="W78" s="3"/>
    </row>
    <row r="79" spans="1:23" ht="16" x14ac:dyDescent="0.2">
      <c r="A79" s="34">
        <v>2013</v>
      </c>
      <c r="B79" s="34">
        <f t="shared" si="5"/>
        <v>408</v>
      </c>
      <c r="C79" s="34">
        <v>8</v>
      </c>
      <c r="D79" s="35" t="s">
        <v>271</v>
      </c>
      <c r="E79" s="36">
        <v>41429</v>
      </c>
      <c r="F79" s="36">
        <v>41471</v>
      </c>
      <c r="G79" s="37" t="s">
        <v>8</v>
      </c>
      <c r="H79" s="40">
        <v>836.62107097223827</v>
      </c>
      <c r="I79" s="42">
        <v>329.32</v>
      </c>
      <c r="J79" s="43">
        <v>14.64</v>
      </c>
      <c r="K79" s="43">
        <v>2.44</v>
      </c>
      <c r="L79" s="36">
        <v>41507</v>
      </c>
      <c r="M79" s="40">
        <v>539.54998257637351</v>
      </c>
      <c r="N79" s="40">
        <v>234.65326031520635</v>
      </c>
      <c r="O79" s="39">
        <v>5.5333803130651731</v>
      </c>
      <c r="P79" s="39">
        <v>0.58692931299642437</v>
      </c>
      <c r="Q79" s="36" t="s">
        <v>348</v>
      </c>
      <c r="R79" s="39" t="s">
        <v>348</v>
      </c>
      <c r="S79" s="38" t="s">
        <v>348</v>
      </c>
      <c r="T79" s="39" t="s">
        <v>348</v>
      </c>
      <c r="U79" s="39" t="s">
        <v>348</v>
      </c>
      <c r="V79" s="39" t="s">
        <v>348</v>
      </c>
      <c r="W79" s="3"/>
    </row>
    <row r="80" spans="1:23" ht="16" x14ac:dyDescent="0.2">
      <c r="A80" s="34">
        <v>2013</v>
      </c>
      <c r="B80" s="34">
        <f t="shared" si="5"/>
        <v>409</v>
      </c>
      <c r="C80" s="34">
        <v>9</v>
      </c>
      <c r="D80" s="35" t="s">
        <v>270</v>
      </c>
      <c r="E80" s="36">
        <v>41429</v>
      </c>
      <c r="F80" s="36">
        <v>41471</v>
      </c>
      <c r="G80" s="37" t="s">
        <v>8</v>
      </c>
      <c r="H80" s="40">
        <v>686.10505285166687</v>
      </c>
      <c r="I80" s="42">
        <v>274.47000000000003</v>
      </c>
      <c r="J80" s="43">
        <v>12.8</v>
      </c>
      <c r="K80" s="43">
        <v>2.14</v>
      </c>
      <c r="L80" s="36">
        <v>41507</v>
      </c>
      <c r="M80" s="40">
        <v>558.40753862237182</v>
      </c>
      <c r="N80" s="40">
        <v>242.23608853785132</v>
      </c>
      <c r="O80" s="39">
        <v>5.760781229144067</v>
      </c>
      <c r="P80" s="39">
        <v>0.77297395580661854</v>
      </c>
      <c r="Q80" s="36" t="s">
        <v>348</v>
      </c>
      <c r="R80" s="39" t="s">
        <v>348</v>
      </c>
      <c r="S80" s="38" t="s">
        <v>348</v>
      </c>
      <c r="T80" s="39" t="s">
        <v>348</v>
      </c>
      <c r="U80" s="39" t="s">
        <v>348</v>
      </c>
      <c r="V80" s="39" t="s">
        <v>348</v>
      </c>
      <c r="W80" s="3"/>
    </row>
    <row r="81" spans="1:23" ht="16" x14ac:dyDescent="0.2">
      <c r="A81" s="34">
        <v>2013</v>
      </c>
      <c r="B81" s="34">
        <f t="shared" si="5"/>
        <v>410</v>
      </c>
      <c r="C81" s="34">
        <v>10</v>
      </c>
      <c r="D81" s="35" t="s">
        <v>277</v>
      </c>
      <c r="E81" s="36">
        <v>41429</v>
      </c>
      <c r="F81" s="36">
        <v>41471</v>
      </c>
      <c r="G81" s="37" t="s">
        <v>8</v>
      </c>
      <c r="H81" s="40">
        <v>659.23949355325828</v>
      </c>
      <c r="I81" s="42">
        <v>261.68</v>
      </c>
      <c r="J81" s="43">
        <v>14.92</v>
      </c>
      <c r="K81" s="43">
        <v>1.91</v>
      </c>
      <c r="L81" s="36">
        <v>41507</v>
      </c>
      <c r="M81" s="40">
        <v>569.08487629225237</v>
      </c>
      <c r="N81" s="40">
        <v>250.19669052740878</v>
      </c>
      <c r="O81" s="39">
        <v>9.7890637839385022</v>
      </c>
      <c r="P81" s="39">
        <v>0.81563324510996416</v>
      </c>
      <c r="Q81" s="36" t="s">
        <v>348</v>
      </c>
      <c r="R81" s="39" t="s">
        <v>348</v>
      </c>
      <c r="S81" s="38" t="s">
        <v>348</v>
      </c>
      <c r="T81" s="39" t="s">
        <v>348</v>
      </c>
      <c r="U81" s="39" t="s">
        <v>348</v>
      </c>
      <c r="V81" s="39" t="s">
        <v>348</v>
      </c>
      <c r="W81" s="3"/>
    </row>
    <row r="82" spans="1:23" ht="16" x14ac:dyDescent="0.2">
      <c r="A82" s="34">
        <v>2014</v>
      </c>
      <c r="B82" s="34">
        <v>101</v>
      </c>
      <c r="C82" s="34">
        <v>1</v>
      </c>
      <c r="D82" s="35" t="s">
        <v>275</v>
      </c>
      <c r="E82" s="36">
        <v>41788</v>
      </c>
      <c r="F82" s="36">
        <v>41831</v>
      </c>
      <c r="G82" s="37" t="s">
        <v>7</v>
      </c>
      <c r="H82" s="40">
        <v>798.31917353569054</v>
      </c>
      <c r="I82" s="40">
        <v>25.882797941953989</v>
      </c>
      <c r="J82" s="39">
        <v>33.756524188356366</v>
      </c>
      <c r="K82" s="39">
        <v>4.492624424067194</v>
      </c>
      <c r="L82" s="36">
        <v>41859</v>
      </c>
      <c r="M82" s="40">
        <v>478.67193634568474</v>
      </c>
      <c r="N82" s="40">
        <v>212.09356145590664</v>
      </c>
      <c r="O82" s="39">
        <v>8.5569710699124215</v>
      </c>
      <c r="P82" s="39">
        <v>0.76710870151137067</v>
      </c>
      <c r="Q82" s="36">
        <v>41912</v>
      </c>
      <c r="R82" s="40">
        <v>12244</v>
      </c>
      <c r="S82" s="41">
        <v>66.478175230000005</v>
      </c>
      <c r="T82" s="40">
        <v>5299.3875437927245</v>
      </c>
      <c r="U82" s="39">
        <v>132.28467397504897</v>
      </c>
      <c r="V82" s="39">
        <v>22.154199370703051</v>
      </c>
      <c r="W82" s="3"/>
    </row>
    <row r="83" spans="1:23" ht="16" x14ac:dyDescent="0.2">
      <c r="A83" s="34">
        <v>2014</v>
      </c>
      <c r="B83" s="34">
        <v>102</v>
      </c>
      <c r="C83" s="34">
        <v>2</v>
      </c>
      <c r="D83" s="35" t="s">
        <v>271</v>
      </c>
      <c r="E83" s="36">
        <v>41788</v>
      </c>
      <c r="F83" s="36">
        <v>41831</v>
      </c>
      <c r="G83" s="37" t="s">
        <v>7</v>
      </c>
      <c r="H83" s="40">
        <v>918.58019394560336</v>
      </c>
      <c r="I83" s="40">
        <v>26.831290582055789</v>
      </c>
      <c r="J83" s="39">
        <v>34.066872866435013</v>
      </c>
      <c r="K83" s="39">
        <v>5.9629685422318763</v>
      </c>
      <c r="L83" s="36">
        <v>41859</v>
      </c>
      <c r="M83" s="40">
        <v>493.74075967011271</v>
      </c>
      <c r="N83" s="40">
        <v>217.91645953540669</v>
      </c>
      <c r="O83" s="39">
        <v>9.8622860678790065</v>
      </c>
      <c r="P83" s="39">
        <v>1.073419128014288</v>
      </c>
      <c r="Q83" s="36">
        <v>41912</v>
      </c>
      <c r="R83" s="40">
        <v>6918.8</v>
      </c>
      <c r="S83" s="41">
        <v>67.685594199999997</v>
      </c>
      <c r="T83" s="40">
        <v>2737.9083626327515</v>
      </c>
      <c r="U83" s="39">
        <v>65.702386201046494</v>
      </c>
      <c r="V83" s="39">
        <v>18.567694138868273</v>
      </c>
      <c r="W83" s="3"/>
    </row>
    <row r="84" spans="1:23" ht="16" x14ac:dyDescent="0.2">
      <c r="A84" s="34">
        <v>2014</v>
      </c>
      <c r="B84" s="34">
        <v>103</v>
      </c>
      <c r="C84" s="34">
        <v>3</v>
      </c>
      <c r="D84" s="35" t="s">
        <v>272</v>
      </c>
      <c r="E84" s="36">
        <v>41788</v>
      </c>
      <c r="F84" s="36">
        <v>41831</v>
      </c>
      <c r="G84" s="37" t="s">
        <v>7</v>
      </c>
      <c r="H84" s="40">
        <v>1040.4000187948043</v>
      </c>
      <c r="I84" s="40">
        <v>28.531143076373358</v>
      </c>
      <c r="J84" s="39">
        <v>37.658121611944921</v>
      </c>
      <c r="K84" s="39">
        <v>7.2195532047308904</v>
      </c>
      <c r="L84" s="36">
        <v>41859</v>
      </c>
      <c r="M84" s="40">
        <v>496.41009408758271</v>
      </c>
      <c r="N84" s="40">
        <v>218.12041082256579</v>
      </c>
      <c r="O84" s="39">
        <v>8.3664518707753466</v>
      </c>
      <c r="P84" s="39">
        <v>1.0082851202158831</v>
      </c>
      <c r="Q84" s="36">
        <v>41912</v>
      </c>
      <c r="R84" s="40">
        <v>11139.4</v>
      </c>
      <c r="S84" s="41">
        <v>66.833561720000006</v>
      </c>
      <c r="T84" s="40">
        <v>4909.0625819625848</v>
      </c>
      <c r="U84" s="39">
        <v>113.44626604981592</v>
      </c>
      <c r="V84" s="39">
        <v>29.094070212325676</v>
      </c>
      <c r="W84" s="3"/>
    </row>
    <row r="85" spans="1:23" ht="16" x14ac:dyDescent="0.2">
      <c r="A85" s="34">
        <v>2014</v>
      </c>
      <c r="B85" s="34">
        <v>104</v>
      </c>
      <c r="C85" s="34">
        <v>4</v>
      </c>
      <c r="D85" s="35" t="s">
        <v>269</v>
      </c>
      <c r="E85" s="36">
        <v>41788</v>
      </c>
      <c r="F85" s="36">
        <v>41831</v>
      </c>
      <c r="G85" s="37" t="s">
        <v>7</v>
      </c>
      <c r="H85" s="40">
        <v>940.30481837853813</v>
      </c>
      <c r="I85" s="40">
        <v>27.166490689950859</v>
      </c>
      <c r="J85" s="39">
        <v>38.014481612225012</v>
      </c>
      <c r="K85" s="39">
        <v>7.2408324961570569</v>
      </c>
      <c r="L85" s="36">
        <v>41859</v>
      </c>
      <c r="M85" s="40">
        <v>497.87392263909857</v>
      </c>
      <c r="N85" s="40">
        <v>217.89665584729798</v>
      </c>
      <c r="O85" s="39">
        <v>7.4908934960308828</v>
      </c>
      <c r="P85" s="39">
        <v>0.93710596777715094</v>
      </c>
      <c r="Q85" s="36">
        <v>41912</v>
      </c>
      <c r="R85" s="40">
        <v>11545</v>
      </c>
      <c r="S85" s="41">
        <v>67.60224024</v>
      </c>
      <c r="T85" s="40">
        <v>4996.3063577651983</v>
      </c>
      <c r="U85" s="39">
        <v>111.83216264848356</v>
      </c>
      <c r="V85" s="39">
        <v>26.995837379969416</v>
      </c>
      <c r="W85" s="3"/>
    </row>
    <row r="86" spans="1:23" ht="16" x14ac:dyDescent="0.2">
      <c r="A86" s="34">
        <v>2014</v>
      </c>
      <c r="B86" s="34">
        <v>105</v>
      </c>
      <c r="C86" s="34">
        <v>5</v>
      </c>
      <c r="D86" s="35" t="s">
        <v>274</v>
      </c>
      <c r="E86" s="36">
        <v>41788</v>
      </c>
      <c r="F86" s="36">
        <v>41831</v>
      </c>
      <c r="G86" s="37" t="s">
        <v>7</v>
      </c>
      <c r="H86" s="40">
        <v>613.76466783837486</v>
      </c>
      <c r="I86" s="40">
        <v>16.251695291748749</v>
      </c>
      <c r="J86" s="39">
        <v>21.615533718037202</v>
      </c>
      <c r="K86" s="39">
        <v>3.1241123028288684</v>
      </c>
      <c r="L86" s="36">
        <v>41859</v>
      </c>
      <c r="M86" s="40">
        <v>462.22539203159482</v>
      </c>
      <c r="N86" s="40">
        <v>201.43385818235612</v>
      </c>
      <c r="O86" s="39">
        <v>5.4635121816266503</v>
      </c>
      <c r="P86" s="39">
        <v>0.73599052269462417</v>
      </c>
      <c r="Q86" s="36">
        <v>41912</v>
      </c>
      <c r="R86" s="40">
        <v>6797.1</v>
      </c>
      <c r="S86" s="41">
        <v>69.444538890000004</v>
      </c>
      <c r="T86" s="40">
        <v>2953.2056902656554</v>
      </c>
      <c r="U86" s="39">
        <v>59.835427259926519</v>
      </c>
      <c r="V86" s="39">
        <v>12.647295126400698</v>
      </c>
      <c r="W86" s="3"/>
    </row>
    <row r="87" spans="1:23" ht="16" x14ac:dyDescent="0.2">
      <c r="A87" s="34">
        <v>2014</v>
      </c>
      <c r="B87" s="34">
        <v>106</v>
      </c>
      <c r="C87" s="34">
        <v>6</v>
      </c>
      <c r="D87" s="35" t="s">
        <v>268</v>
      </c>
      <c r="E87" s="36">
        <v>41788</v>
      </c>
      <c r="F87" s="36">
        <v>41831</v>
      </c>
      <c r="G87" s="37" t="s">
        <v>7</v>
      </c>
      <c r="H87" s="40">
        <v>853.81007293066705</v>
      </c>
      <c r="I87" s="40">
        <v>26.546014442147005</v>
      </c>
      <c r="J87" s="39">
        <v>37.576065850025302</v>
      </c>
      <c r="K87" s="39">
        <v>5.6016596887668193</v>
      </c>
      <c r="L87" s="36">
        <v>41859</v>
      </c>
      <c r="M87" s="40">
        <v>505.27917295853177</v>
      </c>
      <c r="N87" s="40">
        <v>224.05139687718025</v>
      </c>
      <c r="O87" s="39">
        <v>12.354209831261016</v>
      </c>
      <c r="P87" s="39">
        <v>1.3899356678460453</v>
      </c>
      <c r="Q87" s="36">
        <v>41912</v>
      </c>
      <c r="R87" s="40">
        <v>20238</v>
      </c>
      <c r="S87" s="41">
        <v>70.287815370000004</v>
      </c>
      <c r="T87" s="40">
        <v>8924.7438420867911</v>
      </c>
      <c r="U87" s="39">
        <v>246.49057489947913</v>
      </c>
      <c r="V87" s="39">
        <v>52.313139891278404</v>
      </c>
      <c r="W87" s="3"/>
    </row>
    <row r="88" spans="1:23" ht="16" x14ac:dyDescent="0.2">
      <c r="A88" s="34">
        <v>2014</v>
      </c>
      <c r="B88" s="34">
        <v>107</v>
      </c>
      <c r="C88" s="34">
        <v>7</v>
      </c>
      <c r="D88" s="35" t="s">
        <v>270</v>
      </c>
      <c r="E88" s="36">
        <v>41788</v>
      </c>
      <c r="F88" s="36">
        <v>41831</v>
      </c>
      <c r="G88" s="37" t="s">
        <v>7</v>
      </c>
      <c r="H88" s="40">
        <v>1127.8823137008046</v>
      </c>
      <c r="I88" s="40">
        <v>36.108932424626147</v>
      </c>
      <c r="J88" s="39">
        <v>50.419862964688001</v>
      </c>
      <c r="K88" s="39">
        <v>7.5736223628184485</v>
      </c>
      <c r="L88" s="36">
        <v>41859</v>
      </c>
      <c r="M88" s="40">
        <v>493.56854454640489</v>
      </c>
      <c r="N88" s="40">
        <v>218.67826583460052</v>
      </c>
      <c r="O88" s="39">
        <v>10.893349857373977</v>
      </c>
      <c r="P88" s="39">
        <v>1.3066040602485536</v>
      </c>
      <c r="Q88" s="36">
        <v>41912</v>
      </c>
      <c r="R88" s="40">
        <v>15744.9</v>
      </c>
      <c r="S88" s="41">
        <v>68.632492200000002</v>
      </c>
      <c r="T88" s="40">
        <v>6882.1992528476712</v>
      </c>
      <c r="U88" s="39">
        <v>195.50075451241827</v>
      </c>
      <c r="V88" s="39">
        <v>40.024152452785032</v>
      </c>
      <c r="W88" s="3"/>
    </row>
    <row r="89" spans="1:23" ht="16" x14ac:dyDescent="0.2">
      <c r="A89" s="34">
        <v>2014</v>
      </c>
      <c r="B89" s="34">
        <v>108</v>
      </c>
      <c r="C89" s="34">
        <v>8</v>
      </c>
      <c r="D89" s="35" t="s">
        <v>277</v>
      </c>
      <c r="E89" s="36">
        <v>41788</v>
      </c>
      <c r="F89" s="36">
        <v>41831</v>
      </c>
      <c r="G89" s="37" t="s">
        <v>7</v>
      </c>
      <c r="H89" s="40">
        <v>760.32943931676141</v>
      </c>
      <c r="I89" s="40">
        <v>48.560086547713659</v>
      </c>
      <c r="J89" s="39">
        <v>32.378230378900156</v>
      </c>
      <c r="K89" s="39">
        <v>3.6259901207275527</v>
      </c>
      <c r="L89" s="36">
        <v>41859</v>
      </c>
      <c r="M89" s="40">
        <v>508.63736787083286</v>
      </c>
      <c r="N89" s="40">
        <v>227.12978877304317</v>
      </c>
      <c r="O89" s="39">
        <v>13.087674876394454</v>
      </c>
      <c r="P89" s="39">
        <v>1.1749192949202731</v>
      </c>
      <c r="Q89" s="36">
        <v>41912</v>
      </c>
      <c r="R89" s="40">
        <v>15404.2</v>
      </c>
      <c r="S89" s="41">
        <v>70.003569069999998</v>
      </c>
      <c r="T89" s="40">
        <v>6739.1095020446774</v>
      </c>
      <c r="U89" s="39">
        <v>190.75597775067376</v>
      </c>
      <c r="V89" s="39">
        <v>27.150754506570433</v>
      </c>
      <c r="W89" s="3"/>
    </row>
    <row r="90" spans="1:23" ht="16" x14ac:dyDescent="0.2">
      <c r="A90" s="34">
        <v>2014</v>
      </c>
      <c r="B90" s="34">
        <v>109</v>
      </c>
      <c r="C90" s="34">
        <v>9</v>
      </c>
      <c r="D90" s="35" t="s">
        <v>276</v>
      </c>
      <c r="E90" s="36">
        <v>41788</v>
      </c>
      <c r="F90" s="36">
        <v>41831</v>
      </c>
      <c r="G90" s="37" t="s">
        <v>7</v>
      </c>
      <c r="H90" s="40">
        <v>925.33195367697158</v>
      </c>
      <c r="I90" s="40">
        <v>31.610931363845243</v>
      </c>
      <c r="J90" s="39">
        <v>31.511649364297472</v>
      </c>
      <c r="K90" s="39">
        <v>3.4509234950760721</v>
      </c>
      <c r="L90" s="36">
        <v>41859</v>
      </c>
      <c r="M90" s="40">
        <v>497.18506214426759</v>
      </c>
      <c r="N90" s="40">
        <v>222.48677813098271</v>
      </c>
      <c r="O90" s="39">
        <v>11.731053829713249</v>
      </c>
      <c r="P90" s="39">
        <v>1.0539681420129057</v>
      </c>
      <c r="Q90" s="36">
        <v>41912</v>
      </c>
      <c r="R90" s="40">
        <v>15731.1</v>
      </c>
      <c r="S90" s="41">
        <v>67.458046199999998</v>
      </c>
      <c r="T90" s="40">
        <v>6912.3690433444981</v>
      </c>
      <c r="U90" s="39">
        <v>192.43663491124386</v>
      </c>
      <c r="V90" s="39">
        <v>28.397779140367934</v>
      </c>
      <c r="W90" s="3"/>
    </row>
    <row r="91" spans="1:23" ht="16" x14ac:dyDescent="0.2">
      <c r="A91" s="34">
        <v>2014</v>
      </c>
      <c r="B91" s="34">
        <v>110</v>
      </c>
      <c r="C91" s="34">
        <v>10</v>
      </c>
      <c r="D91" s="35" t="s">
        <v>273</v>
      </c>
      <c r="E91" s="36">
        <v>41788</v>
      </c>
      <c r="F91" s="36">
        <v>41831</v>
      </c>
      <c r="G91" s="37" t="s">
        <v>7</v>
      </c>
      <c r="H91" s="40">
        <v>1104.8543455517608</v>
      </c>
      <c r="I91" s="40">
        <v>31.787354660033326</v>
      </c>
      <c r="J91" s="39">
        <v>44.820094929511527</v>
      </c>
      <c r="K91" s="39">
        <v>7.3612965187581985</v>
      </c>
      <c r="L91" s="36">
        <v>41859</v>
      </c>
      <c r="M91" s="40">
        <v>474.71098850040659</v>
      </c>
      <c r="N91" s="40">
        <v>209.28229272525056</v>
      </c>
      <c r="O91" s="39">
        <v>8.7049221510589145</v>
      </c>
      <c r="P91" s="39">
        <v>1.19961209376202</v>
      </c>
      <c r="Q91" s="36">
        <v>41912</v>
      </c>
      <c r="R91" s="40">
        <v>8437.4</v>
      </c>
      <c r="S91" s="41">
        <v>66.766998909999998</v>
      </c>
      <c r="T91" s="40">
        <v>3682.6360363960266</v>
      </c>
      <c r="U91" s="39">
        <v>86.616732996320806</v>
      </c>
      <c r="V91" s="39">
        <v>21.249063394130712</v>
      </c>
      <c r="W91" s="3"/>
    </row>
    <row r="92" spans="1:23" ht="16" x14ac:dyDescent="0.2">
      <c r="A92" s="34">
        <v>2014</v>
      </c>
      <c r="B92" s="34">
        <v>201</v>
      </c>
      <c r="C92" s="34">
        <v>1</v>
      </c>
      <c r="D92" s="35" t="s">
        <v>277</v>
      </c>
      <c r="E92" s="36">
        <v>41788</v>
      </c>
      <c r="F92" s="36">
        <v>41831</v>
      </c>
      <c r="G92" s="37" t="s">
        <v>7</v>
      </c>
      <c r="H92" s="40">
        <v>730.39748509540414</v>
      </c>
      <c r="I92" s="40">
        <v>26.431728125940509</v>
      </c>
      <c r="J92" s="39">
        <v>33.561613506470778</v>
      </c>
      <c r="K92" s="39">
        <v>3.9253632422658069</v>
      </c>
      <c r="L92" s="36">
        <v>41859</v>
      </c>
      <c r="M92" s="40">
        <v>511.82334765942619</v>
      </c>
      <c r="N92" s="40">
        <v>227.16979701763043</v>
      </c>
      <c r="O92" s="39">
        <v>12.836741302582354</v>
      </c>
      <c r="P92" s="39">
        <v>1.3756930873310582</v>
      </c>
      <c r="Q92" s="36">
        <v>41912</v>
      </c>
      <c r="R92" s="40">
        <v>16198.3</v>
      </c>
      <c r="S92" s="41">
        <v>67.086608249999998</v>
      </c>
      <c r="T92" s="40">
        <v>7153.1544252967833</v>
      </c>
      <c r="U92" s="39">
        <v>198.23900186573749</v>
      </c>
      <c r="V92" s="39">
        <v>30.641543713809536</v>
      </c>
      <c r="W92" s="3"/>
    </row>
    <row r="93" spans="1:23" ht="16" x14ac:dyDescent="0.2">
      <c r="A93" s="34">
        <v>2014</v>
      </c>
      <c r="B93" s="34">
        <f>B92+1</f>
        <v>202</v>
      </c>
      <c r="C93" s="34">
        <v>2</v>
      </c>
      <c r="D93" s="35" t="s">
        <v>273</v>
      </c>
      <c r="E93" s="36">
        <v>41788</v>
      </c>
      <c r="F93" s="36">
        <v>41831</v>
      </c>
      <c r="G93" s="37" t="s">
        <v>7</v>
      </c>
      <c r="H93" s="40">
        <v>922.09809546527708</v>
      </c>
      <c r="I93" s="40">
        <v>21.637165177056264</v>
      </c>
      <c r="J93" s="39">
        <v>23.623037265724399</v>
      </c>
      <c r="K93" s="39">
        <v>5.627699700076934</v>
      </c>
      <c r="L93" s="36">
        <v>41859</v>
      </c>
      <c r="M93" s="40">
        <v>461.79485422232545</v>
      </c>
      <c r="N93" s="40">
        <v>200.60942117306161</v>
      </c>
      <c r="O93" s="39">
        <v>6.4571218443960099</v>
      </c>
      <c r="P93" s="39">
        <v>1.1520027003283966</v>
      </c>
      <c r="Q93" s="36">
        <v>41912</v>
      </c>
      <c r="R93" s="40">
        <v>7930.7</v>
      </c>
      <c r="S93" s="41">
        <v>68.72540592</v>
      </c>
      <c r="T93" s="40">
        <v>3443.8787327976229</v>
      </c>
      <c r="U93" s="39">
        <v>81.057440780368793</v>
      </c>
      <c r="V93" s="39">
        <v>24.804304939431006</v>
      </c>
      <c r="W93" s="3"/>
    </row>
    <row r="94" spans="1:23" ht="16" x14ac:dyDescent="0.2">
      <c r="A94" s="34">
        <v>2014</v>
      </c>
      <c r="B94" s="34">
        <f t="shared" ref="B94:B100" si="6">B93+1</f>
        <v>203</v>
      </c>
      <c r="C94" s="34">
        <v>3</v>
      </c>
      <c r="D94" s="35" t="s">
        <v>275</v>
      </c>
      <c r="E94" s="36">
        <v>41788</v>
      </c>
      <c r="F94" s="36">
        <v>41831</v>
      </c>
      <c r="G94" s="37" t="s">
        <v>7</v>
      </c>
      <c r="H94" s="40">
        <v>698.95719479253012</v>
      </c>
      <c r="I94" s="40">
        <v>22.001216933586605</v>
      </c>
      <c r="J94" s="39">
        <v>33.003621823164558</v>
      </c>
      <c r="K94" s="39">
        <v>4.8284518045798457</v>
      </c>
      <c r="L94" s="36">
        <v>41859</v>
      </c>
      <c r="M94" s="40">
        <v>488.40209083517249</v>
      </c>
      <c r="N94" s="40">
        <v>213.12212507715003</v>
      </c>
      <c r="O94" s="39">
        <v>6.7652334915133849</v>
      </c>
      <c r="P94" s="39">
        <v>0.98140953242842088</v>
      </c>
      <c r="Q94" s="36">
        <v>41912</v>
      </c>
      <c r="R94" s="40">
        <v>10073.200000000001</v>
      </c>
      <c r="S94" s="41">
        <v>64.262347320000003</v>
      </c>
      <c r="T94" s="40">
        <v>4391.0329726791388</v>
      </c>
      <c r="U94" s="39">
        <v>96.794381823231546</v>
      </c>
      <c r="V94" s="39">
        <v>24.806870558768765</v>
      </c>
      <c r="W94" s="3"/>
    </row>
    <row r="95" spans="1:23" ht="16" x14ac:dyDescent="0.2">
      <c r="A95" s="34">
        <v>2014</v>
      </c>
      <c r="B95" s="34">
        <f t="shared" si="6"/>
        <v>204</v>
      </c>
      <c r="C95" s="34">
        <v>4</v>
      </c>
      <c r="D95" s="35" t="s">
        <v>274</v>
      </c>
      <c r="E95" s="36">
        <v>41788</v>
      </c>
      <c r="F95" s="36">
        <v>41831</v>
      </c>
      <c r="G95" s="37" t="s">
        <v>7</v>
      </c>
      <c r="H95" s="40">
        <v>719.61783466304223</v>
      </c>
      <c r="I95" s="40">
        <v>17.038873445123276</v>
      </c>
      <c r="J95" s="39">
        <v>16.297073009369452</v>
      </c>
      <c r="K95" s="39">
        <v>2.5789447282700411</v>
      </c>
      <c r="L95" s="36">
        <v>41859</v>
      </c>
      <c r="M95" s="40">
        <v>436.56533859914049</v>
      </c>
      <c r="N95" s="40">
        <v>189.18162191730636</v>
      </c>
      <c r="O95" s="39">
        <v>4.6724094219893102</v>
      </c>
      <c r="P95" s="39">
        <v>1.1052321580193496</v>
      </c>
      <c r="Q95" s="36">
        <v>41912</v>
      </c>
      <c r="R95" s="40">
        <v>7328.1</v>
      </c>
      <c r="S95" s="41">
        <v>68.418409859999997</v>
      </c>
      <c r="T95" s="40">
        <v>3180.9438390026094</v>
      </c>
      <c r="U95" s="39">
        <v>64.877272290449696</v>
      </c>
      <c r="V95" s="39">
        <v>19.373451537199767</v>
      </c>
      <c r="W95" s="3"/>
    </row>
    <row r="96" spans="1:23" ht="16" x14ac:dyDescent="0.2">
      <c r="A96" s="34">
        <v>2014</v>
      </c>
      <c r="B96" s="34">
        <f t="shared" si="6"/>
        <v>205</v>
      </c>
      <c r="C96" s="34">
        <v>5</v>
      </c>
      <c r="D96" s="35" t="s">
        <v>269</v>
      </c>
      <c r="E96" s="36">
        <v>41788</v>
      </c>
      <c r="F96" s="36">
        <v>41831</v>
      </c>
      <c r="G96" s="37" t="s">
        <v>7</v>
      </c>
      <c r="H96" s="40">
        <v>696.0605484021695</v>
      </c>
      <c r="I96" s="40">
        <v>18.38756203672391</v>
      </c>
      <c r="J96" s="39">
        <v>36.407733976138594</v>
      </c>
      <c r="K96" s="39">
        <v>6.0643756020137465</v>
      </c>
      <c r="L96" s="36">
        <v>41859</v>
      </c>
      <c r="M96" s="40">
        <v>478.49972122197704</v>
      </c>
      <c r="N96" s="40">
        <v>208.58462778444743</v>
      </c>
      <c r="O96" s="39">
        <v>7.997769906806206</v>
      </c>
      <c r="P96" s="39">
        <v>1.2329846188522107</v>
      </c>
      <c r="Q96" s="36">
        <v>41912</v>
      </c>
      <c r="R96" s="40">
        <v>14160.5</v>
      </c>
      <c r="S96" s="41">
        <v>68.474940480000001</v>
      </c>
      <c r="T96" s="40">
        <v>6214.478605165481</v>
      </c>
      <c r="U96" s="39">
        <v>157.41108309959569</v>
      </c>
      <c r="V96" s="39">
        <v>38.247913445175719</v>
      </c>
      <c r="W96" s="3"/>
    </row>
    <row r="97" spans="1:23" ht="16" x14ac:dyDescent="0.2">
      <c r="A97" s="34">
        <v>2014</v>
      </c>
      <c r="B97" s="34">
        <f t="shared" si="6"/>
        <v>206</v>
      </c>
      <c r="C97" s="34">
        <v>6</v>
      </c>
      <c r="D97" s="35" t="s">
        <v>271</v>
      </c>
      <c r="E97" s="36">
        <v>41788</v>
      </c>
      <c r="F97" s="36">
        <v>41831</v>
      </c>
      <c r="G97" s="37" t="s">
        <v>7</v>
      </c>
      <c r="H97" s="40">
        <v>1067.0857933824</v>
      </c>
      <c r="I97" s="40">
        <v>27.93581919535438</v>
      </c>
      <c r="J97" s="39">
        <v>34.462372940265169</v>
      </c>
      <c r="K97" s="39">
        <v>8.4672702044412951</v>
      </c>
      <c r="L97" s="36">
        <v>41859</v>
      </c>
      <c r="M97" s="40">
        <v>455.68121733070046</v>
      </c>
      <c r="N97" s="40">
        <v>199.21771501315112</v>
      </c>
      <c r="O97" s="39">
        <v>6.6693708906245543</v>
      </c>
      <c r="P97" s="39">
        <v>1.2700533552973294</v>
      </c>
      <c r="Q97" s="36">
        <v>41912</v>
      </c>
      <c r="R97" s="40">
        <v>12046.1</v>
      </c>
      <c r="S97" s="41">
        <v>68.339134709999996</v>
      </c>
      <c r="T97" s="40">
        <v>5199.4078381805421</v>
      </c>
      <c r="U97" s="39">
        <v>124.95973264350496</v>
      </c>
      <c r="V97" s="39">
        <v>38.13069911723818</v>
      </c>
      <c r="W97" s="3"/>
    </row>
    <row r="98" spans="1:23" ht="16" x14ac:dyDescent="0.2">
      <c r="A98" s="34">
        <v>2014</v>
      </c>
      <c r="B98" s="34">
        <f t="shared" si="6"/>
        <v>207</v>
      </c>
      <c r="C98" s="34">
        <v>7</v>
      </c>
      <c r="D98" s="35" t="s">
        <v>272</v>
      </c>
      <c r="E98" s="36">
        <v>41788</v>
      </c>
      <c r="F98" s="36">
        <v>41831</v>
      </c>
      <c r="G98" s="37" t="s">
        <v>7</v>
      </c>
      <c r="H98" s="40">
        <v>865.01703079307345</v>
      </c>
      <c r="I98" s="40">
        <v>23.148356889572455</v>
      </c>
      <c r="J98" s="39">
        <v>30.500931922856026</v>
      </c>
      <c r="K98" s="39">
        <v>6.6816728202213724</v>
      </c>
      <c r="L98" s="36">
        <v>41859</v>
      </c>
      <c r="M98" s="40">
        <v>449.99811824834472</v>
      </c>
      <c r="N98" s="40">
        <v>197.09867454365033</v>
      </c>
      <c r="O98" s="39">
        <v>7.5833602637063136</v>
      </c>
      <c r="P98" s="39">
        <v>1.346868412717297</v>
      </c>
      <c r="Q98" s="36">
        <v>41912</v>
      </c>
      <c r="R98" s="40">
        <v>15412.6</v>
      </c>
      <c r="S98" s="41">
        <v>67.437923249999997</v>
      </c>
      <c r="T98" s="40">
        <v>6733.425190662384</v>
      </c>
      <c r="U98" s="39">
        <v>161.97494256702092</v>
      </c>
      <c r="V98" s="39">
        <v>37.933583631548693</v>
      </c>
      <c r="W98" s="3"/>
    </row>
    <row r="99" spans="1:23" ht="16" x14ac:dyDescent="0.2">
      <c r="A99" s="34">
        <v>2014</v>
      </c>
      <c r="B99" s="34">
        <f t="shared" si="6"/>
        <v>208</v>
      </c>
      <c r="C99" s="34">
        <v>8</v>
      </c>
      <c r="D99" s="35" t="s">
        <v>268</v>
      </c>
      <c r="E99" s="36">
        <v>41788</v>
      </c>
      <c r="F99" s="36">
        <v>41831</v>
      </c>
      <c r="G99" s="37" t="s">
        <v>7</v>
      </c>
      <c r="H99" s="40">
        <v>882.76977315321426</v>
      </c>
      <c r="I99" s="40">
        <v>28.45475780255191</v>
      </c>
      <c r="J99" s="39">
        <v>42.731483620869078</v>
      </c>
      <c r="K99" s="39">
        <v>7.6555788275807446</v>
      </c>
      <c r="L99" s="36">
        <v>41859</v>
      </c>
      <c r="M99" s="40">
        <v>502.17930073179235</v>
      </c>
      <c r="N99" s="40">
        <v>221.38816344245862</v>
      </c>
      <c r="O99" s="39">
        <v>11.316889327993989</v>
      </c>
      <c r="P99" s="39">
        <v>1.8370092396641353</v>
      </c>
      <c r="Q99" s="36">
        <v>41912</v>
      </c>
      <c r="R99" s="40">
        <v>15867.2</v>
      </c>
      <c r="S99" s="41">
        <v>67.338947719999993</v>
      </c>
      <c r="T99" s="40">
        <v>6940.1077492065424</v>
      </c>
      <c r="U99" s="39">
        <v>184.39483712442728</v>
      </c>
      <c r="V99" s="39">
        <v>38.462883468074736</v>
      </c>
      <c r="W99" s="3"/>
    </row>
    <row r="100" spans="1:23" ht="16" x14ac:dyDescent="0.2">
      <c r="A100" s="34">
        <v>2014</v>
      </c>
      <c r="B100" s="34">
        <f t="shared" si="6"/>
        <v>209</v>
      </c>
      <c r="C100" s="34">
        <v>9</v>
      </c>
      <c r="D100" s="35" t="s">
        <v>270</v>
      </c>
      <c r="E100" s="36">
        <v>41788</v>
      </c>
      <c r="F100" s="36">
        <v>41831</v>
      </c>
      <c r="G100" s="37" t="s">
        <v>7</v>
      </c>
      <c r="H100" s="40">
        <v>988.96397683042949</v>
      </c>
      <c r="I100" s="40">
        <v>28.544371450580755</v>
      </c>
      <c r="J100" s="39">
        <v>41.573721997051237</v>
      </c>
      <c r="K100" s="39">
        <v>7.7893656131882008</v>
      </c>
      <c r="L100" s="36">
        <v>41859</v>
      </c>
      <c r="M100" s="40">
        <v>503.21259147403879</v>
      </c>
      <c r="N100" s="40">
        <v>220.52688489907871</v>
      </c>
      <c r="O100" s="39">
        <v>8.8502635652504118</v>
      </c>
      <c r="P100" s="39">
        <v>1.4207914838778772</v>
      </c>
      <c r="Q100" s="36">
        <v>41912</v>
      </c>
      <c r="R100" s="40">
        <v>12354.9</v>
      </c>
      <c r="S100" s="41">
        <v>66.650819519999999</v>
      </c>
      <c r="T100" s="40">
        <v>5377.0761693706509</v>
      </c>
      <c r="U100" s="39">
        <v>125.42617835368372</v>
      </c>
      <c r="V100" s="39">
        <v>29.753967181125326</v>
      </c>
      <c r="W100" s="3"/>
    </row>
    <row r="101" spans="1:23" ht="16" x14ac:dyDescent="0.2">
      <c r="A101" s="34">
        <v>2014</v>
      </c>
      <c r="B101" s="34">
        <f>B100+1</f>
        <v>210</v>
      </c>
      <c r="C101" s="34">
        <v>10</v>
      </c>
      <c r="D101" s="35" t="s">
        <v>276</v>
      </c>
      <c r="E101" s="36">
        <v>41788</v>
      </c>
      <c r="F101" s="36">
        <v>41831</v>
      </c>
      <c r="G101" s="37" t="s">
        <v>7</v>
      </c>
      <c r="H101" s="40">
        <v>878.20895853583863</v>
      </c>
      <c r="I101" s="40">
        <v>30.71625920891023</v>
      </c>
      <c r="J101" s="39">
        <v>39.810446407642189</v>
      </c>
      <c r="K101" s="39">
        <v>5.2618976249097642</v>
      </c>
      <c r="L101" s="36">
        <v>41859</v>
      </c>
      <c r="M101" s="40">
        <v>492.44914624230449</v>
      </c>
      <c r="N101" s="40">
        <v>218.32344528380912</v>
      </c>
      <c r="O101" s="39">
        <v>10.125014630390307</v>
      </c>
      <c r="P101" s="39">
        <v>1.154685030082804</v>
      </c>
      <c r="Q101" s="36">
        <v>41912</v>
      </c>
      <c r="R101" s="40">
        <v>12186.3</v>
      </c>
      <c r="S101" s="41">
        <v>66.087604690000006</v>
      </c>
      <c r="T101" s="40">
        <v>5290.7031757392879</v>
      </c>
      <c r="U101" s="39">
        <v>128.50008883737405</v>
      </c>
      <c r="V101" s="39">
        <v>19.951420919369415</v>
      </c>
      <c r="W101" s="3"/>
    </row>
    <row r="102" spans="1:23" ht="16" x14ac:dyDescent="0.2">
      <c r="A102" s="34">
        <v>2014</v>
      </c>
      <c r="B102" s="34">
        <f>B92+100</f>
        <v>301</v>
      </c>
      <c r="C102" s="34">
        <v>1</v>
      </c>
      <c r="D102" s="35" t="s">
        <v>269</v>
      </c>
      <c r="E102" s="36">
        <v>41788</v>
      </c>
      <c r="F102" s="36">
        <v>41831</v>
      </c>
      <c r="G102" s="37" t="s">
        <v>7</v>
      </c>
      <c r="H102" s="40">
        <v>882.3300986549915</v>
      </c>
      <c r="I102" s="40">
        <v>26.218625398571103</v>
      </c>
      <c r="J102" s="39">
        <v>40.163231939583646</v>
      </c>
      <c r="K102" s="39">
        <v>7.9744551097001013</v>
      </c>
      <c r="L102" s="36">
        <v>41859</v>
      </c>
      <c r="M102" s="40">
        <v>497.52949239168311</v>
      </c>
      <c r="N102" s="40">
        <v>217.42749969787056</v>
      </c>
      <c r="O102" s="39">
        <v>9.3837012282250498</v>
      </c>
      <c r="P102" s="39">
        <v>1.3528170814606373</v>
      </c>
      <c r="Q102" s="36">
        <v>41912</v>
      </c>
      <c r="R102" s="40">
        <v>19529.8</v>
      </c>
      <c r="S102" s="41">
        <v>68.585460749999996</v>
      </c>
      <c r="T102" s="40">
        <v>8527.0917191047665</v>
      </c>
      <c r="U102" s="39">
        <v>214.97269924166378</v>
      </c>
      <c r="V102" s="39">
        <v>18.039713647836546</v>
      </c>
      <c r="W102" s="3"/>
    </row>
    <row r="103" spans="1:23" ht="16" x14ac:dyDescent="0.2">
      <c r="A103" s="34">
        <v>2014</v>
      </c>
      <c r="B103" s="34">
        <f t="shared" ref="B103:B111" si="7">B93+100</f>
        <v>302</v>
      </c>
      <c r="C103" s="34">
        <v>2</v>
      </c>
      <c r="D103" s="35" t="s">
        <v>271</v>
      </c>
      <c r="E103" s="36">
        <v>41788</v>
      </c>
      <c r="F103" s="36">
        <v>41831</v>
      </c>
      <c r="G103" s="37" t="s">
        <v>7</v>
      </c>
      <c r="H103" s="40">
        <v>998.59289492568337</v>
      </c>
      <c r="I103" s="40">
        <v>24.209966812846243</v>
      </c>
      <c r="J103" s="39">
        <v>28.684896963957804</v>
      </c>
      <c r="K103" s="39">
        <v>6.3346143865488713</v>
      </c>
      <c r="L103" s="36">
        <v>41859</v>
      </c>
      <c r="M103" s="40">
        <v>451.46194679986058</v>
      </c>
      <c r="N103" s="40">
        <v>195.65055422677858</v>
      </c>
      <c r="O103" s="39">
        <v>6.3816354208314854</v>
      </c>
      <c r="P103" s="39">
        <v>1.2131619605670472</v>
      </c>
      <c r="Q103" s="36">
        <v>41912</v>
      </c>
      <c r="R103" s="40">
        <v>5697.3</v>
      </c>
      <c r="S103" s="41">
        <v>69.508690439999995</v>
      </c>
      <c r="T103" s="40">
        <v>2469.7514268836976</v>
      </c>
      <c r="U103" s="39">
        <v>55.630874392198166</v>
      </c>
      <c r="V103" s="39">
        <v>17.461651997047969</v>
      </c>
      <c r="W103" s="3"/>
    </row>
    <row r="104" spans="1:23" ht="16" x14ac:dyDescent="0.2">
      <c r="A104" s="34">
        <v>2014</v>
      </c>
      <c r="B104" s="34">
        <f t="shared" si="7"/>
        <v>303</v>
      </c>
      <c r="C104" s="34">
        <v>3</v>
      </c>
      <c r="D104" s="35" t="s">
        <v>270</v>
      </c>
      <c r="E104" s="36">
        <v>41788</v>
      </c>
      <c r="F104" s="36">
        <v>41831</v>
      </c>
      <c r="G104" s="37" t="s">
        <v>7</v>
      </c>
      <c r="H104" s="40">
        <v>1025.3077399732765</v>
      </c>
      <c r="I104" s="40">
        <v>29.956884372995479</v>
      </c>
      <c r="J104" s="39">
        <v>46.087303726194115</v>
      </c>
      <c r="K104" s="39">
        <v>8.1176293812356928</v>
      </c>
      <c r="L104" s="36">
        <v>41859</v>
      </c>
      <c r="M104" s="40">
        <v>505.45138808223959</v>
      </c>
      <c r="N104" s="40">
        <v>222.13048304764843</v>
      </c>
      <c r="O104" s="39">
        <v>9.8655645755768955</v>
      </c>
      <c r="P104" s="39">
        <v>1.4060813921649178</v>
      </c>
      <c r="Q104" s="36">
        <v>41912</v>
      </c>
      <c r="R104" s="40">
        <v>11983.5</v>
      </c>
      <c r="S104" s="41">
        <v>67.738319109999992</v>
      </c>
      <c r="T104" s="40">
        <v>5251.0384659004212</v>
      </c>
      <c r="U104" s="39">
        <v>134.47834040867659</v>
      </c>
      <c r="V104" s="39">
        <v>32.516633273194905</v>
      </c>
      <c r="W104" s="3"/>
    </row>
    <row r="105" spans="1:23" ht="16" x14ac:dyDescent="0.2">
      <c r="A105" s="34">
        <v>2014</v>
      </c>
      <c r="B105" s="34">
        <f t="shared" si="7"/>
        <v>304</v>
      </c>
      <c r="C105" s="34">
        <v>4</v>
      </c>
      <c r="D105" s="35" t="s">
        <v>273</v>
      </c>
      <c r="E105" s="36">
        <v>41788</v>
      </c>
      <c r="F105" s="36">
        <v>41831</v>
      </c>
      <c r="G105" s="37" t="s">
        <v>7</v>
      </c>
      <c r="H105" s="40">
        <v>852.80707785340235</v>
      </c>
      <c r="I105" s="40">
        <v>22.516130834224956</v>
      </c>
      <c r="J105" s="39">
        <v>27.580390395932874</v>
      </c>
      <c r="K105" s="39">
        <v>6.0784239990949533</v>
      </c>
      <c r="L105" s="36">
        <v>41859</v>
      </c>
      <c r="M105" s="40">
        <v>426.57686142409108</v>
      </c>
      <c r="N105" s="40">
        <v>187.04943971082201</v>
      </c>
      <c r="O105" s="39">
        <v>6.6440361062938731</v>
      </c>
      <c r="P105" s="39">
        <v>1.1227626313737893</v>
      </c>
      <c r="Q105" s="36">
        <v>41912</v>
      </c>
      <c r="R105" s="40">
        <v>7646.2</v>
      </c>
      <c r="S105" s="41">
        <v>69.155948819999992</v>
      </c>
      <c r="T105" s="40">
        <v>3334.7422310523989</v>
      </c>
      <c r="U105" s="39">
        <v>69.872974672497961</v>
      </c>
      <c r="V105" s="39">
        <v>21.544094067652626</v>
      </c>
      <c r="W105" s="3"/>
    </row>
    <row r="106" spans="1:23" ht="16" x14ac:dyDescent="0.2">
      <c r="A106" s="34">
        <v>2014</v>
      </c>
      <c r="B106" s="34">
        <f t="shared" si="7"/>
        <v>305</v>
      </c>
      <c r="C106" s="34">
        <v>5</v>
      </c>
      <c r="D106" s="35" t="s">
        <v>272</v>
      </c>
      <c r="E106" s="36">
        <v>41788</v>
      </c>
      <c r="F106" s="36">
        <v>41831</v>
      </c>
      <c r="G106" s="37" t="s">
        <v>7</v>
      </c>
      <c r="H106" s="40">
        <v>622.45305422739227</v>
      </c>
      <c r="I106" s="40">
        <v>15.196811083214106</v>
      </c>
      <c r="J106" s="39">
        <v>23.632607891540466</v>
      </c>
      <c r="K106" s="39">
        <v>4.8773612678038054</v>
      </c>
      <c r="L106" s="36">
        <v>41859</v>
      </c>
      <c r="M106" s="40">
        <v>466.01412475316528</v>
      </c>
      <c r="N106" s="40">
        <v>205.53582979861741</v>
      </c>
      <c r="O106" s="39">
        <v>8.1362725224465819</v>
      </c>
      <c r="P106" s="39">
        <v>1.2853097347960976</v>
      </c>
      <c r="Q106" s="36">
        <v>41912</v>
      </c>
      <c r="R106" s="40">
        <v>8645.2999999999993</v>
      </c>
      <c r="S106" s="41">
        <v>68.064333849999997</v>
      </c>
      <c r="T106" s="40">
        <v>3801.9916686344141</v>
      </c>
      <c r="U106" s="39">
        <v>98.28775070001285</v>
      </c>
      <c r="V106" s="39">
        <v>24.253527666157883</v>
      </c>
      <c r="W106" s="3"/>
    </row>
    <row r="107" spans="1:23" ht="16" x14ac:dyDescent="0.2">
      <c r="A107" s="34">
        <v>2014</v>
      </c>
      <c r="B107" s="34">
        <f t="shared" si="7"/>
        <v>306</v>
      </c>
      <c r="C107" s="34">
        <v>6</v>
      </c>
      <c r="D107" s="35" t="s">
        <v>277</v>
      </c>
      <c r="E107" s="36">
        <v>41788</v>
      </c>
      <c r="F107" s="36">
        <v>41831</v>
      </c>
      <c r="G107" s="37" t="s">
        <v>7</v>
      </c>
      <c r="H107" s="40">
        <v>940.55204480000532</v>
      </c>
      <c r="I107" s="40">
        <v>36.462037315377785</v>
      </c>
      <c r="J107" s="39">
        <v>36.350211002043899</v>
      </c>
      <c r="K107" s="39">
        <v>4.082304933497757</v>
      </c>
      <c r="L107" s="36">
        <v>41859</v>
      </c>
      <c r="M107" s="40">
        <v>505.45138808223959</v>
      </c>
      <c r="N107" s="40">
        <v>227.06261762701217</v>
      </c>
      <c r="O107" s="39">
        <v>13.18907525485746</v>
      </c>
      <c r="P107" s="39">
        <v>1.4675570756031449</v>
      </c>
      <c r="Q107" s="36">
        <v>41912</v>
      </c>
      <c r="R107" s="40">
        <v>16403.3</v>
      </c>
      <c r="S107" s="41">
        <v>67.372526300000004</v>
      </c>
      <c r="T107" s="40">
        <v>7179.6052823352811</v>
      </c>
      <c r="U107" s="39">
        <v>215.8111096074349</v>
      </c>
      <c r="V107" s="39">
        <v>32.009445696409458</v>
      </c>
      <c r="W107" s="3"/>
    </row>
    <row r="108" spans="1:23" ht="16" x14ac:dyDescent="0.2">
      <c r="A108" s="34">
        <v>2014</v>
      </c>
      <c r="B108" s="34">
        <f t="shared" si="7"/>
        <v>307</v>
      </c>
      <c r="C108" s="34">
        <v>7</v>
      </c>
      <c r="D108" s="35" t="s">
        <v>275</v>
      </c>
      <c r="E108" s="36">
        <v>41788</v>
      </c>
      <c r="F108" s="36">
        <v>41831</v>
      </c>
      <c r="G108" s="37" t="s">
        <v>7</v>
      </c>
      <c r="H108" s="40">
        <v>968.38089772512592</v>
      </c>
      <c r="I108" s="40">
        <v>30.400459912508722</v>
      </c>
      <c r="J108" s="39">
        <v>32.280145034784596</v>
      </c>
      <c r="K108" s="39">
        <v>4.3623688432454779</v>
      </c>
      <c r="L108" s="36">
        <v>41859</v>
      </c>
      <c r="M108" s="40">
        <v>470.83614821698222</v>
      </c>
      <c r="N108" s="40">
        <v>216.6068908066778</v>
      </c>
      <c r="O108" s="39">
        <v>8.8845013816295584</v>
      </c>
      <c r="P108" s="39">
        <v>1.0293823398250004</v>
      </c>
      <c r="Q108" s="36">
        <v>41912</v>
      </c>
      <c r="R108" s="40">
        <v>15072.1</v>
      </c>
      <c r="S108" s="41">
        <v>67.135057349999997</v>
      </c>
      <c r="T108" s="40">
        <v>6619.3532685089112</v>
      </c>
      <c r="U108" s="39">
        <v>162.09851198774714</v>
      </c>
      <c r="V108" s="39">
        <v>26.200761303302922</v>
      </c>
      <c r="W108" s="3"/>
    </row>
    <row r="109" spans="1:23" ht="16" x14ac:dyDescent="0.2">
      <c r="A109" s="34">
        <v>2014</v>
      </c>
      <c r="B109" s="34">
        <f t="shared" si="7"/>
        <v>308</v>
      </c>
      <c r="C109" s="34">
        <v>8</v>
      </c>
      <c r="D109" s="35" t="s">
        <v>268</v>
      </c>
      <c r="E109" s="36">
        <v>41788</v>
      </c>
      <c r="F109" s="36">
        <v>41831</v>
      </c>
      <c r="G109" s="37" t="s">
        <v>7</v>
      </c>
      <c r="H109" s="40">
        <v>1076.0456907670266</v>
      </c>
      <c r="I109" s="40">
        <v>37.949991358696607</v>
      </c>
      <c r="J109" s="39">
        <v>49.366095796864393</v>
      </c>
      <c r="K109" s="39">
        <v>7.4780159400946991</v>
      </c>
      <c r="L109" s="36">
        <v>41859</v>
      </c>
      <c r="M109" s="40">
        <v>498.64889069578339</v>
      </c>
      <c r="N109" s="40">
        <v>214.40694406373183</v>
      </c>
      <c r="O109" s="39">
        <v>12.425805868698326</v>
      </c>
      <c r="P109" s="39">
        <v>1.5679071121515795</v>
      </c>
      <c r="Q109" s="36">
        <v>41912</v>
      </c>
      <c r="R109" s="40">
        <v>14803.7</v>
      </c>
      <c r="S109" s="41">
        <v>70.799144420000005</v>
      </c>
      <c r="T109" s="40">
        <v>6551.3945346107485</v>
      </c>
      <c r="U109" s="39">
        <v>162.61459555040429</v>
      </c>
      <c r="V109" s="39">
        <v>29.745230945109078</v>
      </c>
      <c r="W109" s="3"/>
    </row>
    <row r="110" spans="1:23" ht="16" x14ac:dyDescent="0.2">
      <c r="A110" s="34">
        <v>2014</v>
      </c>
      <c r="B110" s="34">
        <f t="shared" si="7"/>
        <v>309</v>
      </c>
      <c r="C110" s="34">
        <v>9</v>
      </c>
      <c r="D110" s="35" t="s">
        <v>276</v>
      </c>
      <c r="E110" s="36">
        <v>41788</v>
      </c>
      <c r="F110" s="36">
        <v>41831</v>
      </c>
      <c r="G110" s="37" t="s">
        <v>7</v>
      </c>
      <c r="H110" s="40">
        <v>1042.2471260032626</v>
      </c>
      <c r="I110" s="40">
        <v>36.514838408383149</v>
      </c>
      <c r="J110" s="39">
        <v>45.914053185815092</v>
      </c>
      <c r="K110" s="39">
        <v>5.109874858143721</v>
      </c>
      <c r="L110" s="36">
        <v>41859</v>
      </c>
      <c r="M110" s="40">
        <v>498.47667557207575</v>
      </c>
      <c r="N110" s="40">
        <v>224.27767122390355</v>
      </c>
      <c r="O110" s="39">
        <v>12.058977117364369</v>
      </c>
      <c r="P110" s="39">
        <v>1.3695390784811543</v>
      </c>
      <c r="Q110" s="36">
        <v>41912</v>
      </c>
      <c r="R110" s="40" t="s">
        <v>348</v>
      </c>
      <c r="S110" s="44" t="s">
        <v>348</v>
      </c>
      <c r="T110" s="39" t="s">
        <v>348</v>
      </c>
      <c r="U110" s="39" t="s">
        <v>348</v>
      </c>
      <c r="V110" s="39" t="s">
        <v>348</v>
      </c>
      <c r="W110" s="3"/>
    </row>
    <row r="111" spans="1:23" ht="16" x14ac:dyDescent="0.2">
      <c r="A111" s="34">
        <v>2014</v>
      </c>
      <c r="B111" s="34">
        <f t="shared" si="7"/>
        <v>310</v>
      </c>
      <c r="C111" s="34">
        <v>10</v>
      </c>
      <c r="D111" s="35" t="s">
        <v>274</v>
      </c>
      <c r="E111" s="36">
        <v>41788</v>
      </c>
      <c r="F111" s="36">
        <v>41831</v>
      </c>
      <c r="G111" s="37" t="s">
        <v>7</v>
      </c>
      <c r="H111" s="40">
        <v>735.71455380633392</v>
      </c>
      <c r="I111" s="40">
        <v>13.632648492783376</v>
      </c>
      <c r="J111" s="39">
        <v>15.019649132026885</v>
      </c>
      <c r="K111" s="39">
        <v>3.2156103622072352</v>
      </c>
      <c r="L111" s="36">
        <v>41859</v>
      </c>
      <c r="M111" s="40">
        <v>408.49427343477754</v>
      </c>
      <c r="N111" s="40">
        <v>180.14298424160211</v>
      </c>
      <c r="O111" s="39">
        <v>5.4698186366500776</v>
      </c>
      <c r="P111" s="39">
        <v>0.84594749484307552</v>
      </c>
      <c r="Q111" s="36">
        <v>41912</v>
      </c>
      <c r="R111" s="40">
        <v>5465.2</v>
      </c>
      <c r="S111" s="44">
        <v>68.800895519999997</v>
      </c>
      <c r="T111" s="39">
        <v>2392.8180394210817</v>
      </c>
      <c r="U111" s="39">
        <v>42.564625366696525</v>
      </c>
      <c r="V111" s="39">
        <v>9.6178151802229426</v>
      </c>
      <c r="W111" s="3"/>
    </row>
    <row r="112" spans="1:23" ht="16" x14ac:dyDescent="0.2">
      <c r="A112" s="34">
        <v>2014</v>
      </c>
      <c r="B112" s="34">
        <f>B92+200</f>
        <v>401</v>
      </c>
      <c r="C112" s="34">
        <v>1</v>
      </c>
      <c r="D112" s="35" t="s">
        <v>275</v>
      </c>
      <c r="E112" s="36">
        <v>41788</v>
      </c>
      <c r="F112" s="36">
        <v>41831</v>
      </c>
      <c r="G112" s="37" t="s">
        <v>7</v>
      </c>
      <c r="H112" s="40">
        <v>1060.7908232018383</v>
      </c>
      <c r="I112" s="40">
        <v>35.724893481145628</v>
      </c>
      <c r="J112" s="39">
        <v>51.924981796661456</v>
      </c>
      <c r="K112" s="39">
        <v>6.6961687687982439</v>
      </c>
      <c r="L112" s="36">
        <v>41859</v>
      </c>
      <c r="M112" s="40">
        <v>513.45939133464981</v>
      </c>
      <c r="N112" s="40">
        <v>227.21616173390404</v>
      </c>
      <c r="O112" s="39">
        <v>10.914523967794286</v>
      </c>
      <c r="P112" s="39">
        <v>1.3532478320217018</v>
      </c>
      <c r="Q112" s="36">
        <v>41912</v>
      </c>
      <c r="R112" s="40">
        <v>20567.3</v>
      </c>
      <c r="S112" s="44">
        <v>66.619883039999991</v>
      </c>
      <c r="T112" s="39">
        <v>9032.0954617691041</v>
      </c>
      <c r="U112" s="39">
        <v>207.75650917997615</v>
      </c>
      <c r="V112" s="39">
        <v>38.06155506199832</v>
      </c>
      <c r="W112" s="3"/>
    </row>
    <row r="113" spans="1:23" ht="16" x14ac:dyDescent="0.2">
      <c r="A113" s="34">
        <v>2014</v>
      </c>
      <c r="B113" s="34">
        <f t="shared" ref="B113:B121" si="8">B93+200</f>
        <v>402</v>
      </c>
      <c r="C113" s="34">
        <v>2</v>
      </c>
      <c r="D113" s="35" t="s">
        <v>272</v>
      </c>
      <c r="E113" s="36">
        <v>41788</v>
      </c>
      <c r="F113" s="36">
        <v>41831</v>
      </c>
      <c r="G113" s="37" t="s">
        <v>7</v>
      </c>
      <c r="H113" s="40">
        <v>963.86784982566849</v>
      </c>
      <c r="I113" s="40">
        <v>27.733299784455419</v>
      </c>
      <c r="J113" s="39">
        <v>30.869392065345195</v>
      </c>
      <c r="K113" s="39">
        <v>5.015792969972229</v>
      </c>
      <c r="L113" s="36">
        <v>41859</v>
      </c>
      <c r="M113" s="40">
        <v>488.14376814961088</v>
      </c>
      <c r="N113" s="40">
        <v>215.50487630916319</v>
      </c>
      <c r="O113" s="39">
        <v>9.3075623416125186</v>
      </c>
      <c r="P113" s="39">
        <v>1.3713658722950546</v>
      </c>
      <c r="Q113" s="36">
        <v>41912</v>
      </c>
      <c r="R113" s="40" t="s">
        <v>348</v>
      </c>
      <c r="S113" s="44" t="s">
        <v>348</v>
      </c>
      <c r="T113" s="39" t="s">
        <v>348</v>
      </c>
      <c r="U113" s="39" t="s">
        <v>348</v>
      </c>
      <c r="V113" s="39" t="s">
        <v>348</v>
      </c>
      <c r="W113" s="3"/>
    </row>
    <row r="114" spans="1:23" ht="16" x14ac:dyDescent="0.2">
      <c r="A114" s="34">
        <v>2014</v>
      </c>
      <c r="B114" s="34">
        <f t="shared" si="8"/>
        <v>403</v>
      </c>
      <c r="C114" s="34">
        <v>3</v>
      </c>
      <c r="D114" s="35" t="s">
        <v>268</v>
      </c>
      <c r="E114" s="36">
        <v>41788</v>
      </c>
      <c r="F114" s="36">
        <v>41831</v>
      </c>
      <c r="G114" s="37" t="s">
        <v>7</v>
      </c>
      <c r="H114" s="40">
        <v>935.6871489047312</v>
      </c>
      <c r="I114" s="40">
        <v>32.081741028463803</v>
      </c>
      <c r="J114" s="39">
        <v>48.580233296609052</v>
      </c>
      <c r="K114" s="39">
        <v>6.8313539454502337</v>
      </c>
      <c r="L114" s="36">
        <v>41859</v>
      </c>
      <c r="M114" s="40">
        <v>515.61208038099664</v>
      </c>
      <c r="N114" s="40">
        <v>227.42979449500734</v>
      </c>
      <c r="O114" s="39">
        <v>11.612826956019504</v>
      </c>
      <c r="P114" s="39">
        <v>1.7529575072774239</v>
      </c>
      <c r="Q114" s="36">
        <v>41912</v>
      </c>
      <c r="R114" s="40">
        <v>23882.5</v>
      </c>
      <c r="S114" s="44">
        <v>68.656002360000002</v>
      </c>
      <c r="T114" s="39">
        <v>10573.234737682342</v>
      </c>
      <c r="U114" s="39">
        <v>255.60890394585047</v>
      </c>
      <c r="V114" s="39">
        <v>52.667544300328849</v>
      </c>
      <c r="W114" s="3"/>
    </row>
    <row r="115" spans="1:23" ht="16" x14ac:dyDescent="0.2">
      <c r="A115" s="34">
        <v>2014</v>
      </c>
      <c r="B115" s="34">
        <f t="shared" si="8"/>
        <v>404</v>
      </c>
      <c r="C115" s="34">
        <v>4</v>
      </c>
      <c r="D115" s="35" t="s">
        <v>273</v>
      </c>
      <c r="E115" s="36">
        <v>41788</v>
      </c>
      <c r="F115" s="36">
        <v>41831</v>
      </c>
      <c r="G115" s="37" t="s">
        <v>7</v>
      </c>
      <c r="H115" s="40">
        <v>942.83366361509161</v>
      </c>
      <c r="I115" s="40">
        <v>25.363224154176809</v>
      </c>
      <c r="J115" s="39">
        <v>36.764994907671657</v>
      </c>
      <c r="K115" s="39">
        <v>6.6656947689320809</v>
      </c>
      <c r="L115" s="36">
        <v>41859</v>
      </c>
      <c r="M115" s="40">
        <v>481.77180857242428</v>
      </c>
      <c r="N115" s="40">
        <v>213.38011081543686</v>
      </c>
      <c r="O115" s="39">
        <v>9.1413715012385648</v>
      </c>
      <c r="P115" s="39">
        <v>1.4028023648956631</v>
      </c>
      <c r="Q115" s="36">
        <v>41912</v>
      </c>
      <c r="R115" s="40" t="s">
        <v>348</v>
      </c>
      <c r="S115" s="44" t="s">
        <v>348</v>
      </c>
      <c r="T115" s="39" t="s">
        <v>348</v>
      </c>
      <c r="U115" s="39" t="s">
        <v>348</v>
      </c>
      <c r="V115" s="39" t="s">
        <v>348</v>
      </c>
      <c r="W115" s="3"/>
    </row>
    <row r="116" spans="1:23" ht="16" x14ac:dyDescent="0.2">
      <c r="A116" s="34">
        <v>2014</v>
      </c>
      <c r="B116" s="34">
        <f t="shared" si="8"/>
        <v>405</v>
      </c>
      <c r="C116" s="34">
        <v>5</v>
      </c>
      <c r="D116" s="35" t="s">
        <v>269</v>
      </c>
      <c r="E116" s="36">
        <v>41788</v>
      </c>
      <c r="F116" s="36">
        <v>41831</v>
      </c>
      <c r="G116" s="37" t="s">
        <v>7</v>
      </c>
      <c r="H116" s="40">
        <v>552.6661824710809</v>
      </c>
      <c r="I116" s="40">
        <v>15.044351580231217</v>
      </c>
      <c r="J116" s="39">
        <v>33.234289164634475</v>
      </c>
      <c r="K116" s="39">
        <v>5.7354874614380389</v>
      </c>
      <c r="L116" s="36">
        <v>41859</v>
      </c>
      <c r="M116" s="40">
        <v>514.14825182948084</v>
      </c>
      <c r="N116" s="40">
        <v>225.4076055589945</v>
      </c>
      <c r="O116" s="39">
        <v>10.113183761138481</v>
      </c>
      <c r="P116" s="39">
        <v>1.4207545461568789</v>
      </c>
      <c r="Q116" s="36">
        <v>41912</v>
      </c>
      <c r="R116" s="40">
        <v>14843.7</v>
      </c>
      <c r="S116" s="44">
        <v>67.684574519999998</v>
      </c>
      <c r="T116" s="39">
        <v>6511.0536391353617</v>
      </c>
      <c r="U116" s="39">
        <v>147.86065156085687</v>
      </c>
      <c r="V116" s="39">
        <v>28.555648957888096</v>
      </c>
      <c r="W116" s="3"/>
    </row>
    <row r="117" spans="1:23" ht="16" x14ac:dyDescent="0.2">
      <c r="A117" s="34">
        <v>2014</v>
      </c>
      <c r="B117" s="34">
        <f t="shared" si="8"/>
        <v>406</v>
      </c>
      <c r="C117" s="34">
        <v>6</v>
      </c>
      <c r="D117" s="35" t="s">
        <v>276</v>
      </c>
      <c r="E117" s="36">
        <v>41788</v>
      </c>
      <c r="F117" s="36">
        <v>41831</v>
      </c>
      <c r="G117" s="37" t="s">
        <v>7</v>
      </c>
      <c r="H117" s="40">
        <v>987.76887871882047</v>
      </c>
      <c r="I117" s="40">
        <v>36.886563095167794</v>
      </c>
      <c r="J117" s="39">
        <v>53.325727945198473</v>
      </c>
      <c r="K117" s="39">
        <v>6.1906047674919256</v>
      </c>
      <c r="L117" s="36">
        <v>41859</v>
      </c>
      <c r="M117" s="40">
        <v>510.96227204088751</v>
      </c>
      <c r="N117" s="40">
        <v>227.15539210323755</v>
      </c>
      <c r="O117" s="39">
        <v>11.453848839407327</v>
      </c>
      <c r="P117" s="39">
        <v>1.4318827345428549</v>
      </c>
      <c r="Q117" s="36">
        <v>41912</v>
      </c>
      <c r="R117" s="40">
        <v>12340.6</v>
      </c>
      <c r="S117" s="44">
        <v>66.991840269999997</v>
      </c>
      <c r="T117" s="39">
        <v>5466.3158550682074</v>
      </c>
      <c r="U117" s="39">
        <v>136.37837593420025</v>
      </c>
      <c r="V117" s="39">
        <v>17.999146334734121</v>
      </c>
      <c r="W117" s="3"/>
    </row>
    <row r="118" spans="1:23" ht="16" x14ac:dyDescent="0.2">
      <c r="A118" s="34">
        <v>2014</v>
      </c>
      <c r="B118" s="34">
        <f t="shared" si="8"/>
        <v>407</v>
      </c>
      <c r="C118" s="34">
        <v>7</v>
      </c>
      <c r="D118" s="35" t="s">
        <v>274</v>
      </c>
      <c r="E118" s="36">
        <v>41788</v>
      </c>
      <c r="F118" s="36">
        <v>41831</v>
      </c>
      <c r="G118" s="37" t="s">
        <v>7</v>
      </c>
      <c r="H118" s="40">
        <v>831.87962823947919</v>
      </c>
      <c r="I118" s="40">
        <v>22.272718332476035</v>
      </c>
      <c r="J118" s="39">
        <v>26.635959645753097</v>
      </c>
      <c r="K118" s="39">
        <v>4.5547572863924328</v>
      </c>
      <c r="L118" s="36">
        <v>41859</v>
      </c>
      <c r="M118" s="40">
        <v>480.56630270646997</v>
      </c>
      <c r="N118" s="40">
        <v>210.51848661950424</v>
      </c>
      <c r="O118" s="39">
        <v>6.649041084459121</v>
      </c>
      <c r="P118" s="39">
        <v>1.0817329876505506</v>
      </c>
      <c r="Q118" s="36">
        <v>41912</v>
      </c>
      <c r="R118" s="40" t="s">
        <v>348</v>
      </c>
      <c r="S118" s="44" t="s">
        <v>348</v>
      </c>
      <c r="T118" s="39" t="s">
        <v>348</v>
      </c>
      <c r="U118" s="39" t="s">
        <v>348</v>
      </c>
      <c r="V118" s="39" t="s">
        <v>348</v>
      </c>
      <c r="W118" s="3"/>
    </row>
    <row r="119" spans="1:23" ht="16" x14ac:dyDescent="0.2">
      <c r="A119" s="34">
        <v>2014</v>
      </c>
      <c r="B119" s="34">
        <f t="shared" si="8"/>
        <v>408</v>
      </c>
      <c r="C119" s="34">
        <v>8</v>
      </c>
      <c r="D119" s="35" t="s">
        <v>271</v>
      </c>
      <c r="E119" s="36">
        <v>41788</v>
      </c>
      <c r="F119" s="36">
        <v>41831</v>
      </c>
      <c r="G119" s="37" t="s">
        <v>7</v>
      </c>
      <c r="H119" s="40">
        <v>976.60796177277348</v>
      </c>
      <c r="I119" s="40">
        <v>32.26974206240871</v>
      </c>
      <c r="J119" s="39">
        <v>45.467236096200935</v>
      </c>
      <c r="K119" s="39">
        <v>7.5290844498718101</v>
      </c>
      <c r="L119" s="36">
        <v>41859</v>
      </c>
      <c r="M119" s="40">
        <v>492.19082355674288</v>
      </c>
      <c r="N119" s="40">
        <v>217.73575631766417</v>
      </c>
      <c r="O119" s="39">
        <v>10.644879678596272</v>
      </c>
      <c r="P119" s="39">
        <v>1.6300455138383676</v>
      </c>
      <c r="Q119" s="36">
        <v>41912</v>
      </c>
      <c r="R119" s="40">
        <v>13523.6</v>
      </c>
      <c r="S119" s="41">
        <v>66.794368359999993</v>
      </c>
      <c r="T119" s="40">
        <v>5956.3992120971679</v>
      </c>
      <c r="U119" s="39">
        <v>151.15449805145252</v>
      </c>
      <c r="V119" s="39">
        <v>17.351857750451344</v>
      </c>
      <c r="W119" s="3"/>
    </row>
    <row r="120" spans="1:23" ht="16" x14ac:dyDescent="0.2">
      <c r="A120" s="34">
        <v>2014</v>
      </c>
      <c r="B120" s="34">
        <f t="shared" si="8"/>
        <v>409</v>
      </c>
      <c r="C120" s="34">
        <v>9</v>
      </c>
      <c r="D120" s="35" t="s">
        <v>270</v>
      </c>
      <c r="E120" s="36">
        <v>41788</v>
      </c>
      <c r="F120" s="36">
        <v>41831</v>
      </c>
      <c r="G120" s="37" t="s">
        <v>7</v>
      </c>
      <c r="H120" s="40">
        <v>889.02922187791785</v>
      </c>
      <c r="I120" s="40">
        <v>113.4603433554056</v>
      </c>
      <c r="J120" s="39">
        <v>36.750322796682589</v>
      </c>
      <c r="K120" s="39">
        <v>6.7264415551148389</v>
      </c>
      <c r="L120" s="36">
        <v>41859</v>
      </c>
      <c r="M120" s="40">
        <v>493.56854454640489</v>
      </c>
      <c r="N120" s="40">
        <v>217.23191591855294</v>
      </c>
      <c r="O120" s="39">
        <v>8.7167673739997245</v>
      </c>
      <c r="P120" s="39">
        <v>1.4562662239045883</v>
      </c>
      <c r="Q120" s="36">
        <v>41912</v>
      </c>
      <c r="R120" s="40">
        <v>8607.2000000000007</v>
      </c>
      <c r="S120" s="41">
        <v>67.107720880000002</v>
      </c>
      <c r="T120" s="40">
        <v>3789.2854557800292</v>
      </c>
      <c r="U120" s="39">
        <v>84.697365754165745</v>
      </c>
      <c r="V120" s="39">
        <v>17.627037871900878</v>
      </c>
      <c r="W120" s="3"/>
    </row>
    <row r="121" spans="1:23" ht="16" x14ac:dyDescent="0.2">
      <c r="A121" s="34">
        <v>2014</v>
      </c>
      <c r="B121" s="34">
        <f t="shared" si="8"/>
        <v>410</v>
      </c>
      <c r="C121" s="34">
        <v>10</v>
      </c>
      <c r="D121" s="35" t="s">
        <v>277</v>
      </c>
      <c r="E121" s="36">
        <v>41788</v>
      </c>
      <c r="F121" s="36">
        <v>41831</v>
      </c>
      <c r="G121" s="37" t="s">
        <v>7</v>
      </c>
      <c r="H121" s="40">
        <v>969.50263273064502</v>
      </c>
      <c r="I121" s="40">
        <v>193.87665363851229</v>
      </c>
      <c r="J121" s="39">
        <v>49.825229649261814</v>
      </c>
      <c r="K121" s="39">
        <v>5.229294904303547</v>
      </c>
      <c r="L121" s="36">
        <v>41859</v>
      </c>
      <c r="M121" s="40">
        <v>511.99556278313395</v>
      </c>
      <c r="N121" s="40">
        <v>228.85620020821841</v>
      </c>
      <c r="O121" s="39">
        <v>14.12050155655535</v>
      </c>
      <c r="P121" s="39">
        <v>1.6212012755496807</v>
      </c>
      <c r="Q121" s="36">
        <v>41912</v>
      </c>
      <c r="R121" s="40">
        <v>11821</v>
      </c>
      <c r="S121" s="41">
        <v>66.99232524</v>
      </c>
      <c r="T121" s="40">
        <v>5191.0946307182312</v>
      </c>
      <c r="U121" s="39">
        <v>136.8229138767895</v>
      </c>
      <c r="V121" s="39">
        <v>19.992769898241498</v>
      </c>
      <c r="W121" s="3"/>
    </row>
    <row r="122" spans="1:23" ht="16" x14ac:dyDescent="0.2">
      <c r="A122" s="34">
        <v>2015</v>
      </c>
      <c r="B122" s="34">
        <v>101</v>
      </c>
      <c r="C122" s="34">
        <v>1</v>
      </c>
      <c r="D122" s="35" t="s">
        <v>275</v>
      </c>
      <c r="E122" s="36">
        <v>42129</v>
      </c>
      <c r="F122" s="36">
        <v>42192</v>
      </c>
      <c r="G122" s="37" t="s">
        <v>7</v>
      </c>
      <c r="H122" s="39">
        <v>568.26685445464045</v>
      </c>
      <c r="I122" s="40">
        <v>226.88144776720983</v>
      </c>
      <c r="J122" s="40">
        <v>17.130982297310279</v>
      </c>
      <c r="K122" s="40">
        <v>1.1750745797312045</v>
      </c>
      <c r="L122" s="36">
        <v>42215</v>
      </c>
      <c r="M122" s="40">
        <v>495.29069578348236</v>
      </c>
      <c r="N122" s="40">
        <v>209.37725294817386</v>
      </c>
      <c r="O122" s="40">
        <v>11.458849827687876</v>
      </c>
      <c r="P122" s="40">
        <v>1.2745085129821667</v>
      </c>
      <c r="Q122" s="36">
        <v>42272</v>
      </c>
      <c r="R122" s="43">
        <v>11548</v>
      </c>
      <c r="S122" s="45">
        <v>52.3</v>
      </c>
      <c r="T122" s="42">
        <v>5265.25</v>
      </c>
      <c r="U122" s="42">
        <v>122.56</v>
      </c>
      <c r="V122" s="42">
        <v>15.18</v>
      </c>
      <c r="W122" s="3"/>
    </row>
    <row r="123" spans="1:23" ht="16" x14ac:dyDescent="0.2">
      <c r="A123" s="34">
        <v>2015</v>
      </c>
      <c r="B123" s="34">
        <v>102</v>
      </c>
      <c r="C123" s="34">
        <v>2</v>
      </c>
      <c r="D123" s="35" t="s">
        <v>271</v>
      </c>
      <c r="E123" s="36">
        <v>42129</v>
      </c>
      <c r="F123" s="36">
        <v>42192</v>
      </c>
      <c r="G123" s="37" t="s">
        <v>7</v>
      </c>
      <c r="H123" s="39">
        <v>653.81471715646421</v>
      </c>
      <c r="I123" s="40">
        <v>260.19363562160248</v>
      </c>
      <c r="J123" s="40">
        <v>17.798600419735603</v>
      </c>
      <c r="K123" s="40">
        <v>1.6639326126842624</v>
      </c>
      <c r="L123" s="36">
        <v>42215</v>
      </c>
      <c r="M123" s="40">
        <v>570.63481240562203</v>
      </c>
      <c r="N123" s="40">
        <v>241.48178864131782</v>
      </c>
      <c r="O123" s="40">
        <v>12.888659884271563</v>
      </c>
      <c r="P123" s="40">
        <v>1.857644568305262</v>
      </c>
      <c r="Q123" s="36">
        <v>42272</v>
      </c>
      <c r="R123" s="43">
        <v>13339</v>
      </c>
      <c r="S123" s="45">
        <v>50.2</v>
      </c>
      <c r="T123" s="42">
        <v>6122.92</v>
      </c>
      <c r="U123" s="42">
        <v>122.64</v>
      </c>
      <c r="V123" s="42">
        <v>19.32</v>
      </c>
      <c r="W123" s="3"/>
    </row>
    <row r="124" spans="1:23" ht="16" x14ac:dyDescent="0.2">
      <c r="A124" s="34">
        <v>2015</v>
      </c>
      <c r="B124" s="34">
        <v>103</v>
      </c>
      <c r="C124" s="34">
        <v>3</v>
      </c>
      <c r="D124" s="35" t="s">
        <v>272</v>
      </c>
      <c r="E124" s="36">
        <v>42129</v>
      </c>
      <c r="F124" s="36">
        <v>42192</v>
      </c>
      <c r="G124" s="37" t="s">
        <v>7</v>
      </c>
      <c r="H124" s="39">
        <v>542.2623707747706</v>
      </c>
      <c r="I124" s="40">
        <v>216.44425780165611</v>
      </c>
      <c r="J124" s="40">
        <v>15.683866884782418</v>
      </c>
      <c r="K124" s="40">
        <v>1.5125555471660808</v>
      </c>
      <c r="L124" s="36">
        <v>42215</v>
      </c>
      <c r="M124" s="40">
        <v>560.47412010686492</v>
      </c>
      <c r="N124" s="40">
        <v>308.07937482208951</v>
      </c>
      <c r="O124" s="40">
        <v>16.102454353711487</v>
      </c>
      <c r="P124" s="40">
        <v>1.8476513312840164</v>
      </c>
      <c r="Q124" s="36">
        <v>42272</v>
      </c>
      <c r="R124" s="43">
        <v>11945</v>
      </c>
      <c r="S124" s="45">
        <v>52.8</v>
      </c>
      <c r="T124" s="42">
        <v>5420.74</v>
      </c>
      <c r="U124" s="42">
        <v>103.81</v>
      </c>
      <c r="V124" s="42">
        <v>19.690000000000001</v>
      </c>
      <c r="W124" s="3"/>
    </row>
    <row r="125" spans="1:23" ht="16" x14ac:dyDescent="0.2">
      <c r="A125" s="34">
        <v>2015</v>
      </c>
      <c r="B125" s="34">
        <v>104</v>
      </c>
      <c r="C125" s="34">
        <v>4</v>
      </c>
      <c r="D125" s="35" t="s">
        <v>269</v>
      </c>
      <c r="E125" s="36">
        <v>42129</v>
      </c>
      <c r="F125" s="36">
        <v>42192</v>
      </c>
      <c r="G125" s="37" t="s">
        <v>7</v>
      </c>
      <c r="H125" s="39">
        <v>617.6064873969101</v>
      </c>
      <c r="I125" s="40">
        <v>246.21413752610013</v>
      </c>
      <c r="J125" s="40">
        <v>14.810414145429284</v>
      </c>
      <c r="K125" s="40">
        <v>1.1694378838860493</v>
      </c>
      <c r="L125" s="36">
        <v>42215</v>
      </c>
      <c r="M125" s="40">
        <v>538.34447671041937</v>
      </c>
      <c r="N125" s="40">
        <v>225.60176892190694</v>
      </c>
      <c r="O125" s="40">
        <v>9.5986858292141086</v>
      </c>
      <c r="P125" s="40">
        <v>2.1259287220607903</v>
      </c>
      <c r="Q125" s="36">
        <v>42272</v>
      </c>
      <c r="R125" s="43">
        <v>11986</v>
      </c>
      <c r="S125" s="45">
        <v>50.2</v>
      </c>
      <c r="T125" s="42">
        <v>5373.22</v>
      </c>
      <c r="U125" s="42">
        <v>117.19</v>
      </c>
      <c r="V125" s="42">
        <v>23.9</v>
      </c>
      <c r="W125" s="3"/>
    </row>
    <row r="126" spans="1:23" ht="16" x14ac:dyDescent="0.2">
      <c r="A126" s="34">
        <v>2015</v>
      </c>
      <c r="B126" s="34">
        <v>105</v>
      </c>
      <c r="C126" s="34">
        <v>5</v>
      </c>
      <c r="D126" s="35" t="s">
        <v>274</v>
      </c>
      <c r="E126" s="36">
        <v>42129</v>
      </c>
      <c r="F126" s="36">
        <v>42192</v>
      </c>
      <c r="G126" s="37" t="s">
        <v>7</v>
      </c>
      <c r="H126" s="39">
        <v>385.93409222906263</v>
      </c>
      <c r="I126" s="40">
        <v>156.23702793065064</v>
      </c>
      <c r="J126" s="40">
        <v>9.6005281030850647</v>
      </c>
      <c r="K126" s="40">
        <v>0.62541997981763287</v>
      </c>
      <c r="L126" s="36">
        <v>42215</v>
      </c>
      <c r="M126" s="40">
        <v>524.82558949936117</v>
      </c>
      <c r="N126" s="40">
        <v>218.06919269842479</v>
      </c>
      <c r="O126" s="40">
        <v>7.7825249231762426</v>
      </c>
      <c r="P126" s="40">
        <v>1.4700323109052544</v>
      </c>
      <c r="Q126" s="36">
        <v>42272</v>
      </c>
      <c r="R126" s="43">
        <v>6438</v>
      </c>
      <c r="S126" s="45">
        <v>54.8</v>
      </c>
      <c r="T126" s="42">
        <v>2883.18</v>
      </c>
      <c r="U126" s="42">
        <v>57.96</v>
      </c>
      <c r="V126" s="42">
        <v>11</v>
      </c>
      <c r="W126" s="3"/>
    </row>
    <row r="127" spans="1:23" ht="16" x14ac:dyDescent="0.2">
      <c r="A127" s="34">
        <v>2015</v>
      </c>
      <c r="B127" s="34">
        <v>106</v>
      </c>
      <c r="C127" s="34">
        <v>6</v>
      </c>
      <c r="D127" s="35" t="s">
        <v>268</v>
      </c>
      <c r="E127" s="36">
        <v>42129</v>
      </c>
      <c r="F127" s="36">
        <v>42192</v>
      </c>
      <c r="G127" s="37" t="s">
        <v>7</v>
      </c>
      <c r="H127" s="39">
        <v>633.53638633987703</v>
      </c>
      <c r="I127" s="40">
        <v>253.70516866580834</v>
      </c>
      <c r="J127" s="40">
        <v>17.84756530967417</v>
      </c>
      <c r="K127" s="40">
        <v>1.860310246870793</v>
      </c>
      <c r="L127" s="36">
        <v>42215</v>
      </c>
      <c r="M127" s="40">
        <v>564.09063770472767</v>
      </c>
      <c r="N127" s="40">
        <v>239.38596437594379</v>
      </c>
      <c r="O127" s="40">
        <v>13.929999445738229</v>
      </c>
      <c r="P127" s="40">
        <v>1.8536645122352575</v>
      </c>
      <c r="Q127" s="36">
        <v>42272</v>
      </c>
      <c r="R127" s="43">
        <v>15324</v>
      </c>
      <c r="S127" s="45">
        <v>52.2</v>
      </c>
      <c r="T127" s="42">
        <v>6876.9</v>
      </c>
      <c r="U127" s="42">
        <v>163.63999999999999</v>
      </c>
      <c r="V127" s="42">
        <v>26.53</v>
      </c>
      <c r="W127" s="3"/>
    </row>
    <row r="128" spans="1:23" ht="16" x14ac:dyDescent="0.2">
      <c r="A128" s="34">
        <v>2015</v>
      </c>
      <c r="B128" s="34">
        <v>107</v>
      </c>
      <c r="C128" s="34">
        <v>7</v>
      </c>
      <c r="D128" s="35" t="s">
        <v>270</v>
      </c>
      <c r="E128" s="36">
        <v>42129</v>
      </c>
      <c r="F128" s="36">
        <v>42192</v>
      </c>
      <c r="G128" s="37" t="s">
        <v>7</v>
      </c>
      <c r="H128" s="39">
        <v>727.00614473225687</v>
      </c>
      <c r="I128" s="40">
        <v>290.85481795459611</v>
      </c>
      <c r="J128" s="40">
        <v>19.031965500463517</v>
      </c>
      <c r="K128" s="40">
        <v>2.0659449763767239</v>
      </c>
      <c r="L128" s="36">
        <v>42215</v>
      </c>
      <c r="M128" s="40">
        <v>567.27661749332094</v>
      </c>
      <c r="N128" s="40">
        <v>239.73331793934622</v>
      </c>
      <c r="O128" s="40">
        <v>12.240977291729964</v>
      </c>
      <c r="P128" s="40">
        <v>1.9822657932246448</v>
      </c>
      <c r="Q128" s="36">
        <v>42272</v>
      </c>
      <c r="R128" s="43">
        <v>11439</v>
      </c>
      <c r="S128" s="45">
        <v>50.6</v>
      </c>
      <c r="T128" s="42">
        <v>5140.55</v>
      </c>
      <c r="U128" s="42">
        <v>108.95</v>
      </c>
      <c r="V128" s="42">
        <v>23.17</v>
      </c>
      <c r="W128" s="3"/>
    </row>
    <row r="129" spans="1:23" ht="16" x14ac:dyDescent="0.2">
      <c r="A129" s="34">
        <v>2015</v>
      </c>
      <c r="B129" s="34">
        <v>108</v>
      </c>
      <c r="C129" s="34">
        <v>8</v>
      </c>
      <c r="D129" s="35" t="s">
        <v>277</v>
      </c>
      <c r="E129" s="36">
        <v>42129</v>
      </c>
      <c r="F129" s="36">
        <v>42192</v>
      </c>
      <c r="G129" s="37" t="s">
        <v>7</v>
      </c>
      <c r="H129" s="39">
        <v>525.51444999419209</v>
      </c>
      <c r="I129" s="40">
        <v>207.99018923352401</v>
      </c>
      <c r="J129" s="40">
        <v>17.483469316102997</v>
      </c>
      <c r="K129" s="40">
        <v>1.2247203061743375</v>
      </c>
      <c r="L129" s="36">
        <v>42215</v>
      </c>
      <c r="M129" s="40">
        <v>580.96771982808684</v>
      </c>
      <c r="N129" s="40">
        <v>249.20018878307116</v>
      </c>
      <c r="O129" s="40">
        <v>17.05483599414395</v>
      </c>
      <c r="P129" s="40">
        <v>1.5224805552880998</v>
      </c>
      <c r="Q129" s="36">
        <v>42272</v>
      </c>
      <c r="R129" s="43">
        <v>15328</v>
      </c>
      <c r="S129" s="45">
        <v>54.6</v>
      </c>
      <c r="T129" s="42">
        <v>6971.65</v>
      </c>
      <c r="U129" s="42">
        <v>181.95</v>
      </c>
      <c r="V129" s="42">
        <v>17.28</v>
      </c>
      <c r="W129" s="3"/>
    </row>
    <row r="130" spans="1:23" ht="16" x14ac:dyDescent="0.2">
      <c r="A130" s="34">
        <v>2015</v>
      </c>
      <c r="B130" s="34">
        <v>109</v>
      </c>
      <c r="C130" s="34">
        <v>9</v>
      </c>
      <c r="D130" s="35" t="s">
        <v>276</v>
      </c>
      <c r="E130" s="36">
        <v>42129</v>
      </c>
      <c r="F130" s="36">
        <v>42192</v>
      </c>
      <c r="G130" s="37" t="s">
        <v>7</v>
      </c>
      <c r="H130" s="39">
        <v>686.53559066093635</v>
      </c>
      <c r="I130" s="40">
        <v>275.17369111696314</v>
      </c>
      <c r="J130" s="40">
        <v>22.124588821690267</v>
      </c>
      <c r="K130" s="40">
        <v>1.5247556479959572</v>
      </c>
      <c r="L130" s="36">
        <v>42215</v>
      </c>
      <c r="M130" s="40">
        <v>572.87360901382283</v>
      </c>
      <c r="N130" s="40">
        <v>245.54038501858213</v>
      </c>
      <c r="O130" s="40">
        <v>15.699019255437507</v>
      </c>
      <c r="P130" s="40">
        <v>1.6531986608920899</v>
      </c>
      <c r="Q130" s="36">
        <v>42272</v>
      </c>
      <c r="R130" s="43">
        <v>14891</v>
      </c>
      <c r="S130" s="45">
        <v>52.4</v>
      </c>
      <c r="T130" s="42">
        <v>6721.68</v>
      </c>
      <c r="U130" s="42">
        <v>165.16</v>
      </c>
      <c r="V130" s="42">
        <v>20.91</v>
      </c>
      <c r="W130" s="3"/>
    </row>
    <row r="131" spans="1:23" ht="16" x14ac:dyDescent="0.2">
      <c r="A131" s="34">
        <v>2015</v>
      </c>
      <c r="B131" s="34">
        <v>110</v>
      </c>
      <c r="C131" s="34">
        <v>10</v>
      </c>
      <c r="D131" s="35" t="s">
        <v>273</v>
      </c>
      <c r="E131" s="36">
        <v>42129</v>
      </c>
      <c r="F131" s="36">
        <v>42192</v>
      </c>
      <c r="G131" s="37" t="s">
        <v>7</v>
      </c>
      <c r="H131" s="39">
        <v>296.33917412010686</v>
      </c>
      <c r="I131" s="40">
        <v>119.02518591608333</v>
      </c>
      <c r="J131" s="40">
        <v>7.1462509098238947</v>
      </c>
      <c r="K131" s="40">
        <v>0.81390784038225006</v>
      </c>
      <c r="L131" s="36">
        <v>42215</v>
      </c>
      <c r="M131" s="40">
        <v>501.31822511325356</v>
      </c>
      <c r="N131" s="40">
        <v>207.92140111207823</v>
      </c>
      <c r="O131" s="40">
        <v>6.5764807419714604</v>
      </c>
      <c r="P131" s="40">
        <v>1.9523779066221669</v>
      </c>
      <c r="Q131" s="36">
        <v>42272</v>
      </c>
      <c r="R131" s="43">
        <v>5043</v>
      </c>
      <c r="S131" s="45">
        <v>61.6</v>
      </c>
      <c r="T131" s="42">
        <v>2256.65</v>
      </c>
      <c r="U131" s="42">
        <v>49.4</v>
      </c>
      <c r="V131" s="42">
        <v>13.54</v>
      </c>
      <c r="W131" s="3"/>
    </row>
    <row r="132" spans="1:23" ht="16" x14ac:dyDescent="0.2">
      <c r="A132" s="34">
        <v>2015</v>
      </c>
      <c r="B132" s="34">
        <v>201</v>
      </c>
      <c r="C132" s="34">
        <v>1</v>
      </c>
      <c r="D132" s="35" t="s">
        <v>277</v>
      </c>
      <c r="E132" s="36">
        <v>42129</v>
      </c>
      <c r="F132" s="36">
        <v>42192</v>
      </c>
      <c r="G132" s="37" t="s">
        <v>7</v>
      </c>
      <c r="H132" s="39">
        <v>215.22585085375766</v>
      </c>
      <c r="I132" s="40">
        <v>86.113164738222949</v>
      </c>
      <c r="J132" s="40">
        <v>8.2405616533270223</v>
      </c>
      <c r="K132" s="40">
        <v>0.56039219079579783</v>
      </c>
      <c r="L132" s="36">
        <v>42219</v>
      </c>
      <c r="M132" s="40">
        <v>584.84256011151115</v>
      </c>
      <c r="N132" s="40">
        <v>246.11751084475404</v>
      </c>
      <c r="O132" s="40">
        <v>14.417231721860547</v>
      </c>
      <c r="P132" s="40">
        <v>1.8916110557562971</v>
      </c>
      <c r="Q132" s="36">
        <v>42272</v>
      </c>
      <c r="R132" s="43">
        <v>12952</v>
      </c>
      <c r="S132" s="45">
        <v>61.8</v>
      </c>
      <c r="T132" s="42">
        <v>5813.74</v>
      </c>
      <c r="U132" s="42">
        <v>148.88999999999999</v>
      </c>
      <c r="V132" s="42">
        <v>19.920000000000002</v>
      </c>
      <c r="W132" s="3"/>
    </row>
    <row r="133" spans="1:23" ht="16" x14ac:dyDescent="0.2">
      <c r="A133" s="34">
        <v>2015</v>
      </c>
      <c r="B133" s="34">
        <f>B132+1</f>
        <v>202</v>
      </c>
      <c r="C133" s="34">
        <v>2</v>
      </c>
      <c r="D133" s="35" t="s">
        <v>273</v>
      </c>
      <c r="E133" s="36">
        <v>42129</v>
      </c>
      <c r="F133" s="36">
        <v>42192</v>
      </c>
      <c r="G133" s="37" t="s">
        <v>7</v>
      </c>
      <c r="H133" s="39">
        <v>128.77385875246836</v>
      </c>
      <c r="I133" s="40">
        <v>51.740295425160262</v>
      </c>
      <c r="J133" s="40">
        <v>3.5766606580754559</v>
      </c>
      <c r="K133" s="40">
        <v>0.41493232269706243</v>
      </c>
      <c r="L133" s="36">
        <v>42219</v>
      </c>
      <c r="M133" s="40">
        <v>468.33902892321993</v>
      </c>
      <c r="N133" s="40">
        <v>192.32756064180467</v>
      </c>
      <c r="O133" s="40">
        <v>6.2545650123347114</v>
      </c>
      <c r="P133" s="40">
        <v>2.7383515134911107</v>
      </c>
      <c r="Q133" s="36">
        <v>42272</v>
      </c>
      <c r="R133" s="43">
        <v>6679</v>
      </c>
      <c r="S133" s="45">
        <v>58.8</v>
      </c>
      <c r="T133" s="42">
        <v>2959.77</v>
      </c>
      <c r="U133" s="42">
        <v>66.010000000000005</v>
      </c>
      <c r="V133" s="42">
        <v>19.78</v>
      </c>
      <c r="W133" s="3"/>
    </row>
    <row r="134" spans="1:23" ht="16" x14ac:dyDescent="0.2">
      <c r="A134" s="34">
        <v>2015</v>
      </c>
      <c r="B134" s="34">
        <f t="shared" ref="B134:B140" si="9">B133+1</f>
        <v>203</v>
      </c>
      <c r="C134" s="34">
        <v>3</v>
      </c>
      <c r="D134" s="35" t="s">
        <v>275</v>
      </c>
      <c r="E134" s="36">
        <v>42129</v>
      </c>
      <c r="F134" s="36">
        <v>42192</v>
      </c>
      <c r="G134" s="37" t="s">
        <v>7</v>
      </c>
      <c r="H134" s="39">
        <v>163.38909861772561</v>
      </c>
      <c r="I134" s="40">
        <v>65.843617783767002</v>
      </c>
      <c r="J134" s="40">
        <v>5.448646690010996</v>
      </c>
      <c r="K134" s="40">
        <v>0.30674358157161108</v>
      </c>
      <c r="L134" s="36">
        <v>42219</v>
      </c>
      <c r="M134" s="40">
        <v>529.47539783947036</v>
      </c>
      <c r="N134" s="40">
        <v>219.90021530699491</v>
      </c>
      <c r="O134" s="40">
        <v>8.8714381132455422</v>
      </c>
      <c r="P134" s="40">
        <v>2.0816963566439575</v>
      </c>
      <c r="Q134" s="36">
        <v>42272</v>
      </c>
      <c r="R134" s="43">
        <v>7723</v>
      </c>
      <c r="S134" s="45">
        <v>60.6</v>
      </c>
      <c r="T134" s="42">
        <v>3454.48</v>
      </c>
      <c r="U134" s="42">
        <v>72.13</v>
      </c>
      <c r="V134" s="42">
        <v>17.5</v>
      </c>
      <c r="W134" s="3"/>
    </row>
    <row r="135" spans="1:23" ht="16" x14ac:dyDescent="0.2">
      <c r="A135" s="34">
        <v>2015</v>
      </c>
      <c r="B135" s="34">
        <f t="shared" si="9"/>
        <v>204</v>
      </c>
      <c r="C135" s="34">
        <v>4</v>
      </c>
      <c r="D135" s="35" t="s">
        <v>274</v>
      </c>
      <c r="E135" s="36">
        <v>42129</v>
      </c>
      <c r="F135" s="36">
        <v>42192</v>
      </c>
      <c r="G135" s="37" t="s">
        <v>7</v>
      </c>
      <c r="H135" s="39">
        <v>137.38461493785576</v>
      </c>
      <c r="I135" s="40">
        <v>55.392768814713698</v>
      </c>
      <c r="J135" s="40">
        <v>3.6203345115014196</v>
      </c>
      <c r="K135" s="40">
        <v>0.33208989991017929</v>
      </c>
      <c r="L135" s="36">
        <v>42219</v>
      </c>
      <c r="M135" s="40">
        <v>449.2231501916599</v>
      </c>
      <c r="N135" s="40">
        <v>186.50242530262759</v>
      </c>
      <c r="O135" s="40">
        <v>5.6890732696178636</v>
      </c>
      <c r="P135" s="40">
        <v>1.8118667057730278</v>
      </c>
      <c r="Q135" s="36">
        <v>42272</v>
      </c>
      <c r="R135" s="43">
        <v>4668</v>
      </c>
      <c r="S135" s="45">
        <v>60.2</v>
      </c>
      <c r="T135" s="42">
        <v>2079.94</v>
      </c>
      <c r="U135" s="42">
        <v>48.55</v>
      </c>
      <c r="V135" s="42">
        <v>14.16</v>
      </c>
      <c r="W135" s="3"/>
    </row>
    <row r="136" spans="1:23" ht="16" x14ac:dyDescent="0.2">
      <c r="A136" s="34">
        <v>2015</v>
      </c>
      <c r="B136" s="34">
        <f t="shared" si="9"/>
        <v>205</v>
      </c>
      <c r="C136" s="34">
        <v>5</v>
      </c>
      <c r="D136" s="35" t="s">
        <v>269</v>
      </c>
      <c r="E136" s="36">
        <v>42129</v>
      </c>
      <c r="F136" s="36">
        <v>42192</v>
      </c>
      <c r="G136" s="37" t="s">
        <v>7</v>
      </c>
      <c r="H136" s="39">
        <v>173.93727494482519</v>
      </c>
      <c r="I136" s="40">
        <v>70.467162601436826</v>
      </c>
      <c r="J136" s="40">
        <v>4.9304135055222957</v>
      </c>
      <c r="K136" s="40">
        <v>0.58783910326402611</v>
      </c>
      <c r="L136" s="36">
        <v>42219</v>
      </c>
      <c r="M136" s="40">
        <v>466.27244743872689</v>
      </c>
      <c r="N136" s="40">
        <v>192.6070159173031</v>
      </c>
      <c r="O136" s="40">
        <v>7.4341138915897433</v>
      </c>
      <c r="P136" s="40">
        <v>2.8082233418052724</v>
      </c>
      <c r="Q136" s="36">
        <v>42272</v>
      </c>
      <c r="R136" s="43">
        <v>6468</v>
      </c>
      <c r="S136" s="45">
        <v>62.5</v>
      </c>
      <c r="T136" s="42">
        <v>2873.15</v>
      </c>
      <c r="U136" s="42">
        <v>64.87</v>
      </c>
      <c r="V136" s="42">
        <v>21.37</v>
      </c>
      <c r="W136" s="3"/>
    </row>
    <row r="137" spans="1:23" ht="16" x14ac:dyDescent="0.2">
      <c r="A137" s="34">
        <v>2015</v>
      </c>
      <c r="B137" s="34">
        <f t="shared" si="9"/>
        <v>206</v>
      </c>
      <c r="C137" s="34">
        <v>6</v>
      </c>
      <c r="D137" s="35" t="s">
        <v>271</v>
      </c>
      <c r="E137" s="36">
        <v>42129</v>
      </c>
      <c r="F137" s="36">
        <v>42192</v>
      </c>
      <c r="G137" s="37" t="s">
        <v>7</v>
      </c>
      <c r="H137" s="39">
        <v>146.03842490417009</v>
      </c>
      <c r="I137" s="40">
        <v>58.657627154103601</v>
      </c>
      <c r="J137" s="40">
        <v>3.9085914756357507</v>
      </c>
      <c r="K137" s="40">
        <v>0.40410672025155897</v>
      </c>
      <c r="L137" s="36">
        <v>42219</v>
      </c>
      <c r="M137" s="40">
        <v>473.763805320014</v>
      </c>
      <c r="N137" s="40">
        <v>195.64503795124313</v>
      </c>
      <c r="O137" s="40">
        <v>7.213534736390729</v>
      </c>
      <c r="P137" s="40">
        <v>2.036251756960076</v>
      </c>
      <c r="Q137" s="36">
        <v>42272</v>
      </c>
      <c r="R137" s="43">
        <v>7904</v>
      </c>
      <c r="S137" s="45">
        <v>58.5</v>
      </c>
      <c r="T137" s="42">
        <v>3530.13</v>
      </c>
      <c r="U137" s="42">
        <v>81.97</v>
      </c>
      <c r="V137" s="42">
        <v>22.66</v>
      </c>
      <c r="W137" s="3"/>
    </row>
    <row r="138" spans="1:23" ht="16" x14ac:dyDescent="0.2">
      <c r="A138" s="34">
        <v>2015</v>
      </c>
      <c r="B138" s="34">
        <f t="shared" si="9"/>
        <v>207</v>
      </c>
      <c r="C138" s="34">
        <v>7</v>
      </c>
      <c r="D138" s="35" t="s">
        <v>272</v>
      </c>
      <c r="E138" s="36">
        <v>42129</v>
      </c>
      <c r="F138" s="36">
        <v>42192</v>
      </c>
      <c r="G138" s="37" t="s">
        <v>7</v>
      </c>
      <c r="H138" s="39">
        <v>190.77130328725752</v>
      </c>
      <c r="I138" s="40">
        <v>76.328053716103227</v>
      </c>
      <c r="J138" s="40">
        <v>5.3176616593578689</v>
      </c>
      <c r="K138" s="40">
        <v>0.61726533703398667</v>
      </c>
      <c r="L138" s="36">
        <v>42219</v>
      </c>
      <c r="M138" s="40">
        <v>493.05189917528168</v>
      </c>
      <c r="N138" s="40">
        <v>203.51440134790178</v>
      </c>
      <c r="O138" s="40">
        <v>8.6337903874581219</v>
      </c>
      <c r="P138" s="40">
        <v>2.2796515354283882</v>
      </c>
      <c r="Q138" s="36">
        <v>42272</v>
      </c>
      <c r="R138" s="43">
        <v>8632</v>
      </c>
      <c r="S138" s="45">
        <v>57.1</v>
      </c>
      <c r="T138" s="42">
        <v>3868.25</v>
      </c>
      <c r="U138" s="42">
        <v>90.97</v>
      </c>
      <c r="V138" s="42">
        <v>24.81</v>
      </c>
      <c r="W138" s="3"/>
    </row>
    <row r="139" spans="1:23" ht="16" x14ac:dyDescent="0.2">
      <c r="A139" s="34">
        <v>2015</v>
      </c>
      <c r="B139" s="34">
        <f t="shared" si="9"/>
        <v>208</v>
      </c>
      <c r="C139" s="34">
        <v>8</v>
      </c>
      <c r="D139" s="35" t="s">
        <v>268</v>
      </c>
      <c r="E139" s="36">
        <v>42129</v>
      </c>
      <c r="F139" s="36">
        <v>42192</v>
      </c>
      <c r="G139" s="37" t="s">
        <v>7</v>
      </c>
      <c r="H139" s="39">
        <v>158.65318271576257</v>
      </c>
      <c r="I139" s="40">
        <v>63.654166848493624</v>
      </c>
      <c r="J139" s="40">
        <v>4.1709902006002064</v>
      </c>
      <c r="K139" s="40">
        <v>0.470345181045219</v>
      </c>
      <c r="L139" s="36">
        <v>42219</v>
      </c>
      <c r="M139" s="40">
        <v>459.46995005227086</v>
      </c>
      <c r="N139" s="40">
        <v>189.97279918118457</v>
      </c>
      <c r="O139" s="40">
        <v>7.5481634539495515</v>
      </c>
      <c r="P139" s="40">
        <v>2.1732379470201435</v>
      </c>
      <c r="Q139" s="36">
        <v>42272</v>
      </c>
      <c r="R139" s="43">
        <v>8973</v>
      </c>
      <c r="S139" s="45">
        <v>56</v>
      </c>
      <c r="T139" s="42">
        <v>4014.08</v>
      </c>
      <c r="U139" s="42">
        <v>90.57</v>
      </c>
      <c r="V139" s="42">
        <v>27.59</v>
      </c>
      <c r="W139" s="3"/>
    </row>
    <row r="140" spans="1:23" ht="16" x14ac:dyDescent="0.2">
      <c r="A140" s="34">
        <v>2015</v>
      </c>
      <c r="B140" s="34">
        <f t="shared" si="9"/>
        <v>209</v>
      </c>
      <c r="C140" s="34">
        <v>9</v>
      </c>
      <c r="D140" s="35" t="s">
        <v>270</v>
      </c>
      <c r="E140" s="36">
        <v>42129</v>
      </c>
      <c r="F140" s="36">
        <v>42192</v>
      </c>
      <c r="G140" s="37" t="s">
        <v>7</v>
      </c>
      <c r="H140" s="39">
        <v>115.90077825531422</v>
      </c>
      <c r="I140" s="40">
        <v>46.873991417665827</v>
      </c>
      <c r="J140" s="40">
        <v>2.8802303805478653</v>
      </c>
      <c r="K140" s="40">
        <v>0.38715007480035579</v>
      </c>
      <c r="L140" s="36">
        <v>42219</v>
      </c>
      <c r="M140" s="40">
        <v>461.27820885120224</v>
      </c>
      <c r="N140" s="40">
        <v>192.74516925008905</v>
      </c>
      <c r="O140" s="40">
        <v>7.607213636414393</v>
      </c>
      <c r="P140" s="40">
        <v>2.2874243155088365</v>
      </c>
      <c r="Q140" s="36">
        <v>42272</v>
      </c>
      <c r="R140" s="43">
        <v>7005</v>
      </c>
      <c r="S140" s="45">
        <v>61.7</v>
      </c>
      <c r="T140" s="42">
        <v>3141.04</v>
      </c>
      <c r="U140" s="42">
        <v>64.2</v>
      </c>
      <c r="V140" s="42">
        <v>20.58</v>
      </c>
      <c r="W140" s="3"/>
    </row>
    <row r="141" spans="1:23" ht="16" x14ac:dyDescent="0.2">
      <c r="A141" s="34">
        <v>2015</v>
      </c>
      <c r="B141" s="34">
        <f>B140+1</f>
        <v>210</v>
      </c>
      <c r="C141" s="34">
        <v>10</v>
      </c>
      <c r="D141" s="35" t="s">
        <v>276</v>
      </c>
      <c r="E141" s="36">
        <v>42129</v>
      </c>
      <c r="F141" s="36">
        <v>42192</v>
      </c>
      <c r="G141" s="37" t="s">
        <v>7</v>
      </c>
      <c r="H141" s="39">
        <v>172.34428505052853</v>
      </c>
      <c r="I141" s="40">
        <v>68.808940998082932</v>
      </c>
      <c r="J141" s="40">
        <v>6.5076072452356488</v>
      </c>
      <c r="K141" s="40">
        <v>0.38621566224444487</v>
      </c>
      <c r="L141" s="36">
        <v>42219</v>
      </c>
      <c r="M141" s="40">
        <v>546.18026483912183</v>
      </c>
      <c r="N141" s="40">
        <v>229.78730738102323</v>
      </c>
      <c r="O141" s="40">
        <v>12.130788453214745</v>
      </c>
      <c r="P141" s="40">
        <v>1.7993605391644403</v>
      </c>
      <c r="Q141" s="36">
        <v>42272</v>
      </c>
      <c r="R141" s="43">
        <v>10074</v>
      </c>
      <c r="S141" s="45">
        <v>62</v>
      </c>
      <c r="T141" s="42">
        <v>4541.62</v>
      </c>
      <c r="U141" s="42">
        <v>91.18</v>
      </c>
      <c r="V141" s="42">
        <v>15.52</v>
      </c>
      <c r="W141" s="3"/>
    </row>
    <row r="142" spans="1:23" ht="16" x14ac:dyDescent="0.2">
      <c r="A142" s="34">
        <v>2015</v>
      </c>
      <c r="B142" s="34">
        <f>B132+100</f>
        <v>301</v>
      </c>
      <c r="C142" s="34">
        <v>1</v>
      </c>
      <c r="D142" s="35" t="s">
        <v>269</v>
      </c>
      <c r="E142" s="36">
        <v>42129</v>
      </c>
      <c r="F142" s="36">
        <v>42192</v>
      </c>
      <c r="G142" s="37" t="s">
        <v>7</v>
      </c>
      <c r="H142" s="39">
        <v>135.74857126263211</v>
      </c>
      <c r="I142" s="40">
        <v>54.494985490723394</v>
      </c>
      <c r="J142" s="40">
        <v>3.5850479608036134</v>
      </c>
      <c r="K142" s="40">
        <v>0.47021051551781673</v>
      </c>
      <c r="L142" s="36">
        <v>42219</v>
      </c>
      <c r="M142" s="40">
        <v>493.05189917528168</v>
      </c>
      <c r="N142" s="40">
        <v>207.72624994981209</v>
      </c>
      <c r="O142" s="40">
        <v>8.0356908972658534</v>
      </c>
      <c r="P142" s="40">
        <v>2.9843967059499419</v>
      </c>
      <c r="Q142" s="36">
        <v>42272</v>
      </c>
      <c r="R142" s="43">
        <v>6001</v>
      </c>
      <c r="S142" s="45">
        <v>61.7</v>
      </c>
      <c r="T142" s="42">
        <v>2657.69</v>
      </c>
      <c r="U142" s="42">
        <v>60.14</v>
      </c>
      <c r="V142" s="42">
        <v>21.92</v>
      </c>
      <c r="W142" s="3"/>
    </row>
    <row r="143" spans="1:23" ht="16" x14ac:dyDescent="0.2">
      <c r="A143" s="34">
        <v>2015</v>
      </c>
      <c r="B143" s="34">
        <f t="shared" ref="B143:B151" si="10">B133+100</f>
        <v>302</v>
      </c>
      <c r="C143" s="34">
        <v>2</v>
      </c>
      <c r="D143" s="35" t="s">
        <v>271</v>
      </c>
      <c r="E143" s="36">
        <v>42129</v>
      </c>
      <c r="F143" s="36">
        <v>42192</v>
      </c>
      <c r="G143" s="37" t="s">
        <v>7</v>
      </c>
      <c r="H143" s="39">
        <v>163.99185155070276</v>
      </c>
      <c r="I143" s="40">
        <v>66.673975607666975</v>
      </c>
      <c r="J143" s="40">
        <v>4.7739224625711785</v>
      </c>
      <c r="K143" s="40">
        <v>0.53046540686900867</v>
      </c>
      <c r="L143" s="36">
        <v>42219</v>
      </c>
      <c r="M143" s="40">
        <v>498.47667557207575</v>
      </c>
      <c r="N143" s="40">
        <v>211.87715498406996</v>
      </c>
      <c r="O143" s="40">
        <v>7.6197078140684917</v>
      </c>
      <c r="P143" s="40">
        <v>2.7052785954752254</v>
      </c>
      <c r="Q143" s="36">
        <v>42272</v>
      </c>
      <c r="R143" s="43">
        <v>7138</v>
      </c>
      <c r="S143" s="45">
        <v>60.8</v>
      </c>
      <c r="T143" s="42">
        <v>3180.21</v>
      </c>
      <c r="U143" s="42">
        <v>68.87</v>
      </c>
      <c r="V143" s="42">
        <v>21.04</v>
      </c>
      <c r="W143" s="3"/>
    </row>
    <row r="144" spans="1:23" ht="16" x14ac:dyDescent="0.2">
      <c r="A144" s="34">
        <v>2015</v>
      </c>
      <c r="B144" s="34">
        <f t="shared" si="10"/>
        <v>303</v>
      </c>
      <c r="C144" s="34">
        <v>3</v>
      </c>
      <c r="D144" s="35" t="s">
        <v>270</v>
      </c>
      <c r="E144" s="36">
        <v>42129</v>
      </c>
      <c r="F144" s="36">
        <v>42192</v>
      </c>
      <c r="G144" s="37" t="s">
        <v>7</v>
      </c>
      <c r="H144" s="39">
        <v>113.70503542804043</v>
      </c>
      <c r="I144" s="40">
        <v>45.723443918872427</v>
      </c>
      <c r="J144" s="40">
        <v>3.3196574037099413</v>
      </c>
      <c r="K144" s="40">
        <v>0.40613453328880633</v>
      </c>
      <c r="L144" s="36">
        <v>42219</v>
      </c>
      <c r="M144" s="40">
        <v>509.32622836566384</v>
      </c>
      <c r="N144" s="40">
        <v>215.13339405650586</v>
      </c>
      <c r="O144" s="40">
        <v>8.6826359710213978</v>
      </c>
      <c r="P144" s="40">
        <v>2.7738534194530806</v>
      </c>
      <c r="Q144" s="36">
        <v>42272</v>
      </c>
      <c r="R144" s="43">
        <v>6350</v>
      </c>
      <c r="S144" s="45">
        <v>58.7</v>
      </c>
      <c r="T144" s="42">
        <v>2850.06</v>
      </c>
      <c r="U144" s="42">
        <v>63.13</v>
      </c>
      <c r="V144" s="42">
        <v>20.14</v>
      </c>
      <c r="W144" s="3"/>
    </row>
    <row r="145" spans="1:23" ht="16" x14ac:dyDescent="0.2">
      <c r="A145" s="34">
        <v>2015</v>
      </c>
      <c r="B145" s="34">
        <f t="shared" si="10"/>
        <v>304</v>
      </c>
      <c r="C145" s="34">
        <v>4</v>
      </c>
      <c r="D145" s="35" t="s">
        <v>273</v>
      </c>
      <c r="E145" s="36">
        <v>42129</v>
      </c>
      <c r="F145" s="36">
        <v>42192</v>
      </c>
      <c r="G145" s="37" t="s">
        <v>7</v>
      </c>
      <c r="H145" s="39">
        <v>183.5382680915321</v>
      </c>
      <c r="I145" s="40">
        <v>74.220226555427814</v>
      </c>
      <c r="J145" s="40">
        <v>4.999294009435701</v>
      </c>
      <c r="K145" s="40">
        <v>0.64227468935126031</v>
      </c>
      <c r="L145" s="36">
        <v>42219</v>
      </c>
      <c r="M145" s="40">
        <v>502.35151585550005</v>
      </c>
      <c r="N145" s="40">
        <v>213.53446287544421</v>
      </c>
      <c r="O145" s="40">
        <v>7.8544578170452075</v>
      </c>
      <c r="P145" s="40">
        <v>2.5221441712554276</v>
      </c>
      <c r="Q145" s="36">
        <v>42272</v>
      </c>
      <c r="R145" s="43">
        <v>5944</v>
      </c>
      <c r="S145" s="45">
        <v>61.2</v>
      </c>
      <c r="T145" s="42">
        <v>2655.41</v>
      </c>
      <c r="U145" s="42">
        <v>57.51</v>
      </c>
      <c r="V145" s="42">
        <v>20.100000000000001</v>
      </c>
      <c r="W145" s="3"/>
    </row>
    <row r="146" spans="1:23" ht="16" x14ac:dyDescent="0.2">
      <c r="A146" s="34">
        <v>2015</v>
      </c>
      <c r="B146" s="34">
        <f t="shared" si="10"/>
        <v>305</v>
      </c>
      <c r="C146" s="34">
        <v>5</v>
      </c>
      <c r="D146" s="35" t="s">
        <v>272</v>
      </c>
      <c r="E146" s="36">
        <v>42129</v>
      </c>
      <c r="F146" s="36">
        <v>42192</v>
      </c>
      <c r="G146" s="37" t="s">
        <v>7</v>
      </c>
      <c r="H146" s="39">
        <v>202.9555232895807</v>
      </c>
      <c r="I146" s="40">
        <v>82.308605347321759</v>
      </c>
      <c r="J146" s="40">
        <v>5.9288137589382766</v>
      </c>
      <c r="K146" s="40">
        <v>0.50565380076839472</v>
      </c>
      <c r="L146" s="36">
        <v>42219</v>
      </c>
      <c r="M146" s="40">
        <v>500.97379486583804</v>
      </c>
      <c r="N146" s="40">
        <v>215.51147569743441</v>
      </c>
      <c r="O146" s="40">
        <v>7.4428871037123967</v>
      </c>
      <c r="P146" s="40">
        <v>2.1950483068029425</v>
      </c>
      <c r="Q146" s="36">
        <v>42272</v>
      </c>
      <c r="R146" s="43">
        <v>7523</v>
      </c>
      <c r="S146" s="45">
        <v>59.2</v>
      </c>
      <c r="T146" s="42">
        <v>3379.13</v>
      </c>
      <c r="U146" s="42">
        <v>72.84</v>
      </c>
      <c r="V146" s="42">
        <v>20.12</v>
      </c>
      <c r="W146" s="3"/>
    </row>
    <row r="147" spans="1:23" ht="16" x14ac:dyDescent="0.2">
      <c r="A147" s="34">
        <v>2015</v>
      </c>
      <c r="B147" s="34">
        <f t="shared" si="10"/>
        <v>306</v>
      </c>
      <c r="C147" s="34">
        <v>6</v>
      </c>
      <c r="D147" s="35" t="s">
        <v>277</v>
      </c>
      <c r="E147" s="36">
        <v>42129</v>
      </c>
      <c r="F147" s="36">
        <v>42192</v>
      </c>
      <c r="G147" s="37" t="s">
        <v>7</v>
      </c>
      <c r="H147" s="39">
        <v>287.12566500174239</v>
      </c>
      <c r="I147" s="40">
        <v>115.86839978175762</v>
      </c>
      <c r="J147" s="40">
        <v>10.460606495982098</v>
      </c>
      <c r="K147" s="40">
        <v>0.7587008572006041</v>
      </c>
      <c r="L147" s="36">
        <v>42219</v>
      </c>
      <c r="M147" s="40">
        <v>565.98500406551295</v>
      </c>
      <c r="N147" s="40">
        <v>248.65701260670158</v>
      </c>
      <c r="O147" s="40">
        <v>15.527423417224941</v>
      </c>
      <c r="P147" s="40">
        <v>1.7688722567298472</v>
      </c>
      <c r="Q147" s="36">
        <v>42272</v>
      </c>
      <c r="R147" s="43">
        <v>14929</v>
      </c>
      <c r="S147" s="45">
        <v>61.1</v>
      </c>
      <c r="T147" s="42">
        <v>6777.82</v>
      </c>
      <c r="U147" s="42">
        <v>174.76</v>
      </c>
      <c r="V147" s="42">
        <v>19.11</v>
      </c>
      <c r="W147" s="3"/>
    </row>
    <row r="148" spans="1:23" ht="16" x14ac:dyDescent="0.2">
      <c r="A148" s="34">
        <v>2015</v>
      </c>
      <c r="B148" s="34">
        <f t="shared" si="10"/>
        <v>307</v>
      </c>
      <c r="C148" s="34">
        <v>7</v>
      </c>
      <c r="D148" s="35" t="s">
        <v>275</v>
      </c>
      <c r="E148" s="36">
        <v>42129</v>
      </c>
      <c r="F148" s="36">
        <v>42192</v>
      </c>
      <c r="G148" s="37" t="s">
        <v>7</v>
      </c>
      <c r="H148" s="39">
        <v>353.42848762922529</v>
      </c>
      <c r="I148" s="40">
        <v>142.76042843772893</v>
      </c>
      <c r="J148" s="40">
        <v>12.038689880159264</v>
      </c>
      <c r="K148" s="40">
        <v>0.60691719697438451</v>
      </c>
      <c r="L148" s="36">
        <v>42219</v>
      </c>
      <c r="M148" s="40">
        <v>548.33295388546878</v>
      </c>
      <c r="N148" s="40">
        <v>235.52559525032058</v>
      </c>
      <c r="O148" s="40">
        <v>9.4415103923409021</v>
      </c>
      <c r="P148" s="40">
        <v>1.9065699677772168</v>
      </c>
      <c r="Q148" s="36">
        <v>42272</v>
      </c>
      <c r="R148" s="43">
        <v>11387</v>
      </c>
      <c r="S148" s="45">
        <v>55.9</v>
      </c>
      <c r="T148" s="42">
        <v>5148.0200000000004</v>
      </c>
      <c r="U148" s="42">
        <v>111.6</v>
      </c>
      <c r="V148" s="42">
        <v>17.510000000000002</v>
      </c>
      <c r="W148" s="3"/>
    </row>
    <row r="149" spans="1:23" ht="16" x14ac:dyDescent="0.2">
      <c r="A149" s="34">
        <v>2015</v>
      </c>
      <c r="B149" s="34">
        <f t="shared" si="10"/>
        <v>308</v>
      </c>
      <c r="C149" s="34">
        <v>8</v>
      </c>
      <c r="D149" s="35" t="s">
        <v>268</v>
      </c>
      <c r="E149" s="36">
        <v>42129</v>
      </c>
      <c r="F149" s="36">
        <v>42192</v>
      </c>
      <c r="G149" s="37" t="s">
        <v>7</v>
      </c>
      <c r="H149" s="39">
        <v>178.5009757230805</v>
      </c>
      <c r="I149" s="40">
        <v>72.443543498036263</v>
      </c>
      <c r="J149" s="40">
        <v>5.3605269075442532</v>
      </c>
      <c r="K149" s="40">
        <v>0.42224713567597671</v>
      </c>
      <c r="L149" s="36">
        <v>42219</v>
      </c>
      <c r="M149" s="40">
        <v>482.5467766291091</v>
      </c>
      <c r="N149" s="40">
        <v>209.42720441307824</v>
      </c>
      <c r="O149" s="40">
        <v>9.117793355324304</v>
      </c>
      <c r="P149" s="40">
        <v>2.2012818856266696</v>
      </c>
      <c r="Q149" s="36">
        <v>42272</v>
      </c>
      <c r="R149" s="43">
        <v>8662</v>
      </c>
      <c r="S149" s="45">
        <v>59.1</v>
      </c>
      <c r="T149" s="42">
        <v>3896.76</v>
      </c>
      <c r="U149" s="42">
        <v>84.44</v>
      </c>
      <c r="V149" s="42">
        <v>20.98</v>
      </c>
      <c r="W149" s="3"/>
    </row>
    <row r="150" spans="1:23" ht="16" x14ac:dyDescent="0.2">
      <c r="A150" s="34">
        <v>2015</v>
      </c>
      <c r="B150" s="34">
        <f t="shared" si="10"/>
        <v>309</v>
      </c>
      <c r="C150" s="34">
        <v>9</v>
      </c>
      <c r="D150" s="35" t="s">
        <v>276</v>
      </c>
      <c r="E150" s="36">
        <v>42129</v>
      </c>
      <c r="F150" s="36">
        <v>42192</v>
      </c>
      <c r="G150" s="37" t="s">
        <v>7</v>
      </c>
      <c r="H150" s="39">
        <v>223.75049947729124</v>
      </c>
      <c r="I150" s="40">
        <v>90.208595661282317</v>
      </c>
      <c r="J150" s="40">
        <v>8.3511146732276309</v>
      </c>
      <c r="K150" s="40">
        <v>0.49176275450594359</v>
      </c>
      <c r="L150" s="36">
        <v>42219</v>
      </c>
      <c r="M150" s="40">
        <v>551.94947148333131</v>
      </c>
      <c r="N150" s="40">
        <v>239.51211700599413</v>
      </c>
      <c r="O150" s="40">
        <v>12.000312023618132</v>
      </c>
      <c r="P150" s="40">
        <v>1.8889181316330153</v>
      </c>
      <c r="Q150" s="36">
        <v>42272</v>
      </c>
      <c r="R150" s="43">
        <v>13384</v>
      </c>
      <c r="S150" s="45">
        <v>57.9</v>
      </c>
      <c r="T150" s="42">
        <v>6059.68</v>
      </c>
      <c r="U150" s="42">
        <v>144.43</v>
      </c>
      <c r="V150" s="42">
        <v>23.65</v>
      </c>
      <c r="W150" s="3"/>
    </row>
    <row r="151" spans="1:23" ht="16" x14ac:dyDescent="0.2">
      <c r="A151" s="34">
        <v>2015</v>
      </c>
      <c r="B151" s="34">
        <f t="shared" si="10"/>
        <v>310</v>
      </c>
      <c r="C151" s="34">
        <v>10</v>
      </c>
      <c r="D151" s="35" t="s">
        <v>274</v>
      </c>
      <c r="E151" s="36">
        <v>42129</v>
      </c>
      <c r="F151" s="36">
        <v>42192</v>
      </c>
      <c r="G151" s="37" t="s">
        <v>7</v>
      </c>
      <c r="H151" s="39">
        <v>119.56034963410384</v>
      </c>
      <c r="I151" s="40">
        <v>48.459596106457568</v>
      </c>
      <c r="J151" s="40">
        <v>3.8051120350210632</v>
      </c>
      <c r="K151" s="40">
        <v>0.24367537925426883</v>
      </c>
      <c r="L151" s="36">
        <v>42219</v>
      </c>
      <c r="M151" s="40">
        <v>483.75228249506335</v>
      </c>
      <c r="N151" s="40">
        <v>205.86370097431367</v>
      </c>
      <c r="O151" s="40">
        <v>6.2624350762618999</v>
      </c>
      <c r="P151" s="40">
        <v>1.5904668238481678</v>
      </c>
      <c r="Q151" s="36">
        <v>42272</v>
      </c>
      <c r="R151" s="43">
        <v>4669</v>
      </c>
      <c r="S151" s="45">
        <v>63.6</v>
      </c>
      <c r="T151" s="42">
        <v>2097.77</v>
      </c>
      <c r="U151" s="42">
        <v>41.44</v>
      </c>
      <c r="V151" s="42">
        <v>10.48</v>
      </c>
      <c r="W151" s="3"/>
    </row>
    <row r="152" spans="1:23" ht="16" x14ac:dyDescent="0.2">
      <c r="A152" s="34">
        <v>2015</v>
      </c>
      <c r="B152" s="34">
        <f>B132+200</f>
        <v>401</v>
      </c>
      <c r="C152" s="34">
        <v>1</v>
      </c>
      <c r="D152" s="35" t="s">
        <v>275</v>
      </c>
      <c r="E152" s="36">
        <v>42129</v>
      </c>
      <c r="F152" s="36">
        <v>42192</v>
      </c>
      <c r="G152" s="37" t="s">
        <v>7</v>
      </c>
      <c r="H152" s="39">
        <v>226.93647926588454</v>
      </c>
      <c r="I152" s="40">
        <v>92.107223685160577</v>
      </c>
      <c r="J152" s="40">
        <v>6.5564988224862528</v>
      </c>
      <c r="K152" s="40">
        <v>0.45816396018650418</v>
      </c>
      <c r="L152" s="36">
        <v>42219</v>
      </c>
      <c r="M152" s="40">
        <v>497.87392263909857</v>
      </c>
      <c r="N152" s="40">
        <v>213.42861230125075</v>
      </c>
      <c r="O152" s="40">
        <v>8.7048067556572697</v>
      </c>
      <c r="P152" s="40">
        <v>1.75033185964959</v>
      </c>
      <c r="Q152" s="36">
        <v>42272</v>
      </c>
      <c r="R152" s="43">
        <v>8001</v>
      </c>
      <c r="S152" s="45">
        <v>60.8</v>
      </c>
      <c r="T152" s="42">
        <v>3603.62</v>
      </c>
      <c r="U152" s="42">
        <v>63.24</v>
      </c>
      <c r="V152" s="42">
        <v>18.53</v>
      </c>
      <c r="W152" s="3"/>
    </row>
    <row r="153" spans="1:23" ht="16" x14ac:dyDescent="0.2">
      <c r="A153" s="34">
        <v>2015</v>
      </c>
      <c r="B153" s="34">
        <f t="shared" ref="B153:B161" si="11">B133+200</f>
        <v>402</v>
      </c>
      <c r="C153" s="34">
        <v>2</v>
      </c>
      <c r="D153" s="35" t="s">
        <v>272</v>
      </c>
      <c r="E153" s="36">
        <v>42129</v>
      </c>
      <c r="F153" s="36">
        <v>42192</v>
      </c>
      <c r="G153" s="37" t="s">
        <v>7</v>
      </c>
      <c r="H153" s="39">
        <v>264.43632245324665</v>
      </c>
      <c r="I153" s="40">
        <v>107.31886639836638</v>
      </c>
      <c r="J153" s="40">
        <v>7.474074351740267</v>
      </c>
      <c r="K153" s="40">
        <v>0.6787723618209629</v>
      </c>
      <c r="L153" s="36">
        <v>42219</v>
      </c>
      <c r="M153" s="40">
        <v>480.99684051573934</v>
      </c>
      <c r="N153" s="40">
        <v>205.6250484060792</v>
      </c>
      <c r="O153" s="40">
        <v>8.3335435639348283</v>
      </c>
      <c r="P153" s="40">
        <v>1.7976659254185654</v>
      </c>
      <c r="Q153" s="36">
        <v>42272</v>
      </c>
      <c r="R153" s="43">
        <v>10639</v>
      </c>
      <c r="S153" s="45">
        <v>57.3</v>
      </c>
      <c r="T153" s="42">
        <v>4753.8599999999997</v>
      </c>
      <c r="U153" s="42">
        <v>104.85</v>
      </c>
      <c r="V153" s="42">
        <v>31.11</v>
      </c>
      <c r="W153" s="3"/>
    </row>
    <row r="154" spans="1:23" ht="16" x14ac:dyDescent="0.2">
      <c r="A154" s="34">
        <v>2015</v>
      </c>
      <c r="B154" s="34">
        <f t="shared" si="11"/>
        <v>403</v>
      </c>
      <c r="C154" s="34">
        <v>3</v>
      </c>
      <c r="D154" s="35" t="s">
        <v>268</v>
      </c>
      <c r="E154" s="36">
        <v>42129</v>
      </c>
      <c r="F154" s="36">
        <v>42192</v>
      </c>
      <c r="G154" s="37" t="s">
        <v>7</v>
      </c>
      <c r="H154" s="39">
        <v>171.65542455569755</v>
      </c>
      <c r="I154" s="40">
        <v>69.415624403390041</v>
      </c>
      <c r="J154" s="40">
        <v>4.8924278559974859</v>
      </c>
      <c r="K154" s="40">
        <v>0.44685230480147853</v>
      </c>
      <c r="L154" s="36">
        <v>42219</v>
      </c>
      <c r="M154" s="40">
        <v>491.84639330932742</v>
      </c>
      <c r="N154" s="40">
        <v>212.84690945861016</v>
      </c>
      <c r="O154" s="40">
        <v>10.727865193269855</v>
      </c>
      <c r="P154" s="40">
        <v>2.3027713734234889</v>
      </c>
      <c r="Q154" s="36">
        <v>42272</v>
      </c>
      <c r="R154" s="43">
        <v>7999</v>
      </c>
      <c r="S154" s="45">
        <v>59.6</v>
      </c>
      <c r="T154" s="42">
        <v>3579.83</v>
      </c>
      <c r="U154" s="42">
        <v>75.69</v>
      </c>
      <c r="V154" s="42">
        <v>20.36</v>
      </c>
      <c r="W154" s="3"/>
    </row>
    <row r="155" spans="1:23" ht="16" x14ac:dyDescent="0.2">
      <c r="A155" s="34">
        <v>2015</v>
      </c>
      <c r="B155" s="34">
        <f t="shared" si="11"/>
        <v>404</v>
      </c>
      <c r="C155" s="34">
        <v>4</v>
      </c>
      <c r="D155" s="35" t="s">
        <v>273</v>
      </c>
      <c r="E155" s="36">
        <v>42129</v>
      </c>
      <c r="F155" s="36">
        <v>42192</v>
      </c>
      <c r="G155" s="37" t="s">
        <v>7</v>
      </c>
      <c r="H155" s="39">
        <v>224.95600534324544</v>
      </c>
      <c r="I155" s="40">
        <v>91.002841035895173</v>
      </c>
      <c r="J155" s="40">
        <v>6.4874036338391896</v>
      </c>
      <c r="K155" s="40">
        <v>0.61516131342578806</v>
      </c>
      <c r="L155" s="36">
        <v>42219</v>
      </c>
      <c r="M155" s="40">
        <v>481.4273783250087</v>
      </c>
      <c r="N155" s="40">
        <v>207.702074403701</v>
      </c>
      <c r="O155" s="40">
        <v>9.4434450396464413</v>
      </c>
      <c r="P155" s="40">
        <v>2.1797270604321564</v>
      </c>
      <c r="Q155" s="36">
        <v>42272</v>
      </c>
      <c r="R155" s="43">
        <v>8124</v>
      </c>
      <c r="S155" s="45">
        <v>58</v>
      </c>
      <c r="T155" s="42">
        <v>3645.11</v>
      </c>
      <c r="U155" s="42">
        <v>74.180000000000007</v>
      </c>
      <c r="V155" s="42">
        <v>21.1</v>
      </c>
      <c r="W155" s="3"/>
    </row>
    <row r="156" spans="1:23" ht="16" x14ac:dyDescent="0.2">
      <c r="A156" s="34">
        <v>2015</v>
      </c>
      <c r="B156" s="34">
        <f t="shared" si="11"/>
        <v>405</v>
      </c>
      <c r="C156" s="34">
        <v>5</v>
      </c>
      <c r="D156" s="35" t="s">
        <v>269</v>
      </c>
      <c r="E156" s="36">
        <v>42129</v>
      </c>
      <c r="F156" s="36">
        <v>42192</v>
      </c>
      <c r="G156" s="37" t="s">
        <v>7</v>
      </c>
      <c r="H156" s="39">
        <v>207.00257869671276</v>
      </c>
      <c r="I156" s="40">
        <v>83.022765808282728</v>
      </c>
      <c r="J156" s="40">
        <v>5.8213128429126604</v>
      </c>
      <c r="K156" s="40">
        <v>0.59761277009542124</v>
      </c>
      <c r="L156" s="36">
        <v>42219</v>
      </c>
      <c r="M156" s="40">
        <v>475.1415263096759</v>
      </c>
      <c r="N156" s="40">
        <v>203.1971889852399</v>
      </c>
      <c r="O156" s="40">
        <v>7.7702472888043372</v>
      </c>
      <c r="P156" s="40">
        <v>2.72795469946265</v>
      </c>
      <c r="Q156" s="36">
        <v>42272</v>
      </c>
      <c r="R156" s="43">
        <v>8279</v>
      </c>
      <c r="S156" s="45">
        <v>60.7</v>
      </c>
      <c r="T156" s="42">
        <v>3692.52</v>
      </c>
      <c r="U156" s="42">
        <v>77.97</v>
      </c>
      <c r="V156" s="42">
        <v>21.1</v>
      </c>
      <c r="W156" s="3"/>
    </row>
    <row r="157" spans="1:23" ht="16" x14ac:dyDescent="0.2">
      <c r="A157" s="34">
        <v>2015</v>
      </c>
      <c r="B157" s="34">
        <f t="shared" si="11"/>
        <v>406</v>
      </c>
      <c r="C157" s="34">
        <v>6</v>
      </c>
      <c r="D157" s="35" t="s">
        <v>276</v>
      </c>
      <c r="E157" s="36">
        <v>42129</v>
      </c>
      <c r="F157" s="36">
        <v>42192</v>
      </c>
      <c r="G157" s="37" t="s">
        <v>7</v>
      </c>
      <c r="H157" s="39">
        <v>206.61509466837026</v>
      </c>
      <c r="I157" s="40">
        <v>84.068148163449052</v>
      </c>
      <c r="J157" s="40">
        <v>7.6496014380980073</v>
      </c>
      <c r="K157" s="40">
        <v>0.52572983106298554</v>
      </c>
      <c r="L157" s="36">
        <v>42219</v>
      </c>
      <c r="M157" s="40">
        <v>551.34671855035424</v>
      </c>
      <c r="N157" s="40">
        <v>239.24197817097161</v>
      </c>
      <c r="O157" s="40">
        <v>15.58019317996157</v>
      </c>
      <c r="P157" s="40">
        <v>1.7540264454834089</v>
      </c>
      <c r="Q157" s="36">
        <v>42272</v>
      </c>
      <c r="R157" s="43">
        <v>12470</v>
      </c>
      <c r="S157" s="45">
        <v>59.2</v>
      </c>
      <c r="T157" s="42">
        <v>5611.43</v>
      </c>
      <c r="U157" s="42">
        <v>136.38</v>
      </c>
      <c r="V157" s="42">
        <v>22.48</v>
      </c>
      <c r="W157" s="3"/>
    </row>
    <row r="158" spans="1:23" ht="16" x14ac:dyDescent="0.2">
      <c r="A158" s="34">
        <v>2015</v>
      </c>
      <c r="B158" s="34">
        <f t="shared" si="11"/>
        <v>407</v>
      </c>
      <c r="C158" s="34">
        <v>7</v>
      </c>
      <c r="D158" s="35" t="s">
        <v>274</v>
      </c>
      <c r="E158" s="36">
        <v>42129</v>
      </c>
      <c r="F158" s="36">
        <v>42192</v>
      </c>
      <c r="G158" s="37" t="s">
        <v>7</v>
      </c>
      <c r="H158" s="39">
        <v>160.20311882913234</v>
      </c>
      <c r="I158" s="40">
        <v>64.61615424646908</v>
      </c>
      <c r="J158" s="40">
        <v>4.3815887438689733</v>
      </c>
      <c r="K158" s="40">
        <v>0.43928387612931247</v>
      </c>
      <c r="L158" s="36">
        <v>42219</v>
      </c>
      <c r="M158" s="40">
        <v>479.53301196422348</v>
      </c>
      <c r="N158" s="40">
        <v>203.55633429574894</v>
      </c>
      <c r="O158" s="40">
        <v>7.7629595731315133</v>
      </c>
      <c r="P158" s="40">
        <v>2.1295967035250385</v>
      </c>
      <c r="Q158" s="36">
        <v>42272</v>
      </c>
      <c r="R158" s="43">
        <v>7636</v>
      </c>
      <c r="S158" s="45">
        <v>62.1</v>
      </c>
      <c r="T158" s="42">
        <v>3399.91</v>
      </c>
      <c r="U158" s="42">
        <v>67.06</v>
      </c>
      <c r="V158" s="42">
        <v>19.02</v>
      </c>
      <c r="W158" s="3"/>
    </row>
    <row r="159" spans="1:23" ht="16" x14ac:dyDescent="0.2">
      <c r="A159" s="34">
        <v>2015</v>
      </c>
      <c r="B159" s="34">
        <f t="shared" si="11"/>
        <v>408</v>
      </c>
      <c r="C159" s="34">
        <v>8</v>
      </c>
      <c r="D159" s="35" t="s">
        <v>271</v>
      </c>
      <c r="E159" s="36">
        <v>42129</v>
      </c>
      <c r="F159" s="36">
        <v>42192</v>
      </c>
      <c r="G159" s="37" t="s">
        <v>7</v>
      </c>
      <c r="H159" s="39">
        <v>226.41983389476133</v>
      </c>
      <c r="I159" s="40">
        <v>90.163201540521925</v>
      </c>
      <c r="J159" s="40">
        <v>6.111064031315081</v>
      </c>
      <c r="K159" s="40">
        <v>0.65155109428884594</v>
      </c>
      <c r="L159" s="36">
        <v>42219</v>
      </c>
      <c r="M159" s="40">
        <v>479.36079684051577</v>
      </c>
      <c r="N159" s="40">
        <v>202.39694140009482</v>
      </c>
      <c r="O159" s="40">
        <v>8.1638004206450709</v>
      </c>
      <c r="P159" s="40">
        <v>2.4870083505819869</v>
      </c>
      <c r="Q159" s="36">
        <v>42272</v>
      </c>
      <c r="R159" s="43">
        <v>10697</v>
      </c>
      <c r="S159" s="45">
        <v>56.1</v>
      </c>
      <c r="T159" s="42">
        <v>4791.6099999999997</v>
      </c>
      <c r="U159" s="42">
        <v>103.06</v>
      </c>
      <c r="V159" s="42">
        <v>25.19</v>
      </c>
      <c r="W159" s="3"/>
    </row>
    <row r="160" spans="1:23" ht="16" x14ac:dyDescent="0.2">
      <c r="A160" s="34">
        <v>2015</v>
      </c>
      <c r="B160" s="34">
        <f t="shared" si="11"/>
        <v>409</v>
      </c>
      <c r="C160" s="34">
        <v>9</v>
      </c>
      <c r="D160" s="35" t="s">
        <v>270</v>
      </c>
      <c r="E160" s="36">
        <v>42129</v>
      </c>
      <c r="F160" s="36">
        <v>42192</v>
      </c>
      <c r="G160" s="37" t="s">
        <v>7</v>
      </c>
      <c r="H160" s="39">
        <v>155.76857939365777</v>
      </c>
      <c r="I160" s="40">
        <v>62.832344964192124</v>
      </c>
      <c r="J160" s="40">
        <v>4.1357173876206561</v>
      </c>
      <c r="K160" s="40">
        <v>0.44770409051762955</v>
      </c>
      <c r="L160" s="36">
        <v>42219</v>
      </c>
      <c r="M160" s="40">
        <v>447.75932164014404</v>
      </c>
      <c r="N160" s="40">
        <v>187.41606727127748</v>
      </c>
      <c r="O160" s="40">
        <v>7.4289048609909161</v>
      </c>
      <c r="P160" s="40">
        <v>2.288389074900306</v>
      </c>
      <c r="Q160" s="36">
        <v>42272</v>
      </c>
      <c r="R160" s="43">
        <v>8487</v>
      </c>
      <c r="S160" s="45">
        <v>61.7</v>
      </c>
      <c r="T160" s="42">
        <v>3771.74</v>
      </c>
      <c r="U160" s="42">
        <v>86.1</v>
      </c>
      <c r="V160" s="42">
        <v>21.18</v>
      </c>
      <c r="W160" s="3"/>
    </row>
    <row r="161" spans="1:23" ht="16" x14ac:dyDescent="0.2">
      <c r="A161" s="34">
        <v>2015</v>
      </c>
      <c r="B161" s="34">
        <f t="shared" si="11"/>
        <v>410</v>
      </c>
      <c r="C161" s="34">
        <v>10</v>
      </c>
      <c r="D161" s="35" t="s">
        <v>277</v>
      </c>
      <c r="E161" s="36">
        <v>42129</v>
      </c>
      <c r="F161" s="36">
        <v>42192</v>
      </c>
      <c r="G161" s="37" t="s">
        <v>7</v>
      </c>
      <c r="H161" s="39">
        <v>158.95455918225116</v>
      </c>
      <c r="I161" s="40">
        <v>63.511909958782603</v>
      </c>
      <c r="J161" s="40">
        <v>6.1844402692992881</v>
      </c>
      <c r="K161" s="40">
        <v>0.36069491077680005</v>
      </c>
      <c r="L161" s="36">
        <v>42219</v>
      </c>
      <c r="M161" s="40">
        <v>529.5615054013241</v>
      </c>
      <c r="N161" s="40">
        <v>225.05218573315571</v>
      </c>
      <c r="O161" s="40">
        <v>12.502873605222479</v>
      </c>
      <c r="P161" s="40">
        <v>1.7651352470550854</v>
      </c>
      <c r="Q161" s="36">
        <v>42272</v>
      </c>
      <c r="R161" s="43">
        <v>12845</v>
      </c>
      <c r="S161" s="45">
        <v>62.3</v>
      </c>
      <c r="T161" s="42">
        <v>5749.58</v>
      </c>
      <c r="U161" s="42">
        <v>125.04</v>
      </c>
      <c r="V161" s="42">
        <v>19.809999999999999</v>
      </c>
      <c r="W161" s="3"/>
    </row>
  </sheetData>
  <dataValidations count="3">
    <dataValidation type="list" allowBlank="1" showInputMessage="1" showErrorMessage="1" sqref="D2:D161">
      <formula1>TreatmentID</formula1>
    </dataValidation>
    <dataValidation type="list" allowBlank="1" showInputMessage="1" showErrorMessage="1" sqref="G2:G41">
      <formula1>Growth_Stage</formula1>
    </dataValidation>
    <dataValidation allowBlank="1" showErrorMessage="1" sqref="R2:R41 R82:R121"/>
  </dataValidations>
  <pageMargins left="0.75" right="0.75" top="1" bottom="1" header="0.5" footer="0.5"/>
  <pageSetup orientation="portrait" horizontalDpi="4294967292" verticalDpi="429496729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4"/>
  </sheetPr>
  <dimension ref="A1:J29"/>
  <sheetViews>
    <sheetView workbookViewId="0">
      <selection activeCell="F29" sqref="F29"/>
    </sheetView>
  </sheetViews>
  <sheetFormatPr baseColWidth="10" defaultColWidth="8.83203125" defaultRowHeight="15" x14ac:dyDescent="0.2"/>
  <cols>
    <col min="1" max="1" width="15" style="3" customWidth="1"/>
    <col min="2" max="2" width="15.33203125" style="3" customWidth="1"/>
    <col min="3" max="3" width="13.83203125" style="3" customWidth="1"/>
    <col min="4" max="4" width="15.83203125" style="3" customWidth="1"/>
    <col min="5" max="5" width="16.5" style="3" customWidth="1"/>
    <col min="6" max="6" width="15" style="3" customWidth="1"/>
    <col min="7" max="7" width="17.83203125" style="3" customWidth="1"/>
    <col min="8" max="8" width="17.5" style="3" customWidth="1"/>
    <col min="9" max="9" width="18.1640625" style="3" customWidth="1"/>
    <col min="10" max="10" width="21.6640625" style="3" customWidth="1"/>
  </cols>
  <sheetData>
    <row r="1" spans="1:10" ht="16" x14ac:dyDescent="0.2">
      <c r="A1" s="59" t="s">
        <v>488</v>
      </c>
      <c r="B1" s="59" t="s">
        <v>302</v>
      </c>
      <c r="C1" s="59" t="s">
        <v>296</v>
      </c>
      <c r="D1" s="59" t="s">
        <v>441</v>
      </c>
      <c r="E1" s="59" t="s">
        <v>297</v>
      </c>
      <c r="F1" s="59" t="s">
        <v>298</v>
      </c>
      <c r="G1" s="59" t="s">
        <v>299</v>
      </c>
      <c r="H1" s="59" t="s">
        <v>300</v>
      </c>
      <c r="I1" s="59" t="s">
        <v>440</v>
      </c>
      <c r="J1" s="59" t="s">
        <v>301</v>
      </c>
    </row>
    <row r="2" spans="1:10" ht="16" x14ac:dyDescent="0.2">
      <c r="A2" s="62" t="s">
        <v>416</v>
      </c>
      <c r="B2" s="57">
        <v>40875</v>
      </c>
      <c r="C2" s="62" t="s">
        <v>348</v>
      </c>
      <c r="D2" s="60">
        <v>23.9</v>
      </c>
      <c r="E2" s="56" t="s">
        <v>348</v>
      </c>
      <c r="F2" s="56">
        <v>13</v>
      </c>
      <c r="G2" s="56">
        <v>2200</v>
      </c>
      <c r="H2" s="56">
        <v>13300</v>
      </c>
      <c r="I2" s="56" t="s">
        <v>348</v>
      </c>
      <c r="J2" s="56">
        <v>6000</v>
      </c>
    </row>
    <row r="3" spans="1:10" ht="16" x14ac:dyDescent="0.2">
      <c r="A3" s="62" t="s">
        <v>417</v>
      </c>
      <c r="B3" s="57">
        <v>40875</v>
      </c>
      <c r="C3" s="62" t="s">
        <v>348</v>
      </c>
      <c r="D3" s="60">
        <v>19.600000000000001</v>
      </c>
      <c r="E3" s="56" t="s">
        <v>348</v>
      </c>
      <c r="F3" s="56">
        <v>16</v>
      </c>
      <c r="G3" s="56">
        <v>3600</v>
      </c>
      <c r="H3" s="56">
        <v>13800</v>
      </c>
      <c r="I3" s="56" t="s">
        <v>348</v>
      </c>
      <c r="J3" s="56">
        <v>7000</v>
      </c>
    </row>
    <row r="4" spans="1:10" ht="16" x14ac:dyDescent="0.2">
      <c r="A4" s="62" t="s">
        <v>418</v>
      </c>
      <c r="B4" s="57">
        <v>40875</v>
      </c>
      <c r="C4" s="62" t="s">
        <v>348</v>
      </c>
      <c r="D4" s="60">
        <v>17.5</v>
      </c>
      <c r="E4" s="56" t="s">
        <v>348</v>
      </c>
      <c r="F4" s="56">
        <v>18</v>
      </c>
      <c r="G4" s="56">
        <v>3000</v>
      </c>
      <c r="H4" s="56">
        <v>16700</v>
      </c>
      <c r="I4" s="56" t="s">
        <v>348</v>
      </c>
      <c r="J4" s="56">
        <v>9000</v>
      </c>
    </row>
    <row r="5" spans="1:10" ht="16" x14ac:dyDescent="0.2">
      <c r="A5" s="62" t="s">
        <v>419</v>
      </c>
      <c r="B5" s="57">
        <v>40875</v>
      </c>
      <c r="C5" s="62" t="s">
        <v>348</v>
      </c>
      <c r="D5" s="60">
        <v>12.9</v>
      </c>
      <c r="E5" s="56" t="s">
        <v>348</v>
      </c>
      <c r="F5" s="56">
        <v>23</v>
      </c>
      <c r="G5" s="56">
        <v>3400</v>
      </c>
      <c r="H5" s="56">
        <v>22700</v>
      </c>
      <c r="I5" s="56" t="s">
        <v>348</v>
      </c>
      <c r="J5" s="56">
        <v>11000</v>
      </c>
    </row>
    <row r="6" spans="1:10" ht="16" x14ac:dyDescent="0.2">
      <c r="A6" s="62" t="s">
        <v>420</v>
      </c>
      <c r="B6" s="57">
        <v>40875</v>
      </c>
      <c r="C6" s="62" t="s">
        <v>348</v>
      </c>
      <c r="D6" s="60">
        <v>12.4</v>
      </c>
      <c r="E6" s="56" t="s">
        <v>348</v>
      </c>
      <c r="F6" s="56">
        <v>23</v>
      </c>
      <c r="G6" s="56">
        <v>4000</v>
      </c>
      <c r="H6" s="56">
        <v>27100</v>
      </c>
      <c r="I6" s="56" t="s">
        <v>348</v>
      </c>
      <c r="J6" s="56">
        <v>12000</v>
      </c>
    </row>
    <row r="7" spans="1:10" ht="16" x14ac:dyDescent="0.2">
      <c r="A7" s="62" t="s">
        <v>421</v>
      </c>
      <c r="B7" s="57">
        <v>40875</v>
      </c>
      <c r="C7" s="62" t="s">
        <v>348</v>
      </c>
      <c r="D7" s="60">
        <v>9.6</v>
      </c>
      <c r="E7" s="56" t="s">
        <v>348</v>
      </c>
      <c r="F7" s="56">
        <v>29</v>
      </c>
      <c r="G7" s="56">
        <v>4000</v>
      </c>
      <c r="H7" s="56">
        <v>27000</v>
      </c>
      <c r="I7" s="56" t="s">
        <v>348</v>
      </c>
      <c r="J7" s="56">
        <v>15000</v>
      </c>
    </row>
    <row r="8" spans="1:10" ht="16" x14ac:dyDescent="0.2">
      <c r="A8" s="62" t="s">
        <v>422</v>
      </c>
      <c r="B8" s="57">
        <v>41222</v>
      </c>
      <c r="C8" s="62" t="s">
        <v>348</v>
      </c>
      <c r="D8" s="61">
        <v>4.7</v>
      </c>
      <c r="E8" s="56" t="s">
        <v>348</v>
      </c>
      <c r="F8" s="56">
        <v>44</v>
      </c>
      <c r="G8" s="56">
        <v>7400</v>
      </c>
      <c r="H8" s="56">
        <v>48300</v>
      </c>
      <c r="I8" s="56" t="s">
        <v>348</v>
      </c>
      <c r="J8" s="56">
        <v>16000</v>
      </c>
    </row>
    <row r="9" spans="1:10" ht="16" x14ac:dyDescent="0.2">
      <c r="A9" s="62" t="s">
        <v>423</v>
      </c>
      <c r="B9" s="57">
        <v>41222</v>
      </c>
      <c r="C9" s="62" t="s">
        <v>348</v>
      </c>
      <c r="D9" s="61">
        <v>4.9000000000000004</v>
      </c>
      <c r="E9" s="56" t="s">
        <v>348</v>
      </c>
      <c r="F9" s="56">
        <v>43</v>
      </c>
      <c r="G9" s="56">
        <v>8800</v>
      </c>
      <c r="H9" s="56">
        <v>48900</v>
      </c>
      <c r="I9" s="56" t="s">
        <v>348</v>
      </c>
      <c r="J9" s="56">
        <v>15000</v>
      </c>
    </row>
    <row r="10" spans="1:10" ht="16" x14ac:dyDescent="0.2">
      <c r="A10" s="62" t="s">
        <v>424</v>
      </c>
      <c r="B10" s="57">
        <v>41222</v>
      </c>
      <c r="C10" s="62" t="s">
        <v>348</v>
      </c>
      <c r="D10" s="61">
        <v>5.4</v>
      </c>
      <c r="E10" s="56" t="s">
        <v>348</v>
      </c>
      <c r="F10" s="56">
        <v>40</v>
      </c>
      <c r="G10" s="56">
        <v>7800</v>
      </c>
      <c r="H10" s="56">
        <v>44600</v>
      </c>
      <c r="I10" s="56" t="s">
        <v>348</v>
      </c>
      <c r="J10" s="56">
        <v>13000</v>
      </c>
    </row>
    <row r="11" spans="1:10" ht="16" x14ac:dyDescent="0.2">
      <c r="A11" s="62" t="s">
        <v>425</v>
      </c>
      <c r="B11" s="57">
        <v>41222</v>
      </c>
      <c r="C11" s="62" t="s">
        <v>348</v>
      </c>
      <c r="D11" s="61">
        <v>5.3</v>
      </c>
      <c r="E11" s="56" t="s">
        <v>348</v>
      </c>
      <c r="F11" s="56">
        <v>40</v>
      </c>
      <c r="G11" s="56">
        <v>7000</v>
      </c>
      <c r="H11" s="56">
        <v>45000</v>
      </c>
      <c r="I11" s="56" t="s">
        <v>348</v>
      </c>
      <c r="J11" s="56">
        <v>15000</v>
      </c>
    </row>
    <row r="12" spans="1:10" ht="16" x14ac:dyDescent="0.2">
      <c r="A12" s="62" t="s">
        <v>426</v>
      </c>
      <c r="B12" s="57">
        <v>41222</v>
      </c>
      <c r="C12" s="62" t="s">
        <v>348</v>
      </c>
      <c r="D12" s="61">
        <v>4.9000000000000004</v>
      </c>
      <c r="E12" s="56" t="s">
        <v>348</v>
      </c>
      <c r="F12" s="56">
        <v>43</v>
      </c>
      <c r="G12" s="56">
        <v>7800</v>
      </c>
      <c r="H12" s="56">
        <v>49300</v>
      </c>
      <c r="I12" s="56" t="s">
        <v>348</v>
      </c>
      <c r="J12" s="56">
        <v>17000</v>
      </c>
    </row>
    <row r="13" spans="1:10" ht="16" x14ac:dyDescent="0.2">
      <c r="A13" s="62" t="s">
        <v>427</v>
      </c>
      <c r="B13" s="57">
        <v>41222</v>
      </c>
      <c r="C13" s="62" t="s">
        <v>348</v>
      </c>
      <c r="D13" s="61">
        <v>5</v>
      </c>
      <c r="E13" s="56" t="s">
        <v>348</v>
      </c>
      <c r="F13" s="56">
        <v>43</v>
      </c>
      <c r="G13" s="56">
        <v>7600</v>
      </c>
      <c r="H13" s="56">
        <v>46900</v>
      </c>
      <c r="I13" s="56" t="s">
        <v>348</v>
      </c>
      <c r="J13" s="56">
        <v>14000</v>
      </c>
    </row>
    <row r="14" spans="1:10" ht="16" x14ac:dyDescent="0.2">
      <c r="A14" s="62" t="s">
        <v>428</v>
      </c>
      <c r="B14" s="57">
        <v>41583</v>
      </c>
      <c r="C14" s="62">
        <v>7.54</v>
      </c>
      <c r="D14" s="60">
        <v>8.5</v>
      </c>
      <c r="E14" s="56">
        <v>499</v>
      </c>
      <c r="F14" s="56">
        <v>43</v>
      </c>
      <c r="G14" s="56">
        <v>8600</v>
      </c>
      <c r="H14" s="56">
        <v>33100</v>
      </c>
      <c r="I14" s="56">
        <v>0.8</v>
      </c>
      <c r="J14" s="56">
        <v>26000</v>
      </c>
    </row>
    <row r="15" spans="1:10" ht="16" x14ac:dyDescent="0.2">
      <c r="A15" s="62" t="s">
        <v>429</v>
      </c>
      <c r="B15" s="57">
        <v>41583</v>
      </c>
      <c r="C15" s="62" t="s">
        <v>348</v>
      </c>
      <c r="D15" s="60">
        <v>8.1999999999999993</v>
      </c>
      <c r="E15" s="56" t="s">
        <v>348</v>
      </c>
      <c r="F15" s="56">
        <v>45</v>
      </c>
      <c r="G15" s="56">
        <v>8200</v>
      </c>
      <c r="H15" s="56">
        <v>33800</v>
      </c>
      <c r="I15" s="56" t="s">
        <v>348</v>
      </c>
      <c r="J15" s="56">
        <v>27000</v>
      </c>
    </row>
    <row r="16" spans="1:10" ht="16" x14ac:dyDescent="0.2">
      <c r="A16" s="62" t="s">
        <v>430</v>
      </c>
      <c r="B16" s="57">
        <v>41583</v>
      </c>
      <c r="C16" s="62">
        <v>7.56</v>
      </c>
      <c r="D16" s="60">
        <v>8.6</v>
      </c>
      <c r="E16" s="56" t="s">
        <v>348</v>
      </c>
      <c r="F16" s="56">
        <v>43</v>
      </c>
      <c r="G16" s="56">
        <v>10200</v>
      </c>
      <c r="H16" s="56">
        <v>32900</v>
      </c>
      <c r="I16" s="56">
        <v>0.8</v>
      </c>
      <c r="J16" s="56">
        <v>26000</v>
      </c>
    </row>
    <row r="17" spans="1:10" ht="16" x14ac:dyDescent="0.2">
      <c r="A17" s="62" t="s">
        <v>431</v>
      </c>
      <c r="B17" s="57">
        <v>41583</v>
      </c>
      <c r="C17" s="62" t="s">
        <v>348</v>
      </c>
      <c r="D17" s="60">
        <v>8.5</v>
      </c>
      <c r="E17" s="56" t="s">
        <v>348</v>
      </c>
      <c r="F17" s="56">
        <v>44</v>
      </c>
      <c r="G17" s="56">
        <v>8600</v>
      </c>
      <c r="H17" s="56">
        <v>32300</v>
      </c>
      <c r="I17" s="56" t="s">
        <v>348</v>
      </c>
      <c r="J17" s="56">
        <v>27000</v>
      </c>
    </row>
    <row r="18" spans="1:10" ht="16" x14ac:dyDescent="0.2">
      <c r="A18" s="62" t="s">
        <v>432</v>
      </c>
      <c r="B18" s="57">
        <v>41583</v>
      </c>
      <c r="C18" s="62" t="s">
        <v>348</v>
      </c>
      <c r="D18" s="60">
        <v>8.6999999999999993</v>
      </c>
      <c r="E18" s="56">
        <v>536</v>
      </c>
      <c r="F18" s="56">
        <v>43</v>
      </c>
      <c r="G18" s="56">
        <v>9400</v>
      </c>
      <c r="H18" s="56">
        <v>32800</v>
      </c>
      <c r="I18" s="56" t="s">
        <v>348</v>
      </c>
      <c r="J18" s="56">
        <v>26000</v>
      </c>
    </row>
    <row r="19" spans="1:10" ht="16" x14ac:dyDescent="0.2">
      <c r="A19" s="62" t="s">
        <v>433</v>
      </c>
      <c r="B19" s="57">
        <v>41583</v>
      </c>
      <c r="C19" s="62">
        <v>7.38</v>
      </c>
      <c r="D19" s="60">
        <v>8.8000000000000007</v>
      </c>
      <c r="E19" s="56">
        <v>546</v>
      </c>
      <c r="F19" s="56">
        <v>44</v>
      </c>
      <c r="G19" s="56">
        <v>8400</v>
      </c>
      <c r="H19" s="56">
        <v>31200</v>
      </c>
      <c r="I19" s="56">
        <v>0.8</v>
      </c>
      <c r="J19" s="56">
        <v>25000</v>
      </c>
    </row>
    <row r="20" spans="1:10" ht="16" x14ac:dyDescent="0.2">
      <c r="A20" s="62" t="s">
        <v>434</v>
      </c>
      <c r="B20" s="57">
        <v>41933</v>
      </c>
      <c r="C20" s="62">
        <v>8</v>
      </c>
      <c r="D20" s="60">
        <v>6.7</v>
      </c>
      <c r="E20" s="56">
        <v>178</v>
      </c>
      <c r="F20" s="56">
        <v>33</v>
      </c>
      <c r="G20" s="56">
        <v>5600</v>
      </c>
      <c r="H20" s="56">
        <v>22500</v>
      </c>
      <c r="I20" s="56">
        <v>0.6</v>
      </c>
      <c r="J20" s="56">
        <v>15000</v>
      </c>
    </row>
    <row r="21" spans="1:10" ht="16" x14ac:dyDescent="0.2">
      <c r="A21" s="62" t="s">
        <v>435</v>
      </c>
      <c r="B21" s="57">
        <v>41933</v>
      </c>
      <c r="C21" s="62" t="s">
        <v>348</v>
      </c>
      <c r="D21" s="60">
        <v>7.6</v>
      </c>
      <c r="E21" s="56" t="s">
        <v>348</v>
      </c>
      <c r="F21" s="56">
        <v>32</v>
      </c>
      <c r="G21" s="56">
        <v>5600</v>
      </c>
      <c r="H21" s="56">
        <v>22900</v>
      </c>
      <c r="I21" s="56" t="s">
        <v>348</v>
      </c>
      <c r="J21" s="56">
        <v>15000</v>
      </c>
    </row>
    <row r="22" spans="1:10" ht="16" x14ac:dyDescent="0.2">
      <c r="A22" s="62" t="s">
        <v>436</v>
      </c>
      <c r="B22" s="57">
        <v>41933</v>
      </c>
      <c r="C22" s="62">
        <v>8.09</v>
      </c>
      <c r="D22" s="60">
        <v>8.1999999999999993</v>
      </c>
      <c r="E22" s="56">
        <v>230</v>
      </c>
      <c r="F22" s="56">
        <v>30</v>
      </c>
      <c r="G22" s="56">
        <v>5200</v>
      </c>
      <c r="H22" s="56">
        <v>22300</v>
      </c>
      <c r="I22" s="56">
        <v>0.6</v>
      </c>
      <c r="J22" s="56">
        <v>13000</v>
      </c>
    </row>
    <row r="23" spans="1:10" ht="16" x14ac:dyDescent="0.2">
      <c r="A23" s="62" t="s">
        <v>437</v>
      </c>
      <c r="B23" s="57">
        <v>41933</v>
      </c>
      <c r="C23" s="62" t="s">
        <v>348</v>
      </c>
      <c r="D23" s="60">
        <v>7.5</v>
      </c>
      <c r="E23" s="56" t="s">
        <v>348</v>
      </c>
      <c r="F23" s="56">
        <v>34</v>
      </c>
      <c r="G23" s="56">
        <v>5400</v>
      </c>
      <c r="H23" s="56">
        <v>25100</v>
      </c>
      <c r="I23" s="56" t="s">
        <v>348</v>
      </c>
      <c r="J23" s="56">
        <v>15000</v>
      </c>
    </row>
    <row r="24" spans="1:10" ht="16" x14ac:dyDescent="0.2">
      <c r="A24" s="62" t="s">
        <v>438</v>
      </c>
      <c r="B24" s="57">
        <v>41933</v>
      </c>
      <c r="C24" s="62" t="s">
        <v>348</v>
      </c>
      <c r="D24" s="60">
        <v>8.3000000000000007</v>
      </c>
      <c r="E24" s="56" t="s">
        <v>348</v>
      </c>
      <c r="F24" s="56">
        <v>30</v>
      </c>
      <c r="G24" s="56">
        <v>5200</v>
      </c>
      <c r="H24" s="56">
        <v>23900</v>
      </c>
      <c r="I24" s="56" t="s">
        <v>348</v>
      </c>
      <c r="J24" s="56">
        <v>14000</v>
      </c>
    </row>
    <row r="25" spans="1:10" ht="16" x14ac:dyDescent="0.2">
      <c r="A25" s="62" t="s">
        <v>439</v>
      </c>
      <c r="B25" s="57">
        <v>41933</v>
      </c>
      <c r="C25" s="62">
        <v>8.33</v>
      </c>
      <c r="D25" s="60">
        <v>8</v>
      </c>
      <c r="E25" s="56">
        <v>284</v>
      </c>
      <c r="F25" s="56">
        <v>32</v>
      </c>
      <c r="G25" s="56">
        <v>5800</v>
      </c>
      <c r="H25" s="56">
        <v>23400</v>
      </c>
      <c r="I25" s="56">
        <v>0.6</v>
      </c>
      <c r="J25" s="56">
        <v>14000</v>
      </c>
    </row>
    <row r="26" spans="1:10" ht="16" x14ac:dyDescent="0.2">
      <c r="A26" s="6"/>
      <c r="B26" s="4"/>
      <c r="D26" s="7"/>
    </row>
    <row r="27" spans="1:10" x14ac:dyDescent="0.2">
      <c r="A27" s="6"/>
    </row>
    <row r="28" spans="1:10" x14ac:dyDescent="0.2">
      <c r="A28" s="6"/>
    </row>
    <row r="29" spans="1:10" x14ac:dyDescent="0.2">
      <c r="A29" s="6"/>
    </row>
  </sheetData>
  <pageMargins left="0.7" right="0.7" top="0.75" bottom="0.75" header="0.3" footer="0.3"/>
  <pageSetup orientation="portrait" horizontalDpi="4294967292" verticalDpi="429496729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 enableFormatConditionsCalculation="0"/>
  <dimension ref="A2:J181"/>
  <sheetViews>
    <sheetView topLeftCell="A121" workbookViewId="0">
      <selection activeCell="C137" sqref="C137"/>
    </sheetView>
  </sheetViews>
  <sheetFormatPr baseColWidth="10" defaultColWidth="8.83203125" defaultRowHeight="15" x14ac:dyDescent="0.2"/>
  <cols>
    <col min="2" max="2" width="38.6640625" customWidth="1"/>
    <col min="3" max="3" width="34.1640625" customWidth="1"/>
    <col min="10" max="10" width="27.1640625" customWidth="1"/>
  </cols>
  <sheetData>
    <row r="2" spans="1:10" x14ac:dyDescent="0.2">
      <c r="A2" t="s">
        <v>41</v>
      </c>
      <c r="J2" t="s">
        <v>41</v>
      </c>
    </row>
    <row r="3" spans="1:10" x14ac:dyDescent="0.2">
      <c r="B3" t="s">
        <v>136</v>
      </c>
      <c r="C3" t="s">
        <v>126</v>
      </c>
      <c r="J3" t="s">
        <v>36</v>
      </c>
    </row>
    <row r="4" spans="1:10" x14ac:dyDescent="0.2">
      <c r="B4" t="s">
        <v>137</v>
      </c>
      <c r="C4" t="s">
        <v>50</v>
      </c>
      <c r="D4" s="2"/>
      <c r="J4" t="s">
        <v>29</v>
      </c>
    </row>
    <row r="5" spans="1:10" x14ac:dyDescent="0.2">
      <c r="B5" t="s">
        <v>138</v>
      </c>
      <c r="C5" t="s">
        <v>51</v>
      </c>
      <c r="D5" s="2"/>
      <c r="J5" t="s">
        <v>24</v>
      </c>
    </row>
    <row r="6" spans="1:10" x14ac:dyDescent="0.2">
      <c r="B6" t="s">
        <v>139</v>
      </c>
      <c r="C6" t="s">
        <v>61</v>
      </c>
      <c r="D6" s="2"/>
      <c r="J6" t="s">
        <v>33</v>
      </c>
    </row>
    <row r="7" spans="1:10" x14ac:dyDescent="0.2">
      <c r="B7" t="s">
        <v>140</v>
      </c>
      <c r="C7" t="s">
        <v>61</v>
      </c>
      <c r="D7" s="2"/>
      <c r="J7" t="s">
        <v>11</v>
      </c>
    </row>
    <row r="8" spans="1:10" x14ac:dyDescent="0.2">
      <c r="B8" t="s">
        <v>141</v>
      </c>
      <c r="C8" t="s">
        <v>62</v>
      </c>
      <c r="D8" s="2"/>
      <c r="J8" t="s">
        <v>16</v>
      </c>
    </row>
    <row r="9" spans="1:10" x14ac:dyDescent="0.2">
      <c r="B9" t="s">
        <v>142</v>
      </c>
      <c r="C9" t="s">
        <v>52</v>
      </c>
      <c r="D9" s="2"/>
      <c r="J9" t="s">
        <v>40</v>
      </c>
    </row>
    <row r="10" spans="1:10" x14ac:dyDescent="0.2">
      <c r="B10" s="2" t="s">
        <v>265</v>
      </c>
      <c r="C10" s="2" t="s">
        <v>51</v>
      </c>
      <c r="J10" t="s">
        <v>39</v>
      </c>
    </row>
    <row r="11" spans="1:10" s="2" customFormat="1" x14ac:dyDescent="0.2"/>
    <row r="12" spans="1:10" x14ac:dyDescent="0.2">
      <c r="A12" t="s">
        <v>36</v>
      </c>
      <c r="J12" t="s">
        <v>31</v>
      </c>
    </row>
    <row r="13" spans="1:10" x14ac:dyDescent="0.2">
      <c r="B13" t="s">
        <v>143</v>
      </c>
      <c r="C13" t="s">
        <v>63</v>
      </c>
      <c r="J13" t="s">
        <v>10</v>
      </c>
    </row>
    <row r="14" spans="1:10" x14ac:dyDescent="0.2">
      <c r="B14" t="s">
        <v>144</v>
      </c>
      <c r="C14" t="s">
        <v>64</v>
      </c>
      <c r="J14" t="s">
        <v>35</v>
      </c>
    </row>
    <row r="15" spans="1:10" x14ac:dyDescent="0.2">
      <c r="J15" t="s">
        <v>1</v>
      </c>
    </row>
    <row r="16" spans="1:10" x14ac:dyDescent="0.2">
      <c r="A16" t="s">
        <v>29</v>
      </c>
      <c r="J16" t="s">
        <v>13</v>
      </c>
    </row>
    <row r="17" spans="2:10" x14ac:dyDescent="0.2">
      <c r="B17" t="s">
        <v>145</v>
      </c>
      <c r="C17" t="s">
        <v>74</v>
      </c>
      <c r="J17" t="s">
        <v>15</v>
      </c>
    </row>
    <row r="18" spans="2:10" x14ac:dyDescent="0.2">
      <c r="B18" t="s">
        <v>146</v>
      </c>
      <c r="C18" t="s">
        <v>79</v>
      </c>
      <c r="J18" t="s">
        <v>18</v>
      </c>
    </row>
    <row r="19" spans="2:10" x14ac:dyDescent="0.2">
      <c r="B19" t="s">
        <v>147</v>
      </c>
      <c r="C19" t="s">
        <v>83</v>
      </c>
      <c r="J19" t="s">
        <v>34</v>
      </c>
    </row>
    <row r="20" spans="2:10" x14ac:dyDescent="0.2">
      <c r="B20" t="s">
        <v>148</v>
      </c>
      <c r="C20" t="s">
        <v>80</v>
      </c>
      <c r="J20" t="s">
        <v>45</v>
      </c>
    </row>
    <row r="21" spans="2:10" x14ac:dyDescent="0.2">
      <c r="B21" t="s">
        <v>149</v>
      </c>
      <c r="C21" t="s">
        <v>71</v>
      </c>
      <c r="J21" t="s">
        <v>23</v>
      </c>
    </row>
    <row r="22" spans="2:10" x14ac:dyDescent="0.2">
      <c r="B22" t="s">
        <v>150</v>
      </c>
      <c r="C22" t="s">
        <v>71</v>
      </c>
      <c r="J22" t="s">
        <v>14</v>
      </c>
    </row>
    <row r="23" spans="2:10" x14ac:dyDescent="0.2">
      <c r="B23" t="s">
        <v>151</v>
      </c>
      <c r="C23" t="s">
        <v>87</v>
      </c>
      <c r="J23" t="s">
        <v>9</v>
      </c>
    </row>
    <row r="24" spans="2:10" x14ac:dyDescent="0.2">
      <c r="B24" t="s">
        <v>152</v>
      </c>
      <c r="C24" t="s">
        <v>82</v>
      </c>
      <c r="J24" t="s">
        <v>17</v>
      </c>
    </row>
    <row r="25" spans="2:10" x14ac:dyDescent="0.2">
      <c r="B25" t="s">
        <v>153</v>
      </c>
      <c r="C25" t="s">
        <v>84</v>
      </c>
      <c r="J25" t="s">
        <v>30</v>
      </c>
    </row>
    <row r="26" spans="2:10" x14ac:dyDescent="0.2">
      <c r="B26" t="s">
        <v>144</v>
      </c>
      <c r="C26" t="s">
        <v>64</v>
      </c>
      <c r="J26" t="s">
        <v>44</v>
      </c>
    </row>
    <row r="27" spans="2:10" x14ac:dyDescent="0.2">
      <c r="B27" t="s">
        <v>154</v>
      </c>
      <c r="C27" t="s">
        <v>72</v>
      </c>
    </row>
    <row r="28" spans="2:10" x14ac:dyDescent="0.2">
      <c r="B28" t="s">
        <v>155</v>
      </c>
      <c r="C28" t="s">
        <v>82</v>
      </c>
    </row>
    <row r="29" spans="2:10" x14ac:dyDescent="0.2">
      <c r="B29" t="s">
        <v>156</v>
      </c>
      <c r="C29" t="s">
        <v>66</v>
      </c>
    </row>
    <row r="30" spans="2:10" x14ac:dyDescent="0.2">
      <c r="B30" t="s">
        <v>157</v>
      </c>
      <c r="C30" t="s">
        <v>67</v>
      </c>
    </row>
    <row r="31" spans="2:10" x14ac:dyDescent="0.2">
      <c r="B31" t="s">
        <v>158</v>
      </c>
      <c r="C31" t="s">
        <v>127</v>
      </c>
    </row>
    <row r="32" spans="2:10" x14ac:dyDescent="0.2">
      <c r="B32" t="s">
        <v>159</v>
      </c>
      <c r="C32" t="s">
        <v>68</v>
      </c>
    </row>
    <row r="33" spans="2:3" x14ac:dyDescent="0.2">
      <c r="B33" t="s">
        <v>160</v>
      </c>
      <c r="C33" t="s">
        <v>69</v>
      </c>
    </row>
    <row r="34" spans="2:3" x14ac:dyDescent="0.2">
      <c r="B34" t="s">
        <v>161</v>
      </c>
      <c r="C34" t="s">
        <v>81</v>
      </c>
    </row>
    <row r="35" spans="2:3" x14ac:dyDescent="0.2">
      <c r="B35" t="s">
        <v>162</v>
      </c>
      <c r="C35" t="s">
        <v>82</v>
      </c>
    </row>
    <row r="36" spans="2:3" x14ac:dyDescent="0.2">
      <c r="B36" t="s">
        <v>163</v>
      </c>
      <c r="C36" t="s">
        <v>86</v>
      </c>
    </row>
    <row r="37" spans="2:3" x14ac:dyDescent="0.2">
      <c r="B37" t="s">
        <v>164</v>
      </c>
      <c r="C37" t="s">
        <v>85</v>
      </c>
    </row>
    <row r="38" spans="2:3" x14ac:dyDescent="0.2">
      <c r="B38" t="s">
        <v>165</v>
      </c>
      <c r="C38" t="s">
        <v>77</v>
      </c>
    </row>
    <row r="39" spans="2:3" x14ac:dyDescent="0.2">
      <c r="B39" t="s">
        <v>166</v>
      </c>
      <c r="C39" t="s">
        <v>128</v>
      </c>
    </row>
    <row r="40" spans="2:3" x14ac:dyDescent="0.2">
      <c r="B40" t="s">
        <v>167</v>
      </c>
      <c r="C40" t="s">
        <v>129</v>
      </c>
    </row>
    <row r="41" spans="2:3" x14ac:dyDescent="0.2">
      <c r="B41" t="s">
        <v>168</v>
      </c>
      <c r="C41" t="s">
        <v>70</v>
      </c>
    </row>
    <row r="42" spans="2:3" x14ac:dyDescent="0.2">
      <c r="B42" t="s">
        <v>169</v>
      </c>
      <c r="C42" t="s">
        <v>73</v>
      </c>
    </row>
    <row r="43" spans="2:3" x14ac:dyDescent="0.2">
      <c r="B43" t="s">
        <v>170</v>
      </c>
      <c r="C43" t="s">
        <v>130</v>
      </c>
    </row>
    <row r="44" spans="2:3" x14ac:dyDescent="0.2">
      <c r="B44" t="s">
        <v>171</v>
      </c>
      <c r="C44" t="s">
        <v>58</v>
      </c>
    </row>
    <row r="45" spans="2:3" x14ac:dyDescent="0.2">
      <c r="B45" t="s">
        <v>172</v>
      </c>
      <c r="C45" t="s">
        <v>75</v>
      </c>
    </row>
    <row r="46" spans="2:3" x14ac:dyDescent="0.2">
      <c r="B46" t="s">
        <v>173</v>
      </c>
      <c r="C46" t="s">
        <v>76</v>
      </c>
    </row>
    <row r="47" spans="2:3" x14ac:dyDescent="0.2">
      <c r="B47" t="s">
        <v>174</v>
      </c>
      <c r="C47" t="s">
        <v>78</v>
      </c>
    </row>
    <row r="49" spans="1:3" x14ac:dyDescent="0.2">
      <c r="A49" t="s">
        <v>24</v>
      </c>
    </row>
    <row r="50" spans="1:3" x14ac:dyDescent="0.2">
      <c r="B50" t="s">
        <v>175</v>
      </c>
      <c r="C50" t="s">
        <v>55</v>
      </c>
    </row>
    <row r="52" spans="1:3" x14ac:dyDescent="0.2">
      <c r="A52" t="s">
        <v>33</v>
      </c>
    </row>
    <row r="53" spans="1:3" x14ac:dyDescent="0.2">
      <c r="B53" t="s">
        <v>176</v>
      </c>
      <c r="C53" t="s">
        <v>177</v>
      </c>
    </row>
    <row r="54" spans="1:3" x14ac:dyDescent="0.2">
      <c r="B54" t="s">
        <v>178</v>
      </c>
      <c r="C54" t="s">
        <v>179</v>
      </c>
    </row>
    <row r="55" spans="1:3" x14ac:dyDescent="0.2">
      <c r="B55" t="s">
        <v>180</v>
      </c>
      <c r="C55" t="s">
        <v>181</v>
      </c>
    </row>
    <row r="56" spans="1:3" x14ac:dyDescent="0.2">
      <c r="B56" t="s">
        <v>182</v>
      </c>
      <c r="C56" t="s">
        <v>183</v>
      </c>
    </row>
    <row r="57" spans="1:3" x14ac:dyDescent="0.2">
      <c r="B57" t="s">
        <v>184</v>
      </c>
      <c r="C57" t="s">
        <v>185</v>
      </c>
    </row>
    <row r="59" spans="1:3" x14ac:dyDescent="0.2">
      <c r="A59" t="s">
        <v>11</v>
      </c>
    </row>
    <row r="60" spans="1:3" x14ac:dyDescent="0.2">
      <c r="B60" t="s">
        <v>49</v>
      </c>
      <c r="C60" t="s">
        <v>186</v>
      </c>
    </row>
    <row r="61" spans="1:3" x14ac:dyDescent="0.2">
      <c r="B61" t="s">
        <v>48</v>
      </c>
      <c r="C61" t="s">
        <v>187</v>
      </c>
    </row>
    <row r="62" spans="1:3" x14ac:dyDescent="0.2">
      <c r="B62" t="s">
        <v>188</v>
      </c>
      <c r="C62" t="s">
        <v>189</v>
      </c>
    </row>
    <row r="63" spans="1:3" x14ac:dyDescent="0.2">
      <c r="B63" t="s">
        <v>190</v>
      </c>
    </row>
    <row r="65" spans="1:3" x14ac:dyDescent="0.2">
      <c r="A65" t="s">
        <v>16</v>
      </c>
    </row>
    <row r="66" spans="1:3" x14ac:dyDescent="0.2">
      <c r="B66" t="s">
        <v>191</v>
      </c>
      <c r="C66" t="s">
        <v>48</v>
      </c>
    </row>
    <row r="67" spans="1:3" x14ac:dyDescent="0.2">
      <c r="B67" t="s">
        <v>192</v>
      </c>
      <c r="C67" t="s">
        <v>88</v>
      </c>
    </row>
    <row r="68" spans="1:3" x14ac:dyDescent="0.2">
      <c r="B68" t="s">
        <v>193</v>
      </c>
      <c r="C68" t="s">
        <v>47</v>
      </c>
    </row>
    <row r="69" spans="1:3" x14ac:dyDescent="0.2">
      <c r="B69" t="s">
        <v>194</v>
      </c>
      <c r="C69" t="s">
        <v>56</v>
      </c>
    </row>
    <row r="70" spans="1:3" x14ac:dyDescent="0.2">
      <c r="B70" t="s">
        <v>195</v>
      </c>
      <c r="C70" t="s">
        <v>131</v>
      </c>
    </row>
    <row r="71" spans="1:3" x14ac:dyDescent="0.2">
      <c r="B71" t="s">
        <v>196</v>
      </c>
      <c r="C71" t="s">
        <v>132</v>
      </c>
    </row>
    <row r="72" spans="1:3" x14ac:dyDescent="0.2">
      <c r="B72" t="s">
        <v>197</v>
      </c>
      <c r="C72" t="s">
        <v>59</v>
      </c>
    </row>
    <row r="74" spans="1:3" x14ac:dyDescent="0.2">
      <c r="A74" t="s">
        <v>40</v>
      </c>
    </row>
    <row r="75" spans="1:3" x14ac:dyDescent="0.2">
      <c r="B75" t="s">
        <v>198</v>
      </c>
      <c r="C75" t="s">
        <v>19</v>
      </c>
    </row>
    <row r="77" spans="1:3" x14ac:dyDescent="0.2">
      <c r="A77" t="s">
        <v>39</v>
      </c>
    </row>
    <row r="78" spans="1:3" x14ac:dyDescent="0.2">
      <c r="B78" t="s">
        <v>198</v>
      </c>
      <c r="C78" t="s">
        <v>19</v>
      </c>
    </row>
    <row r="80" spans="1:3" x14ac:dyDescent="0.2">
      <c r="A80" t="s">
        <v>31</v>
      </c>
    </row>
    <row r="81" spans="1:3" x14ac:dyDescent="0.2">
      <c r="B81" t="s">
        <v>199</v>
      </c>
      <c r="C81" t="s">
        <v>89</v>
      </c>
    </row>
    <row r="83" spans="1:3" x14ac:dyDescent="0.2">
      <c r="A83" t="s">
        <v>10</v>
      </c>
    </row>
    <row r="84" spans="1:3" x14ac:dyDescent="0.2">
      <c r="B84" t="s">
        <v>200</v>
      </c>
      <c r="C84" t="s">
        <v>91</v>
      </c>
    </row>
    <row r="85" spans="1:3" x14ac:dyDescent="0.2">
      <c r="B85" t="s">
        <v>201</v>
      </c>
      <c r="C85" t="s">
        <v>92</v>
      </c>
    </row>
    <row r="86" spans="1:3" x14ac:dyDescent="0.2">
      <c r="B86" t="s">
        <v>202</v>
      </c>
      <c r="C86" t="s">
        <v>91</v>
      </c>
    </row>
    <row r="87" spans="1:3" x14ac:dyDescent="0.2">
      <c r="B87" t="s">
        <v>203</v>
      </c>
      <c r="C87" t="s">
        <v>12</v>
      </c>
    </row>
    <row r="88" spans="1:3" x14ac:dyDescent="0.2">
      <c r="B88" t="s">
        <v>204</v>
      </c>
      <c r="C88" t="s">
        <v>90</v>
      </c>
    </row>
    <row r="90" spans="1:3" x14ac:dyDescent="0.2">
      <c r="A90" t="s">
        <v>35</v>
      </c>
    </row>
    <row r="91" spans="1:3" x14ac:dyDescent="0.2">
      <c r="B91" t="s">
        <v>205</v>
      </c>
      <c r="C91" t="s">
        <v>93</v>
      </c>
    </row>
    <row r="92" spans="1:3" x14ac:dyDescent="0.2">
      <c r="B92" t="s">
        <v>206</v>
      </c>
      <c r="C92" t="s">
        <v>95</v>
      </c>
    </row>
    <row r="93" spans="1:3" x14ac:dyDescent="0.2">
      <c r="B93" t="s">
        <v>207</v>
      </c>
      <c r="C93" t="s">
        <v>94</v>
      </c>
    </row>
    <row r="94" spans="1:3" x14ac:dyDescent="0.2">
      <c r="B94" t="s">
        <v>208</v>
      </c>
      <c r="C94" t="s">
        <v>93</v>
      </c>
    </row>
    <row r="95" spans="1:3" x14ac:dyDescent="0.2">
      <c r="B95" t="s">
        <v>210</v>
      </c>
      <c r="C95" t="s">
        <v>96</v>
      </c>
    </row>
    <row r="96" spans="1:3" x14ac:dyDescent="0.2">
      <c r="B96" t="s">
        <v>211</v>
      </c>
      <c r="C96" t="s">
        <v>22</v>
      </c>
    </row>
    <row r="97" spans="1:3" x14ac:dyDescent="0.2">
      <c r="B97" t="s">
        <v>102</v>
      </c>
      <c r="C97" t="s">
        <v>93</v>
      </c>
    </row>
    <row r="99" spans="1:3" x14ac:dyDescent="0.2">
      <c r="A99" t="s">
        <v>1</v>
      </c>
    </row>
    <row r="100" spans="1:3" x14ac:dyDescent="0.2">
      <c r="B100" t="s">
        <v>198</v>
      </c>
      <c r="C100" t="s">
        <v>19</v>
      </c>
    </row>
    <row r="102" spans="1:3" x14ac:dyDescent="0.2">
      <c r="A102" t="s">
        <v>13</v>
      </c>
    </row>
    <row r="103" spans="1:3" x14ac:dyDescent="0.2">
      <c r="B103" t="s">
        <v>212</v>
      </c>
      <c r="C103" t="s">
        <v>98</v>
      </c>
    </row>
    <row r="104" spans="1:3" x14ac:dyDescent="0.2">
      <c r="B104" t="s">
        <v>213</v>
      </c>
      <c r="C104" t="s">
        <v>97</v>
      </c>
    </row>
    <row r="106" spans="1:3" x14ac:dyDescent="0.2">
      <c r="A106" t="s">
        <v>15</v>
      </c>
    </row>
    <row r="107" spans="1:3" x14ac:dyDescent="0.2">
      <c r="B107" t="s">
        <v>214</v>
      </c>
      <c r="C107" t="s">
        <v>133</v>
      </c>
    </row>
    <row r="108" spans="1:3" x14ac:dyDescent="0.2">
      <c r="B108" t="s">
        <v>215</v>
      </c>
      <c r="C108" t="s">
        <v>134</v>
      </c>
    </row>
    <row r="109" spans="1:3" x14ac:dyDescent="0.2">
      <c r="B109" t="s">
        <v>216</v>
      </c>
      <c r="C109" t="s">
        <v>135</v>
      </c>
    </row>
    <row r="110" spans="1:3" x14ac:dyDescent="0.2">
      <c r="B110" t="s">
        <v>217</v>
      </c>
      <c r="C110" t="s">
        <v>134</v>
      </c>
    </row>
    <row r="111" spans="1:3" s="2" customFormat="1" x14ac:dyDescent="0.2">
      <c r="B111" s="2" t="s">
        <v>261</v>
      </c>
      <c r="C111" s="2" t="s">
        <v>133</v>
      </c>
    </row>
    <row r="112" spans="1:3" s="2" customFormat="1" x14ac:dyDescent="0.2">
      <c r="B112" s="2" t="s">
        <v>262</v>
      </c>
      <c r="C112" s="2" t="s">
        <v>135</v>
      </c>
    </row>
    <row r="113" spans="1:3" s="2" customFormat="1" x14ac:dyDescent="0.2">
      <c r="B113" s="2" t="s">
        <v>263</v>
      </c>
      <c r="C113" s="2" t="s">
        <v>134</v>
      </c>
    </row>
    <row r="115" spans="1:3" x14ac:dyDescent="0.2">
      <c r="A115" t="s">
        <v>18</v>
      </c>
    </row>
    <row r="116" spans="1:3" x14ac:dyDescent="0.2">
      <c r="B116" t="s">
        <v>22</v>
      </c>
      <c r="C116" t="s">
        <v>20</v>
      </c>
    </row>
    <row r="118" spans="1:3" x14ac:dyDescent="0.2">
      <c r="A118" t="s">
        <v>34</v>
      </c>
    </row>
    <row r="119" spans="1:3" x14ac:dyDescent="0.2">
      <c r="B119" t="s">
        <v>218</v>
      </c>
      <c r="C119" t="s">
        <v>103</v>
      </c>
    </row>
    <row r="120" spans="1:3" x14ac:dyDescent="0.2">
      <c r="B120" t="s">
        <v>219</v>
      </c>
      <c r="C120" t="s">
        <v>104</v>
      </c>
    </row>
    <row r="121" spans="1:3" x14ac:dyDescent="0.2">
      <c r="B121" t="s">
        <v>220</v>
      </c>
      <c r="C121" t="s">
        <v>42</v>
      </c>
    </row>
    <row r="122" spans="1:3" x14ac:dyDescent="0.2">
      <c r="B122" t="s">
        <v>221</v>
      </c>
      <c r="C122" t="s">
        <v>104</v>
      </c>
    </row>
    <row r="123" spans="1:3" x14ac:dyDescent="0.2">
      <c r="B123" t="s">
        <v>222</v>
      </c>
      <c r="C123" t="s">
        <v>103</v>
      </c>
    </row>
    <row r="124" spans="1:3" x14ac:dyDescent="0.2">
      <c r="B124" t="s">
        <v>223</v>
      </c>
      <c r="C124" t="s">
        <v>43</v>
      </c>
    </row>
    <row r="125" spans="1:3" x14ac:dyDescent="0.2">
      <c r="B125" t="s">
        <v>224</v>
      </c>
      <c r="C125" t="s">
        <v>124</v>
      </c>
    </row>
    <row r="126" spans="1:3" x14ac:dyDescent="0.2">
      <c r="B126" t="s">
        <v>225</v>
      </c>
      <c r="C126" t="s">
        <v>101</v>
      </c>
    </row>
    <row r="127" spans="1:3" x14ac:dyDescent="0.2">
      <c r="B127" t="s">
        <v>226</v>
      </c>
      <c r="C127" t="s">
        <v>99</v>
      </c>
    </row>
    <row r="128" spans="1:3" x14ac:dyDescent="0.2">
      <c r="B128" t="s">
        <v>227</v>
      </c>
      <c r="C128" t="s">
        <v>104</v>
      </c>
    </row>
    <row r="129" spans="1:3" x14ac:dyDescent="0.2">
      <c r="B129" t="s">
        <v>228</v>
      </c>
      <c r="C129" t="s">
        <v>104</v>
      </c>
    </row>
    <row r="130" spans="1:3" x14ac:dyDescent="0.2">
      <c r="B130" t="s">
        <v>229</v>
      </c>
      <c r="C130" t="s">
        <v>100</v>
      </c>
    </row>
    <row r="131" spans="1:3" x14ac:dyDescent="0.2">
      <c r="B131" t="s">
        <v>230</v>
      </c>
      <c r="C131" t="s">
        <v>103</v>
      </c>
    </row>
    <row r="132" spans="1:3" x14ac:dyDescent="0.2">
      <c r="B132" t="s">
        <v>231</v>
      </c>
      <c r="C132" t="s">
        <v>124</v>
      </c>
    </row>
    <row r="134" spans="1:3" s="2" customFormat="1" x14ac:dyDescent="0.2">
      <c r="A134" s="2" t="s">
        <v>27</v>
      </c>
    </row>
    <row r="135" spans="1:3" s="2" customFormat="1" x14ac:dyDescent="0.2">
      <c r="B135" s="2" t="s">
        <v>266</v>
      </c>
      <c r="C135" s="2" t="s">
        <v>125</v>
      </c>
    </row>
    <row r="136" spans="1:3" s="2" customFormat="1" x14ac:dyDescent="0.2"/>
    <row r="137" spans="1:3" x14ac:dyDescent="0.2">
      <c r="A137" t="s">
        <v>45</v>
      </c>
    </row>
    <row r="138" spans="1:3" x14ac:dyDescent="0.2">
      <c r="B138" t="s">
        <v>198</v>
      </c>
      <c r="C138" t="s">
        <v>19</v>
      </c>
    </row>
    <row r="140" spans="1:3" x14ac:dyDescent="0.2">
      <c r="A140" t="s">
        <v>23</v>
      </c>
    </row>
    <row r="141" spans="1:3" x14ac:dyDescent="0.2">
      <c r="B141" t="s">
        <v>232</v>
      </c>
      <c r="C141" t="s">
        <v>54</v>
      </c>
    </row>
    <row r="143" spans="1:3" x14ac:dyDescent="0.2">
      <c r="A143" t="s">
        <v>14</v>
      </c>
    </row>
    <row r="144" spans="1:3" x14ac:dyDescent="0.2">
      <c r="B144" t="s">
        <v>233</v>
      </c>
      <c r="C144" t="s">
        <v>105</v>
      </c>
    </row>
    <row r="145" spans="2:3" x14ac:dyDescent="0.2">
      <c r="B145" t="s">
        <v>234</v>
      </c>
      <c r="C145" t="s">
        <v>106</v>
      </c>
    </row>
    <row r="146" spans="2:3" x14ac:dyDescent="0.2">
      <c r="B146" t="s">
        <v>235</v>
      </c>
      <c r="C146" t="s">
        <v>113</v>
      </c>
    </row>
    <row r="147" spans="2:3" x14ac:dyDescent="0.2">
      <c r="B147" t="s">
        <v>236</v>
      </c>
      <c r="C147" t="s">
        <v>118</v>
      </c>
    </row>
    <row r="148" spans="2:3" x14ac:dyDescent="0.2">
      <c r="B148" t="s">
        <v>237</v>
      </c>
      <c r="C148" t="s">
        <v>114</v>
      </c>
    </row>
    <row r="149" spans="2:3" x14ac:dyDescent="0.2">
      <c r="B149" t="s">
        <v>238</v>
      </c>
      <c r="C149" t="s">
        <v>108</v>
      </c>
    </row>
    <row r="150" spans="2:3" x14ac:dyDescent="0.2">
      <c r="B150" t="s">
        <v>239</v>
      </c>
      <c r="C150" t="s">
        <v>110</v>
      </c>
    </row>
    <row r="151" spans="2:3" x14ac:dyDescent="0.2">
      <c r="B151" t="s">
        <v>240</v>
      </c>
      <c r="C151" t="s">
        <v>117</v>
      </c>
    </row>
    <row r="152" spans="2:3" x14ac:dyDescent="0.2">
      <c r="B152" t="s">
        <v>241</v>
      </c>
      <c r="C152" t="s">
        <v>117</v>
      </c>
    </row>
    <row r="153" spans="2:3" x14ac:dyDescent="0.2">
      <c r="B153" t="s">
        <v>242</v>
      </c>
      <c r="C153" t="s">
        <v>117</v>
      </c>
    </row>
    <row r="154" spans="2:3" x14ac:dyDescent="0.2">
      <c r="B154" t="s">
        <v>243</v>
      </c>
      <c r="C154" t="s">
        <v>111</v>
      </c>
    </row>
    <row r="155" spans="2:3" x14ac:dyDescent="0.2">
      <c r="B155" t="s">
        <v>244</v>
      </c>
      <c r="C155" t="s">
        <v>109</v>
      </c>
    </row>
    <row r="156" spans="2:3" x14ac:dyDescent="0.2">
      <c r="B156" t="s">
        <v>245</v>
      </c>
      <c r="C156" t="s">
        <v>119</v>
      </c>
    </row>
    <row r="157" spans="2:3" x14ac:dyDescent="0.2">
      <c r="B157" t="s">
        <v>246</v>
      </c>
      <c r="C157" t="s">
        <v>107</v>
      </c>
    </row>
    <row r="158" spans="2:3" x14ac:dyDescent="0.2">
      <c r="B158" t="s">
        <v>247</v>
      </c>
      <c r="C158" t="s">
        <v>115</v>
      </c>
    </row>
    <row r="159" spans="2:3" x14ac:dyDescent="0.2">
      <c r="B159" t="s">
        <v>248</v>
      </c>
      <c r="C159" t="s">
        <v>112</v>
      </c>
    </row>
    <row r="160" spans="2:3" x14ac:dyDescent="0.2">
      <c r="B160" t="s">
        <v>249</v>
      </c>
      <c r="C160" t="s">
        <v>114</v>
      </c>
    </row>
    <row r="161" spans="1:3" x14ac:dyDescent="0.2">
      <c r="B161" t="s">
        <v>250</v>
      </c>
      <c r="C161" t="s">
        <v>116</v>
      </c>
    </row>
    <row r="162" spans="1:3" x14ac:dyDescent="0.2">
      <c r="B162" t="s">
        <v>251</v>
      </c>
      <c r="C162" t="s">
        <v>117</v>
      </c>
    </row>
    <row r="164" spans="1:3" x14ac:dyDescent="0.2">
      <c r="A164" t="s">
        <v>9</v>
      </c>
    </row>
    <row r="165" spans="1:3" x14ac:dyDescent="0.2">
      <c r="B165" t="s">
        <v>209</v>
      </c>
      <c r="C165" t="s">
        <v>21</v>
      </c>
    </row>
    <row r="167" spans="1:3" x14ac:dyDescent="0.2">
      <c r="A167" t="s">
        <v>17</v>
      </c>
    </row>
    <row r="168" spans="1:3" x14ac:dyDescent="0.2">
      <c r="B168" t="s">
        <v>252</v>
      </c>
      <c r="C168" t="s">
        <v>46</v>
      </c>
    </row>
    <row r="170" spans="1:3" x14ac:dyDescent="0.2">
      <c r="A170" t="s">
        <v>30</v>
      </c>
    </row>
    <row r="171" spans="1:3" x14ac:dyDescent="0.2">
      <c r="B171" t="s">
        <v>253</v>
      </c>
      <c r="C171" t="s">
        <v>120</v>
      </c>
    </row>
    <row r="172" spans="1:3" x14ac:dyDescent="0.2">
      <c r="B172" t="s">
        <v>254</v>
      </c>
      <c r="C172" t="s">
        <v>121</v>
      </c>
    </row>
    <row r="173" spans="1:3" x14ac:dyDescent="0.2">
      <c r="B173" t="s">
        <v>255</v>
      </c>
      <c r="C173" t="s">
        <v>120</v>
      </c>
    </row>
    <row r="174" spans="1:3" x14ac:dyDescent="0.2">
      <c r="B174" t="s">
        <v>256</v>
      </c>
      <c r="C174" t="s">
        <v>121</v>
      </c>
    </row>
    <row r="175" spans="1:3" x14ac:dyDescent="0.2">
      <c r="B175" t="s">
        <v>257</v>
      </c>
      <c r="C175" t="s">
        <v>122</v>
      </c>
    </row>
    <row r="176" spans="1:3" x14ac:dyDescent="0.2">
      <c r="B176" t="s">
        <v>258</v>
      </c>
      <c r="C176" t="s">
        <v>32</v>
      </c>
    </row>
    <row r="177" spans="1:3" x14ac:dyDescent="0.2">
      <c r="B177" t="s">
        <v>259</v>
      </c>
      <c r="C177" t="s">
        <v>123</v>
      </c>
    </row>
    <row r="178" spans="1:3" s="2" customFormat="1" x14ac:dyDescent="0.2">
      <c r="B178" s="2" t="s">
        <v>264</v>
      </c>
      <c r="C178" s="2" t="s">
        <v>121</v>
      </c>
    </row>
    <row r="180" spans="1:3" x14ac:dyDescent="0.2">
      <c r="A180" t="s">
        <v>44</v>
      </c>
    </row>
    <row r="181" spans="1:3" x14ac:dyDescent="0.2">
      <c r="B181" t="s">
        <v>260</v>
      </c>
      <c r="C181" t="s">
        <v>57</v>
      </c>
    </row>
  </sheetData>
  <sortState ref="J2:J175">
    <sortCondition ref="J2:J175"/>
  </sortState>
  <pageMargins left="0.7" right="0.7" top="0.75" bottom="0.75" header="0.3" footer="0.3"/>
  <pageSetup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65"/>
  <sheetViews>
    <sheetView zoomScale="125" zoomScaleNormal="125" zoomScalePageLayoutView="125" workbookViewId="0">
      <selection activeCell="G2" sqref="A1:M1665"/>
    </sheetView>
  </sheetViews>
  <sheetFormatPr baseColWidth="10" defaultRowHeight="15" x14ac:dyDescent="0.2"/>
  <cols>
    <col min="1" max="1" width="11" bestFit="1" customWidth="1"/>
    <col min="2" max="2" width="22.1640625" customWidth="1"/>
    <col min="3" max="3" width="11.5" bestFit="1" customWidth="1"/>
    <col min="4" max="13" width="11" bestFit="1" customWidth="1"/>
  </cols>
  <sheetData>
    <row r="1" spans="1:13" ht="16" x14ac:dyDescent="0.2">
      <c r="A1" s="63" t="s">
        <v>305</v>
      </c>
      <c r="B1" s="64" t="s">
        <v>306</v>
      </c>
      <c r="C1" s="65" t="s">
        <v>0</v>
      </c>
      <c r="D1" s="66" t="s">
        <v>442</v>
      </c>
      <c r="E1" s="66" t="s">
        <v>443</v>
      </c>
      <c r="F1" s="66" t="s">
        <v>444</v>
      </c>
      <c r="G1" s="67" t="s">
        <v>445</v>
      </c>
      <c r="H1" s="66" t="s">
        <v>446</v>
      </c>
      <c r="I1" s="66" t="s">
        <v>447</v>
      </c>
      <c r="J1" s="67" t="s">
        <v>448</v>
      </c>
      <c r="K1" s="67" t="s">
        <v>449</v>
      </c>
      <c r="L1" s="67" t="s">
        <v>450</v>
      </c>
      <c r="M1" s="67" t="s">
        <v>451</v>
      </c>
    </row>
    <row r="2" spans="1:13" ht="16" x14ac:dyDescent="0.2">
      <c r="A2" s="77">
        <v>102</v>
      </c>
      <c r="B2" s="37" t="s">
        <v>271</v>
      </c>
      <c r="C2" s="90">
        <v>41438</v>
      </c>
      <c r="D2" s="91">
        <v>19.964434113430972</v>
      </c>
      <c r="E2" s="91">
        <v>20587.54617472224</v>
      </c>
      <c r="F2" s="91">
        <v>3.7310030059148991</v>
      </c>
      <c r="G2" s="79">
        <v>18.89</v>
      </c>
      <c r="H2" s="79">
        <v>19.2</v>
      </c>
      <c r="I2" s="79">
        <v>34.5</v>
      </c>
      <c r="J2" s="91" t="s">
        <v>348</v>
      </c>
      <c r="K2" s="91" t="s">
        <v>348</v>
      </c>
      <c r="L2" s="91" t="s">
        <v>348</v>
      </c>
      <c r="M2" s="91" t="s">
        <v>348</v>
      </c>
    </row>
    <row r="3" spans="1:13" ht="16" x14ac:dyDescent="0.2">
      <c r="A3" s="77">
        <v>103</v>
      </c>
      <c r="B3" s="37" t="s">
        <v>272</v>
      </c>
      <c r="C3" s="90">
        <v>41438</v>
      </c>
      <c r="D3" s="91">
        <v>43.96735898509516</v>
      </c>
      <c r="E3" s="91">
        <v>20694.270476390458</v>
      </c>
      <c r="F3" s="91">
        <v>1.5382262831366771</v>
      </c>
      <c r="G3" s="79">
        <v>18.89</v>
      </c>
      <c r="H3" s="79">
        <v>19.8</v>
      </c>
      <c r="I3" s="79">
        <v>33.799999999999997</v>
      </c>
      <c r="J3" s="91" t="s">
        <v>348</v>
      </c>
      <c r="K3" s="91" t="s">
        <v>348</v>
      </c>
      <c r="L3" s="91" t="s">
        <v>348</v>
      </c>
      <c r="M3" s="91" t="s">
        <v>348</v>
      </c>
    </row>
    <row r="4" spans="1:13" ht="16" x14ac:dyDescent="0.2">
      <c r="A4" s="77">
        <v>104</v>
      </c>
      <c r="B4" s="37" t="s">
        <v>269</v>
      </c>
      <c r="C4" s="90">
        <v>41438</v>
      </c>
      <c r="D4" s="91">
        <v>4.9903777801792639</v>
      </c>
      <c r="E4" s="91">
        <v>4277.8287087841063</v>
      </c>
      <c r="F4" s="91">
        <v>2.4917234615674304</v>
      </c>
      <c r="G4" s="79">
        <v>18.89</v>
      </c>
      <c r="H4" s="79">
        <v>19.399999999999999</v>
      </c>
      <c r="I4" s="79">
        <v>37.700000000000003</v>
      </c>
      <c r="J4" s="91" t="s">
        <v>348</v>
      </c>
      <c r="K4" s="91" t="s">
        <v>348</v>
      </c>
      <c r="L4" s="91" t="s">
        <v>348</v>
      </c>
      <c r="M4" s="91" t="s">
        <v>348</v>
      </c>
    </row>
    <row r="5" spans="1:13" ht="16" x14ac:dyDescent="0.2">
      <c r="A5" s="77">
        <v>105</v>
      </c>
      <c r="B5" s="37" t="s">
        <v>274</v>
      </c>
      <c r="C5" s="90">
        <v>41438</v>
      </c>
      <c r="D5" s="91">
        <v>4.9840045685359948</v>
      </c>
      <c r="E5" s="91">
        <v>11948.430363373354</v>
      </c>
      <c r="F5" s="91">
        <v>1.4006822670980654</v>
      </c>
      <c r="G5" s="79">
        <v>18.89</v>
      </c>
      <c r="H5" s="79">
        <v>19.2</v>
      </c>
      <c r="I5" s="79">
        <v>33.1</v>
      </c>
      <c r="J5" s="91" t="s">
        <v>348</v>
      </c>
      <c r="K5" s="91" t="s">
        <v>348</v>
      </c>
      <c r="L5" s="91" t="s">
        <v>348</v>
      </c>
      <c r="M5" s="91" t="s">
        <v>348</v>
      </c>
    </row>
    <row r="6" spans="1:13" ht="16" x14ac:dyDescent="0.2">
      <c r="A6" s="77">
        <v>106</v>
      </c>
      <c r="B6" s="37" t="s">
        <v>268</v>
      </c>
      <c r="C6" s="90">
        <v>41438</v>
      </c>
      <c r="D6" s="91">
        <v>39.074740611883144</v>
      </c>
      <c r="E6" s="91">
        <v>22232.125305377525</v>
      </c>
      <c r="F6" s="91">
        <v>2.0065909458564084</v>
      </c>
      <c r="G6" s="79">
        <v>18.89</v>
      </c>
      <c r="H6" s="79">
        <v>20.2</v>
      </c>
      <c r="I6" s="79">
        <v>31</v>
      </c>
      <c r="J6" s="91" t="s">
        <v>348</v>
      </c>
      <c r="K6" s="91" t="s">
        <v>348</v>
      </c>
      <c r="L6" s="91" t="s">
        <v>348</v>
      </c>
      <c r="M6" s="91" t="s">
        <v>348</v>
      </c>
    </row>
    <row r="7" spans="1:13" ht="16" x14ac:dyDescent="0.2">
      <c r="A7" s="77">
        <v>107</v>
      </c>
      <c r="B7" s="37" t="s">
        <v>270</v>
      </c>
      <c r="C7" s="90">
        <v>41438</v>
      </c>
      <c r="D7" s="91">
        <v>31.105388105113409</v>
      </c>
      <c r="E7" s="91">
        <v>22288.421327641743</v>
      </c>
      <c r="F7" s="91">
        <v>2.2312106628404056</v>
      </c>
      <c r="G7" s="79">
        <v>18.89</v>
      </c>
      <c r="H7" s="79">
        <v>20.5</v>
      </c>
      <c r="I7" s="79">
        <v>32.5</v>
      </c>
      <c r="J7" s="91" t="s">
        <v>348</v>
      </c>
      <c r="K7" s="91" t="s">
        <v>348</v>
      </c>
      <c r="L7" s="91" t="s">
        <v>348</v>
      </c>
      <c r="M7" s="91" t="s">
        <v>348</v>
      </c>
    </row>
    <row r="8" spans="1:13" ht="16" x14ac:dyDescent="0.2">
      <c r="A8" s="77">
        <v>109</v>
      </c>
      <c r="B8" s="37" t="s">
        <v>276</v>
      </c>
      <c r="C8" s="90">
        <v>41438</v>
      </c>
      <c r="D8" s="91">
        <v>137.04378617567534</v>
      </c>
      <c r="E8" s="91">
        <v>31272.717818464815</v>
      </c>
      <c r="F8" s="91">
        <v>2.9790944712560554</v>
      </c>
      <c r="G8" s="79">
        <v>18.89</v>
      </c>
      <c r="H8" s="79">
        <v>19.2</v>
      </c>
      <c r="I8" s="79">
        <v>32.1</v>
      </c>
      <c r="J8" s="91" t="s">
        <v>348</v>
      </c>
      <c r="K8" s="91" t="s">
        <v>348</v>
      </c>
      <c r="L8" s="91" t="s">
        <v>348</v>
      </c>
      <c r="M8" s="91" t="s">
        <v>348</v>
      </c>
    </row>
    <row r="9" spans="1:13" ht="16" x14ac:dyDescent="0.2">
      <c r="A9" s="77">
        <v>110</v>
      </c>
      <c r="B9" s="37" t="s">
        <v>273</v>
      </c>
      <c r="C9" s="90">
        <v>41438</v>
      </c>
      <c r="D9" s="91">
        <v>5.5893680329697872</v>
      </c>
      <c r="E9" s="91">
        <v>12024.422570920753</v>
      </c>
      <c r="F9" s="91">
        <v>1.1694394061671098</v>
      </c>
      <c r="G9" s="79">
        <v>18.89</v>
      </c>
      <c r="H9" s="79">
        <v>20.7</v>
      </c>
      <c r="I9" s="79">
        <v>35.1</v>
      </c>
      <c r="J9" s="91" t="s">
        <v>348</v>
      </c>
      <c r="K9" s="91" t="s">
        <v>348</v>
      </c>
      <c r="L9" s="91" t="s">
        <v>348</v>
      </c>
      <c r="M9" s="91" t="s">
        <v>348</v>
      </c>
    </row>
    <row r="10" spans="1:13" ht="16" x14ac:dyDescent="0.2">
      <c r="A10" s="77">
        <v>202</v>
      </c>
      <c r="B10" s="37" t="s">
        <v>273</v>
      </c>
      <c r="C10" s="90">
        <v>41438</v>
      </c>
      <c r="D10" s="91">
        <v>7.2495749758495727</v>
      </c>
      <c r="E10" s="91">
        <v>19891.344474651065</v>
      </c>
      <c r="F10" s="91">
        <v>2.4958793631402663</v>
      </c>
      <c r="G10" s="79">
        <v>19.78</v>
      </c>
      <c r="H10" s="79">
        <v>21.4</v>
      </c>
      <c r="I10" s="79">
        <v>35.200000000000003</v>
      </c>
      <c r="J10" s="91" t="s">
        <v>348</v>
      </c>
      <c r="K10" s="91" t="s">
        <v>348</v>
      </c>
      <c r="L10" s="91" t="s">
        <v>348</v>
      </c>
      <c r="M10" s="91" t="s">
        <v>348</v>
      </c>
    </row>
    <row r="11" spans="1:13" ht="16" x14ac:dyDescent="0.2">
      <c r="A11" s="77">
        <v>204</v>
      </c>
      <c r="B11" s="37" t="s">
        <v>274</v>
      </c>
      <c r="C11" s="90">
        <v>41438</v>
      </c>
      <c r="D11" s="91">
        <v>3.7185965398038077</v>
      </c>
      <c r="E11" s="91">
        <v>25340.414283729195</v>
      </c>
      <c r="F11" s="91">
        <v>4.1345346625822392</v>
      </c>
      <c r="G11" s="79">
        <v>19.78</v>
      </c>
      <c r="H11" s="79">
        <v>21.5</v>
      </c>
      <c r="I11" s="79">
        <v>39.200000000000003</v>
      </c>
      <c r="J11" s="91" t="s">
        <v>348</v>
      </c>
      <c r="K11" s="91" t="s">
        <v>348</v>
      </c>
      <c r="L11" s="91" t="s">
        <v>348</v>
      </c>
      <c r="M11" s="91" t="s">
        <v>348</v>
      </c>
    </row>
    <row r="12" spans="1:13" ht="16" x14ac:dyDescent="0.2">
      <c r="A12" s="77">
        <v>205</v>
      </c>
      <c r="B12" s="37" t="s">
        <v>269</v>
      </c>
      <c r="C12" s="90">
        <v>41438</v>
      </c>
      <c r="D12" s="91">
        <v>13.317155624396356</v>
      </c>
      <c r="E12" s="91">
        <v>33900.894591005992</v>
      </c>
      <c r="F12" s="91">
        <v>0.20861025460008017</v>
      </c>
      <c r="G12" s="79">
        <v>19.78</v>
      </c>
      <c r="H12" s="79">
        <v>20.8</v>
      </c>
      <c r="I12" s="79">
        <v>40.700000000000003</v>
      </c>
      <c r="J12" s="91" t="s">
        <v>348</v>
      </c>
      <c r="K12" s="91" t="s">
        <v>348</v>
      </c>
      <c r="L12" s="91" t="s">
        <v>348</v>
      </c>
      <c r="M12" s="91" t="s">
        <v>348</v>
      </c>
    </row>
    <row r="13" spans="1:13" ht="16" x14ac:dyDescent="0.2">
      <c r="A13" s="77">
        <v>206</v>
      </c>
      <c r="B13" s="37" t="s">
        <v>271</v>
      </c>
      <c r="C13" s="90">
        <v>41438</v>
      </c>
      <c r="D13" s="91">
        <v>37.337202131185286</v>
      </c>
      <c r="E13" s="91">
        <v>53329.22285205072</v>
      </c>
      <c r="F13" s="91">
        <v>7.4604854996575209</v>
      </c>
      <c r="G13" s="79">
        <v>19.78</v>
      </c>
      <c r="H13" s="79">
        <v>20.8</v>
      </c>
      <c r="I13" s="79">
        <v>36.200000000000003</v>
      </c>
      <c r="J13" s="91" t="s">
        <v>348</v>
      </c>
      <c r="K13" s="91" t="s">
        <v>348</v>
      </c>
      <c r="L13" s="91" t="s">
        <v>348</v>
      </c>
      <c r="M13" s="91" t="s">
        <v>348</v>
      </c>
    </row>
    <row r="14" spans="1:13" ht="16" x14ac:dyDescent="0.2">
      <c r="A14" s="77">
        <v>207</v>
      </c>
      <c r="B14" s="37" t="s">
        <v>272</v>
      </c>
      <c r="C14" s="90">
        <v>41438</v>
      </c>
      <c r="D14" s="91">
        <v>1.9205791532321084</v>
      </c>
      <c r="E14" s="91">
        <v>10656.752734764543</v>
      </c>
      <c r="F14" s="91">
        <v>5.8846481168123477</v>
      </c>
      <c r="G14" s="79">
        <v>19.78</v>
      </c>
      <c r="H14" s="79">
        <v>21.6</v>
      </c>
      <c r="I14" s="79">
        <v>41.8</v>
      </c>
      <c r="J14" s="91" t="s">
        <v>348</v>
      </c>
      <c r="K14" s="91" t="s">
        <v>348</v>
      </c>
      <c r="L14" s="91" t="s">
        <v>348</v>
      </c>
      <c r="M14" s="91" t="s">
        <v>348</v>
      </c>
    </row>
    <row r="15" spans="1:13" ht="16" x14ac:dyDescent="0.2">
      <c r="A15" s="77">
        <v>208</v>
      </c>
      <c r="B15" s="37" t="s">
        <v>268</v>
      </c>
      <c r="C15" s="90">
        <v>41438</v>
      </c>
      <c r="D15" s="91">
        <v>9.447290789609367</v>
      </c>
      <c r="E15" s="91">
        <v>17649.151763140282</v>
      </c>
      <c r="F15" s="91">
        <v>7.1015792886915898</v>
      </c>
      <c r="G15" s="79">
        <v>19.78</v>
      </c>
      <c r="H15" s="79">
        <v>21.7</v>
      </c>
      <c r="I15" s="79">
        <v>41.5</v>
      </c>
      <c r="J15" s="91" t="s">
        <v>348</v>
      </c>
      <c r="K15" s="91" t="s">
        <v>348</v>
      </c>
      <c r="L15" s="91" t="s">
        <v>348</v>
      </c>
      <c r="M15" s="91" t="s">
        <v>348</v>
      </c>
    </row>
    <row r="16" spans="1:13" ht="16" x14ac:dyDescent="0.2">
      <c r="A16" s="77">
        <v>209</v>
      </c>
      <c r="B16" s="37" t="s">
        <v>270</v>
      </c>
      <c r="C16" s="90">
        <v>41438</v>
      </c>
      <c r="D16" s="91">
        <v>12.562193212804562</v>
      </c>
      <c r="E16" s="91">
        <v>24961.926369321289</v>
      </c>
      <c r="F16" s="91">
        <v>8.5062760951764105</v>
      </c>
      <c r="G16" s="79">
        <v>19.78</v>
      </c>
      <c r="H16" s="79">
        <v>21.1</v>
      </c>
      <c r="I16" s="79">
        <v>38.5</v>
      </c>
      <c r="J16" s="91" t="s">
        <v>348</v>
      </c>
      <c r="K16" s="91" t="s">
        <v>348</v>
      </c>
      <c r="L16" s="91" t="s">
        <v>348</v>
      </c>
      <c r="M16" s="91" t="s">
        <v>348</v>
      </c>
    </row>
    <row r="17" spans="1:13" ht="16" x14ac:dyDescent="0.2">
      <c r="A17" s="77">
        <v>210</v>
      </c>
      <c r="B17" s="37" t="s">
        <v>276</v>
      </c>
      <c r="C17" s="90">
        <v>41438</v>
      </c>
      <c r="D17" s="91">
        <v>281.03027808448746</v>
      </c>
      <c r="E17" s="91">
        <v>42118.922333513801</v>
      </c>
      <c r="F17" s="91">
        <v>6.1810589410945713</v>
      </c>
      <c r="G17" s="79">
        <v>19.78</v>
      </c>
      <c r="H17" s="79">
        <v>22.7</v>
      </c>
      <c r="I17" s="79">
        <v>41.1</v>
      </c>
      <c r="J17" s="91" t="s">
        <v>348</v>
      </c>
      <c r="K17" s="91" t="s">
        <v>348</v>
      </c>
      <c r="L17" s="91" t="s">
        <v>348</v>
      </c>
      <c r="M17" s="91" t="s">
        <v>348</v>
      </c>
    </row>
    <row r="18" spans="1:13" ht="16" x14ac:dyDescent="0.2">
      <c r="A18" s="77">
        <v>102</v>
      </c>
      <c r="B18" s="37" t="s">
        <v>271</v>
      </c>
      <c r="C18" s="90">
        <v>41442</v>
      </c>
      <c r="D18" s="91">
        <v>20.531139470647254</v>
      </c>
      <c r="E18" s="91">
        <v>46477.898195989634</v>
      </c>
      <c r="F18" s="91">
        <v>0.8308868793994203</v>
      </c>
      <c r="G18" s="79">
        <v>21.89</v>
      </c>
      <c r="H18" s="79">
        <v>19.600000000000001</v>
      </c>
      <c r="I18" s="79">
        <v>26.7</v>
      </c>
      <c r="J18" s="91">
        <v>10.6</v>
      </c>
      <c r="K18" s="91">
        <v>30.3</v>
      </c>
      <c r="L18" s="91">
        <v>5.9</v>
      </c>
      <c r="M18" s="91">
        <v>6.2</v>
      </c>
    </row>
    <row r="19" spans="1:13" ht="16" x14ac:dyDescent="0.2">
      <c r="A19" s="77">
        <v>103</v>
      </c>
      <c r="B19" s="37" t="s">
        <v>272</v>
      </c>
      <c r="C19" s="90">
        <v>41442</v>
      </c>
      <c r="D19" s="91">
        <v>39.619496906090312</v>
      </c>
      <c r="E19" s="91">
        <v>78929.55671358874</v>
      </c>
      <c r="F19" s="91">
        <v>0</v>
      </c>
      <c r="G19" s="79">
        <v>21.89</v>
      </c>
      <c r="H19" s="79">
        <v>19.8</v>
      </c>
      <c r="I19" s="79">
        <v>31.3</v>
      </c>
      <c r="J19" s="91">
        <v>9</v>
      </c>
      <c r="K19" s="91">
        <v>45.7</v>
      </c>
      <c r="L19" s="91">
        <v>6.5</v>
      </c>
      <c r="M19" s="91">
        <v>17.2</v>
      </c>
    </row>
    <row r="20" spans="1:13" ht="16" x14ac:dyDescent="0.2">
      <c r="A20" s="77">
        <v>104</v>
      </c>
      <c r="B20" s="37" t="s">
        <v>269</v>
      </c>
      <c r="C20" s="90">
        <v>41442</v>
      </c>
      <c r="D20" s="91">
        <v>35.859533228377259</v>
      </c>
      <c r="E20" s="91">
        <v>44450.119843477929</v>
      </c>
      <c r="F20" s="91">
        <v>0</v>
      </c>
      <c r="G20" s="79">
        <v>21.89</v>
      </c>
      <c r="H20" s="79">
        <v>20.399999999999999</v>
      </c>
      <c r="I20" s="79">
        <v>29.9</v>
      </c>
      <c r="J20" s="91">
        <v>9.5</v>
      </c>
      <c r="K20" s="91">
        <v>28</v>
      </c>
      <c r="L20" s="91">
        <v>6.5</v>
      </c>
      <c r="M20" s="91">
        <v>17.7</v>
      </c>
    </row>
    <row r="21" spans="1:13" ht="16" x14ac:dyDescent="0.2">
      <c r="A21" s="77">
        <v>105</v>
      </c>
      <c r="B21" s="37" t="s">
        <v>274</v>
      </c>
      <c r="C21" s="90">
        <v>41442</v>
      </c>
      <c r="D21" s="91">
        <v>5.4172045664185751</v>
      </c>
      <c r="E21" s="91">
        <v>20864.411916364767</v>
      </c>
      <c r="F21" s="91">
        <v>1.6206531019490609</v>
      </c>
      <c r="G21" s="79">
        <v>21.89</v>
      </c>
      <c r="H21" s="79">
        <v>19.899999999999999</v>
      </c>
      <c r="I21" s="79">
        <v>27.6</v>
      </c>
      <c r="J21" s="91">
        <v>10.9</v>
      </c>
      <c r="K21" s="91">
        <v>33.799999999999997</v>
      </c>
      <c r="L21" s="91">
        <v>7.4</v>
      </c>
      <c r="M21" s="91">
        <v>8.1999999999999993</v>
      </c>
    </row>
    <row r="22" spans="1:13" ht="16" x14ac:dyDescent="0.2">
      <c r="A22" s="77">
        <v>106</v>
      </c>
      <c r="B22" s="37" t="s">
        <v>268</v>
      </c>
      <c r="C22" s="90">
        <v>41442</v>
      </c>
      <c r="D22" s="91">
        <v>59.411437574873858</v>
      </c>
      <c r="E22" s="91">
        <v>86508.467844598941</v>
      </c>
      <c r="F22" s="91">
        <v>0</v>
      </c>
      <c r="G22" s="79">
        <v>21.89</v>
      </c>
      <c r="H22" s="79">
        <v>20.7</v>
      </c>
      <c r="I22" s="79">
        <v>22.9</v>
      </c>
      <c r="J22" s="91">
        <v>16.100000000000001</v>
      </c>
      <c r="K22" s="91">
        <v>63</v>
      </c>
      <c r="L22" s="91">
        <v>6.9</v>
      </c>
      <c r="M22" s="91">
        <v>17.2</v>
      </c>
    </row>
    <row r="23" spans="1:13" ht="16" x14ac:dyDescent="0.2">
      <c r="A23" s="77">
        <v>107</v>
      </c>
      <c r="B23" s="37" t="s">
        <v>270</v>
      </c>
      <c r="C23" s="90">
        <v>41442</v>
      </c>
      <c r="D23" s="91">
        <v>30.816191437324754</v>
      </c>
      <c r="E23" s="91">
        <v>64517.939142207455</v>
      </c>
      <c r="F23" s="91">
        <v>1.2224167766906473</v>
      </c>
      <c r="G23" s="79">
        <v>21.89</v>
      </c>
      <c r="H23" s="79">
        <v>21</v>
      </c>
      <c r="I23" s="79">
        <v>30.6</v>
      </c>
      <c r="J23" s="91">
        <v>10.5</v>
      </c>
      <c r="K23" s="91">
        <v>49.9</v>
      </c>
      <c r="L23" s="91">
        <v>7</v>
      </c>
      <c r="M23" s="91">
        <v>11.6</v>
      </c>
    </row>
    <row r="24" spans="1:13" ht="16" x14ac:dyDescent="0.2">
      <c r="A24" s="77">
        <v>109</v>
      </c>
      <c r="B24" s="37" t="s">
        <v>276</v>
      </c>
      <c r="C24" s="90">
        <v>41442</v>
      </c>
      <c r="D24" s="91">
        <v>236.87242009416883</v>
      </c>
      <c r="E24" s="91">
        <v>65416.556257991731</v>
      </c>
      <c r="F24" s="91">
        <v>3.8902142472804568</v>
      </c>
      <c r="G24" s="79">
        <v>21.89</v>
      </c>
      <c r="H24" s="79">
        <v>20.8</v>
      </c>
      <c r="I24" s="79">
        <v>33.5</v>
      </c>
      <c r="J24" s="91">
        <v>6.3</v>
      </c>
      <c r="K24" s="91">
        <v>90.5</v>
      </c>
      <c r="L24" s="91">
        <v>13.7</v>
      </c>
      <c r="M24" s="91">
        <v>9.6</v>
      </c>
    </row>
    <row r="25" spans="1:13" ht="16" x14ac:dyDescent="0.2">
      <c r="A25" s="77">
        <v>110</v>
      </c>
      <c r="B25" s="37" t="s">
        <v>273</v>
      </c>
      <c r="C25" s="90">
        <v>41442</v>
      </c>
      <c r="D25" s="91">
        <v>31.750890255660988</v>
      </c>
      <c r="E25" s="91">
        <v>46779.601312999832</v>
      </c>
      <c r="F25" s="91">
        <v>1.4533823500458289</v>
      </c>
      <c r="G25" s="79">
        <v>21.89</v>
      </c>
      <c r="H25" s="79">
        <v>20.2</v>
      </c>
      <c r="I25" s="79">
        <v>30.5</v>
      </c>
      <c r="J25" s="91">
        <v>9.1</v>
      </c>
      <c r="K25" s="91">
        <v>23.9</v>
      </c>
      <c r="L25" s="91">
        <v>6.1</v>
      </c>
      <c r="M25" s="91">
        <v>4.8</v>
      </c>
    </row>
    <row r="26" spans="1:13" ht="16" x14ac:dyDescent="0.2">
      <c r="A26" s="77">
        <v>202</v>
      </c>
      <c r="B26" s="37" t="s">
        <v>273</v>
      </c>
      <c r="C26" s="90">
        <v>41442</v>
      </c>
      <c r="D26" s="91">
        <v>40.812130988790727</v>
      </c>
      <c r="E26" s="91">
        <v>93395.509332546178</v>
      </c>
      <c r="F26" s="91">
        <v>4.2166213609740177</v>
      </c>
      <c r="G26" s="79">
        <v>23</v>
      </c>
      <c r="H26" s="79">
        <v>23.1</v>
      </c>
      <c r="I26" s="79">
        <v>35.9</v>
      </c>
      <c r="J26" s="91">
        <v>13.1</v>
      </c>
      <c r="K26" s="91">
        <v>10</v>
      </c>
      <c r="L26" s="91">
        <v>8.6999999999999993</v>
      </c>
      <c r="M26" s="91">
        <v>1.9</v>
      </c>
    </row>
    <row r="27" spans="1:13" ht="16" x14ac:dyDescent="0.2">
      <c r="A27" s="77">
        <v>204</v>
      </c>
      <c r="B27" s="37" t="s">
        <v>274</v>
      </c>
      <c r="C27" s="90">
        <v>41442</v>
      </c>
      <c r="D27" s="91">
        <v>2.3112984404518384</v>
      </c>
      <c r="E27" s="91">
        <v>17816.84185274292</v>
      </c>
      <c r="F27" s="91">
        <v>7.9222984736825381</v>
      </c>
      <c r="G27" s="79">
        <v>23</v>
      </c>
      <c r="H27" s="79">
        <v>24.2</v>
      </c>
      <c r="I27" s="79">
        <v>36</v>
      </c>
      <c r="J27" s="91">
        <v>13.3</v>
      </c>
      <c r="K27" s="91">
        <v>9.1</v>
      </c>
      <c r="L27" s="91">
        <v>5.3</v>
      </c>
      <c r="M27" s="91">
        <v>1.4</v>
      </c>
    </row>
    <row r="28" spans="1:13" ht="16" x14ac:dyDescent="0.2">
      <c r="A28" s="77">
        <v>205</v>
      </c>
      <c r="B28" s="37" t="s">
        <v>269</v>
      </c>
      <c r="C28" s="90">
        <v>41442</v>
      </c>
      <c r="D28" s="91">
        <v>23.988851703295062</v>
      </c>
      <c r="E28" s="91">
        <v>19859.482678579014</v>
      </c>
      <c r="F28" s="91">
        <v>2.2755121521963853</v>
      </c>
      <c r="G28" s="79">
        <v>23</v>
      </c>
      <c r="H28" s="79">
        <v>25.2</v>
      </c>
      <c r="I28" s="79">
        <v>37.9</v>
      </c>
      <c r="J28" s="91">
        <v>11.9</v>
      </c>
      <c r="K28" s="91">
        <v>6.7</v>
      </c>
      <c r="L28" s="91">
        <v>7.7</v>
      </c>
      <c r="M28" s="91">
        <v>3.5</v>
      </c>
    </row>
    <row r="29" spans="1:13" ht="16" x14ac:dyDescent="0.2">
      <c r="A29" s="77">
        <v>206</v>
      </c>
      <c r="B29" s="37" t="s">
        <v>271</v>
      </c>
      <c r="C29" s="90">
        <v>41442</v>
      </c>
      <c r="D29" s="91">
        <v>24.06411766797541</v>
      </c>
      <c r="E29" s="91">
        <v>47847.001745982125</v>
      </c>
      <c r="F29" s="91">
        <v>3.045558642792014</v>
      </c>
      <c r="G29" s="79">
        <v>23</v>
      </c>
      <c r="H29" s="79">
        <v>22.3</v>
      </c>
      <c r="I29" s="79">
        <v>35.5</v>
      </c>
      <c r="J29" s="91">
        <v>14.4</v>
      </c>
      <c r="K29" s="91">
        <v>10.1</v>
      </c>
      <c r="L29" s="91">
        <v>7</v>
      </c>
      <c r="M29" s="91">
        <v>3.6</v>
      </c>
    </row>
    <row r="30" spans="1:13" ht="16" x14ac:dyDescent="0.2">
      <c r="A30" s="77">
        <v>207</v>
      </c>
      <c r="B30" s="37" t="s">
        <v>272</v>
      </c>
      <c r="C30" s="90">
        <v>41442</v>
      </c>
      <c r="D30" s="91">
        <v>60.936905507466193</v>
      </c>
      <c r="E30" s="91">
        <v>50267.83660613079</v>
      </c>
      <c r="F30" s="91">
        <v>9.2358125176926258</v>
      </c>
      <c r="G30" s="79">
        <v>23</v>
      </c>
      <c r="H30" s="79">
        <v>22.7</v>
      </c>
      <c r="I30" s="79">
        <v>33.6</v>
      </c>
      <c r="J30" s="91">
        <v>20.5</v>
      </c>
      <c r="K30" s="91">
        <v>14.8</v>
      </c>
      <c r="L30" s="91">
        <v>8.5</v>
      </c>
      <c r="M30" s="91">
        <v>7.5</v>
      </c>
    </row>
    <row r="31" spans="1:13" ht="16" x14ac:dyDescent="0.2">
      <c r="A31" s="77">
        <v>208</v>
      </c>
      <c r="B31" s="37" t="s">
        <v>268</v>
      </c>
      <c r="C31" s="90">
        <v>41442</v>
      </c>
      <c r="D31" s="91">
        <v>134.2857247863293</v>
      </c>
      <c r="E31" s="91">
        <v>74224.285272616718</v>
      </c>
      <c r="F31" s="91">
        <v>1.5663133887843663</v>
      </c>
      <c r="G31" s="79">
        <v>23</v>
      </c>
      <c r="H31" s="79">
        <v>23.2</v>
      </c>
      <c r="I31" s="79">
        <v>37.4</v>
      </c>
      <c r="J31" s="91">
        <v>18</v>
      </c>
      <c r="K31" s="91">
        <v>17.3</v>
      </c>
      <c r="L31" s="91">
        <v>6.6</v>
      </c>
      <c r="M31" s="91">
        <v>7.3</v>
      </c>
    </row>
    <row r="32" spans="1:13" ht="16" x14ac:dyDescent="0.2">
      <c r="A32" s="77">
        <v>209</v>
      </c>
      <c r="B32" s="37" t="s">
        <v>270</v>
      </c>
      <c r="C32" s="90">
        <v>41442</v>
      </c>
      <c r="D32" s="91">
        <v>54.348725753945786</v>
      </c>
      <c r="E32" s="91">
        <v>26665.203683907384</v>
      </c>
      <c r="F32" s="91">
        <v>4.5808111197250687</v>
      </c>
      <c r="G32" s="79">
        <v>23</v>
      </c>
      <c r="H32" s="79">
        <v>22.3</v>
      </c>
      <c r="I32" s="79">
        <v>34.799999999999997</v>
      </c>
      <c r="J32" s="91">
        <v>11.1</v>
      </c>
      <c r="K32" s="91">
        <v>9.6999999999999993</v>
      </c>
      <c r="L32" s="91">
        <v>8.1999999999999993</v>
      </c>
      <c r="M32" s="91">
        <v>4.4000000000000004</v>
      </c>
    </row>
    <row r="33" spans="1:13" ht="16" x14ac:dyDescent="0.2">
      <c r="A33" s="77">
        <v>210</v>
      </c>
      <c r="B33" s="37" t="s">
        <v>276</v>
      </c>
      <c r="C33" s="90">
        <v>41442</v>
      </c>
      <c r="D33" s="91">
        <v>197.06127946908896</v>
      </c>
      <c r="E33" s="91">
        <v>67023.544697118807</v>
      </c>
      <c r="F33" s="91">
        <v>6.8002942415202368</v>
      </c>
      <c r="G33" s="79">
        <v>23</v>
      </c>
      <c r="H33" s="79">
        <v>22.5</v>
      </c>
      <c r="I33" s="79">
        <v>36.700000000000003</v>
      </c>
      <c r="J33" s="91">
        <v>29.9</v>
      </c>
      <c r="K33" s="91">
        <v>39.5</v>
      </c>
      <c r="L33" s="91">
        <v>9.8000000000000007</v>
      </c>
      <c r="M33" s="91">
        <v>5.8</v>
      </c>
    </row>
    <row r="34" spans="1:13" ht="16" x14ac:dyDescent="0.2">
      <c r="A34" s="77">
        <v>102</v>
      </c>
      <c r="B34" s="37" t="s">
        <v>271</v>
      </c>
      <c r="C34" s="90">
        <v>41449</v>
      </c>
      <c r="D34" s="91">
        <v>8.3022623251096643</v>
      </c>
      <c r="E34" s="91">
        <v>36690.057485080179</v>
      </c>
      <c r="F34" s="91">
        <v>5.1113733382006341</v>
      </c>
      <c r="G34" s="79">
        <v>24.61</v>
      </c>
      <c r="H34" s="79">
        <v>23.5</v>
      </c>
      <c r="I34" s="79">
        <v>26.1</v>
      </c>
      <c r="J34" s="91" t="s">
        <v>348</v>
      </c>
      <c r="K34" s="91" t="s">
        <v>348</v>
      </c>
      <c r="L34" s="91" t="s">
        <v>348</v>
      </c>
      <c r="M34" s="91" t="s">
        <v>348</v>
      </c>
    </row>
    <row r="35" spans="1:13" ht="16" x14ac:dyDescent="0.2">
      <c r="A35" s="77">
        <v>103</v>
      </c>
      <c r="B35" s="37" t="s">
        <v>272</v>
      </c>
      <c r="C35" s="90">
        <v>41449</v>
      </c>
      <c r="D35" s="91">
        <v>15.710775276024323</v>
      </c>
      <c r="E35" s="91">
        <v>61434.07118242453</v>
      </c>
      <c r="F35" s="91">
        <v>3.3296268413355703</v>
      </c>
      <c r="G35" s="79">
        <v>24.61</v>
      </c>
      <c r="H35" s="79">
        <v>23.4</v>
      </c>
      <c r="I35" s="79">
        <v>36.1</v>
      </c>
      <c r="J35" s="91" t="s">
        <v>348</v>
      </c>
      <c r="K35" s="91" t="s">
        <v>348</v>
      </c>
      <c r="L35" s="91" t="s">
        <v>348</v>
      </c>
      <c r="M35" s="91" t="s">
        <v>348</v>
      </c>
    </row>
    <row r="36" spans="1:13" ht="16" x14ac:dyDescent="0.2">
      <c r="A36" s="77">
        <v>104</v>
      </c>
      <c r="B36" s="37" t="s">
        <v>269</v>
      </c>
      <c r="C36" s="90">
        <v>41449</v>
      </c>
      <c r="D36" s="91">
        <v>55.339351967434531</v>
      </c>
      <c r="E36" s="91">
        <v>85895.294821435411</v>
      </c>
      <c r="F36" s="91">
        <v>0.28784856644120788</v>
      </c>
      <c r="G36" s="79">
        <v>24.61</v>
      </c>
      <c r="H36" s="79">
        <v>23.3</v>
      </c>
      <c r="I36" s="79">
        <v>38.200000000000003</v>
      </c>
      <c r="J36" s="91" t="s">
        <v>348</v>
      </c>
      <c r="K36" s="91" t="s">
        <v>348</v>
      </c>
      <c r="L36" s="91" t="s">
        <v>348</v>
      </c>
      <c r="M36" s="91" t="s">
        <v>348</v>
      </c>
    </row>
    <row r="37" spans="1:13" ht="16" x14ac:dyDescent="0.2">
      <c r="A37" s="77">
        <v>105</v>
      </c>
      <c r="B37" s="37" t="s">
        <v>274</v>
      </c>
      <c r="C37" s="90">
        <v>41449</v>
      </c>
      <c r="D37" s="91">
        <v>12.155555032284274</v>
      </c>
      <c r="E37" s="91">
        <v>65364.589362102095</v>
      </c>
      <c r="F37" s="91">
        <v>3.3281915859006923</v>
      </c>
      <c r="G37" s="79">
        <v>24.61</v>
      </c>
      <c r="H37" s="79">
        <v>24</v>
      </c>
      <c r="I37" s="79">
        <v>33</v>
      </c>
      <c r="J37" s="91" t="s">
        <v>348</v>
      </c>
      <c r="K37" s="91" t="s">
        <v>348</v>
      </c>
      <c r="L37" s="91" t="s">
        <v>348</v>
      </c>
      <c r="M37" s="91" t="s">
        <v>348</v>
      </c>
    </row>
    <row r="38" spans="1:13" ht="16" x14ac:dyDescent="0.2">
      <c r="A38" s="77">
        <v>106</v>
      </c>
      <c r="B38" s="37" t="s">
        <v>268</v>
      </c>
      <c r="C38" s="90">
        <v>41449</v>
      </c>
      <c r="D38" s="91">
        <v>84.195960872688275</v>
      </c>
      <c r="E38" s="91">
        <v>69317.195010834941</v>
      </c>
      <c r="F38" s="91">
        <v>0.82312604342256934</v>
      </c>
      <c r="G38" s="79">
        <v>24.61</v>
      </c>
      <c r="H38" s="79">
        <v>24.1</v>
      </c>
      <c r="I38" s="79">
        <v>37.200000000000003</v>
      </c>
      <c r="J38" s="91" t="s">
        <v>348</v>
      </c>
      <c r="K38" s="91" t="s">
        <v>348</v>
      </c>
      <c r="L38" s="91" t="s">
        <v>348</v>
      </c>
      <c r="M38" s="91" t="s">
        <v>348</v>
      </c>
    </row>
    <row r="39" spans="1:13" ht="16" x14ac:dyDescent="0.2">
      <c r="A39" s="77">
        <v>107</v>
      </c>
      <c r="B39" s="37" t="s">
        <v>270</v>
      </c>
      <c r="C39" s="90">
        <v>41449</v>
      </c>
      <c r="D39" s="91">
        <v>75.259447680490808</v>
      </c>
      <c r="E39" s="91">
        <v>61082.454674463646</v>
      </c>
      <c r="F39" s="91">
        <v>7.1714369724313087</v>
      </c>
      <c r="G39" s="79">
        <v>24.61</v>
      </c>
      <c r="H39" s="79">
        <v>23.8</v>
      </c>
      <c r="I39" s="79">
        <v>28.3</v>
      </c>
      <c r="J39" s="91" t="s">
        <v>348</v>
      </c>
      <c r="K39" s="91" t="s">
        <v>348</v>
      </c>
      <c r="L39" s="91" t="s">
        <v>348</v>
      </c>
      <c r="M39" s="91" t="s">
        <v>348</v>
      </c>
    </row>
    <row r="40" spans="1:13" ht="16" x14ac:dyDescent="0.2">
      <c r="A40" s="77">
        <v>109</v>
      </c>
      <c r="B40" s="37" t="s">
        <v>276</v>
      </c>
      <c r="C40" s="90">
        <v>41449</v>
      </c>
      <c r="D40" s="91">
        <v>405.66142413183496</v>
      </c>
      <c r="E40" s="91">
        <v>46746.111406771131</v>
      </c>
      <c r="F40" s="91">
        <v>3.14955118530969</v>
      </c>
      <c r="G40" s="79">
        <v>24.61</v>
      </c>
      <c r="H40" s="79">
        <v>24.5</v>
      </c>
      <c r="I40" s="79">
        <v>38.200000000000003</v>
      </c>
      <c r="J40" s="91" t="s">
        <v>348</v>
      </c>
      <c r="K40" s="91" t="s">
        <v>348</v>
      </c>
      <c r="L40" s="91" t="s">
        <v>348</v>
      </c>
      <c r="M40" s="91" t="s">
        <v>348</v>
      </c>
    </row>
    <row r="41" spans="1:13" ht="16" x14ac:dyDescent="0.2">
      <c r="A41" s="77">
        <v>110</v>
      </c>
      <c r="B41" s="37" t="s">
        <v>273</v>
      </c>
      <c r="C41" s="90">
        <v>41449</v>
      </c>
      <c r="D41" s="91">
        <v>30.704341103764051</v>
      </c>
      <c r="E41" s="91">
        <v>29563.701523158608</v>
      </c>
      <c r="F41" s="91">
        <v>2.7232431142173517</v>
      </c>
      <c r="G41" s="79">
        <v>24.61</v>
      </c>
      <c r="H41" s="79">
        <v>23.9</v>
      </c>
      <c r="I41" s="79">
        <v>33.6</v>
      </c>
      <c r="J41" s="91" t="s">
        <v>348</v>
      </c>
      <c r="K41" s="91" t="s">
        <v>348</v>
      </c>
      <c r="L41" s="91" t="s">
        <v>348</v>
      </c>
      <c r="M41" s="91" t="s">
        <v>348</v>
      </c>
    </row>
    <row r="42" spans="1:13" ht="16" x14ac:dyDescent="0.2">
      <c r="A42" s="77">
        <v>202</v>
      </c>
      <c r="B42" s="37" t="s">
        <v>273</v>
      </c>
      <c r="C42" s="90">
        <v>41449</v>
      </c>
      <c r="D42" s="91">
        <v>10.650278076019395</v>
      </c>
      <c r="E42" s="91">
        <v>54638.664285432409</v>
      </c>
      <c r="F42" s="91">
        <v>1.604683806161419</v>
      </c>
      <c r="G42" s="79">
        <v>25.33</v>
      </c>
      <c r="H42" s="79">
        <v>25.6</v>
      </c>
      <c r="I42" s="79">
        <v>33</v>
      </c>
      <c r="J42" s="91" t="s">
        <v>348</v>
      </c>
      <c r="K42" s="91" t="s">
        <v>348</v>
      </c>
      <c r="L42" s="91" t="s">
        <v>348</v>
      </c>
      <c r="M42" s="91" t="s">
        <v>348</v>
      </c>
    </row>
    <row r="43" spans="1:13" ht="16" x14ac:dyDescent="0.2">
      <c r="A43" s="77">
        <v>204</v>
      </c>
      <c r="B43" s="37" t="s">
        <v>274</v>
      </c>
      <c r="C43" s="90">
        <v>41449</v>
      </c>
      <c r="D43" s="91">
        <v>13.543392791972927</v>
      </c>
      <c r="E43" s="91">
        <v>39679.707648322074</v>
      </c>
      <c r="F43" s="91">
        <v>1.2545749299454099</v>
      </c>
      <c r="G43" s="79">
        <v>25.33</v>
      </c>
      <c r="H43" s="79">
        <v>25.5</v>
      </c>
      <c r="I43" s="79">
        <v>38.1</v>
      </c>
      <c r="J43" s="91" t="s">
        <v>348</v>
      </c>
      <c r="K43" s="91" t="s">
        <v>348</v>
      </c>
      <c r="L43" s="91" t="s">
        <v>348</v>
      </c>
      <c r="M43" s="91" t="s">
        <v>348</v>
      </c>
    </row>
    <row r="44" spans="1:13" ht="16" x14ac:dyDescent="0.2">
      <c r="A44" s="77">
        <v>205</v>
      </c>
      <c r="B44" s="37" t="s">
        <v>269</v>
      </c>
      <c r="C44" s="90">
        <v>41449</v>
      </c>
      <c r="D44" s="91">
        <v>3.1106801926695837</v>
      </c>
      <c r="E44" s="91">
        <v>44341.934127943307</v>
      </c>
      <c r="F44" s="91">
        <v>1.0230152921585309</v>
      </c>
      <c r="G44" s="79">
        <v>25.33</v>
      </c>
      <c r="H44" s="79">
        <v>25.3</v>
      </c>
      <c r="I44" s="79">
        <v>40.700000000000003</v>
      </c>
      <c r="J44" s="91" t="s">
        <v>348</v>
      </c>
      <c r="K44" s="91" t="s">
        <v>348</v>
      </c>
      <c r="L44" s="91" t="s">
        <v>348</v>
      </c>
      <c r="M44" s="91" t="s">
        <v>348</v>
      </c>
    </row>
    <row r="45" spans="1:13" ht="16" x14ac:dyDescent="0.2">
      <c r="A45" s="77">
        <v>206</v>
      </c>
      <c r="B45" s="37" t="s">
        <v>271</v>
      </c>
      <c r="C45" s="90">
        <v>41449</v>
      </c>
      <c r="D45" s="91">
        <v>13.413137935768939</v>
      </c>
      <c r="E45" s="91">
        <v>62777.962465477125</v>
      </c>
      <c r="F45" s="91">
        <v>1.0922272490909457</v>
      </c>
      <c r="G45" s="79">
        <v>25.33</v>
      </c>
      <c r="H45" s="79">
        <v>25.1</v>
      </c>
      <c r="I45" s="79">
        <v>39.4</v>
      </c>
      <c r="J45" s="91" t="s">
        <v>348</v>
      </c>
      <c r="K45" s="91" t="s">
        <v>348</v>
      </c>
      <c r="L45" s="91" t="s">
        <v>348</v>
      </c>
      <c r="M45" s="91" t="s">
        <v>348</v>
      </c>
    </row>
    <row r="46" spans="1:13" ht="16" x14ac:dyDescent="0.2">
      <c r="A46" s="77">
        <v>207</v>
      </c>
      <c r="B46" s="37" t="s">
        <v>272</v>
      </c>
      <c r="C46" s="90">
        <v>41449</v>
      </c>
      <c r="D46" s="91">
        <v>5.0850803477680264</v>
      </c>
      <c r="E46" s="91">
        <v>43753.328927978051</v>
      </c>
      <c r="F46" s="91">
        <v>1.7937829948810327</v>
      </c>
      <c r="G46" s="79">
        <v>25.33</v>
      </c>
      <c r="H46" s="79">
        <v>25.2</v>
      </c>
      <c r="I46" s="79">
        <v>36.200000000000003</v>
      </c>
      <c r="J46" s="91" t="s">
        <v>348</v>
      </c>
      <c r="K46" s="91" t="s">
        <v>348</v>
      </c>
      <c r="L46" s="91" t="s">
        <v>348</v>
      </c>
      <c r="M46" s="91" t="s">
        <v>348</v>
      </c>
    </row>
    <row r="47" spans="1:13" ht="16" x14ac:dyDescent="0.2">
      <c r="A47" s="77">
        <v>208</v>
      </c>
      <c r="B47" s="37" t="s">
        <v>268</v>
      </c>
      <c r="C47" s="90">
        <v>41449</v>
      </c>
      <c r="D47" s="91">
        <v>26.13968279391927</v>
      </c>
      <c r="E47" s="91">
        <v>38534.05849837327</v>
      </c>
      <c r="F47" s="91">
        <v>0</v>
      </c>
      <c r="G47" s="79">
        <v>25.33</v>
      </c>
      <c r="H47" s="79">
        <v>25.5</v>
      </c>
      <c r="I47" s="79">
        <v>38</v>
      </c>
      <c r="J47" s="91" t="s">
        <v>348</v>
      </c>
      <c r="K47" s="91" t="s">
        <v>348</v>
      </c>
      <c r="L47" s="91" t="s">
        <v>348</v>
      </c>
      <c r="M47" s="91" t="s">
        <v>348</v>
      </c>
    </row>
    <row r="48" spans="1:13" ht="16" x14ac:dyDescent="0.2">
      <c r="A48" s="77">
        <v>209</v>
      </c>
      <c r="B48" s="37" t="s">
        <v>270</v>
      </c>
      <c r="C48" s="90">
        <v>41449</v>
      </c>
      <c r="D48" s="91">
        <v>9.1150942781655306</v>
      </c>
      <c r="E48" s="91">
        <v>79045.324941448591</v>
      </c>
      <c r="F48" s="91">
        <v>2.1178829524249005</v>
      </c>
      <c r="G48" s="79">
        <v>25.33</v>
      </c>
      <c r="H48" s="79">
        <v>26</v>
      </c>
      <c r="I48" s="79">
        <v>39</v>
      </c>
      <c r="J48" s="91" t="s">
        <v>348</v>
      </c>
      <c r="K48" s="91" t="s">
        <v>348</v>
      </c>
      <c r="L48" s="91" t="s">
        <v>348</v>
      </c>
      <c r="M48" s="91" t="s">
        <v>348</v>
      </c>
    </row>
    <row r="49" spans="1:13" ht="16" x14ac:dyDescent="0.2">
      <c r="A49" s="77">
        <v>210</v>
      </c>
      <c r="B49" s="37" t="s">
        <v>276</v>
      </c>
      <c r="C49" s="90">
        <v>41449</v>
      </c>
      <c r="D49" s="91">
        <v>73.547337857853222</v>
      </c>
      <c r="E49" s="91">
        <v>27584.724500822187</v>
      </c>
      <c r="F49" s="91">
        <v>6.3154535885242611</v>
      </c>
      <c r="G49" s="79">
        <v>25.33</v>
      </c>
      <c r="H49" s="79">
        <v>25.5</v>
      </c>
      <c r="I49" s="79">
        <v>35.799999999999997</v>
      </c>
      <c r="J49" s="91" t="s">
        <v>348</v>
      </c>
      <c r="K49" s="91" t="s">
        <v>348</v>
      </c>
      <c r="L49" s="91" t="s">
        <v>348</v>
      </c>
      <c r="M49" s="91" t="s">
        <v>348</v>
      </c>
    </row>
    <row r="50" spans="1:13" ht="16" x14ac:dyDescent="0.2">
      <c r="A50" s="77">
        <v>102</v>
      </c>
      <c r="B50" s="37" t="s">
        <v>271</v>
      </c>
      <c r="C50" s="90">
        <v>41456</v>
      </c>
      <c r="D50" s="91">
        <v>14.737178190562322</v>
      </c>
      <c r="E50" s="91">
        <v>60213.725033409064</v>
      </c>
      <c r="F50" s="91">
        <v>9.9894183890247952</v>
      </c>
      <c r="G50" s="79">
        <v>21.72</v>
      </c>
      <c r="H50" s="79">
        <v>21.1</v>
      </c>
      <c r="I50" s="79">
        <v>27.5</v>
      </c>
      <c r="J50" s="91" t="s">
        <v>348</v>
      </c>
      <c r="K50" s="91" t="s">
        <v>348</v>
      </c>
      <c r="L50" s="91" t="s">
        <v>348</v>
      </c>
      <c r="M50" s="91" t="s">
        <v>348</v>
      </c>
    </row>
    <row r="51" spans="1:13" ht="16" x14ac:dyDescent="0.2">
      <c r="A51" s="77">
        <v>103</v>
      </c>
      <c r="B51" s="37" t="s">
        <v>272</v>
      </c>
      <c r="C51" s="90">
        <v>41456</v>
      </c>
      <c r="D51" s="91">
        <v>24.413570371584264</v>
      </c>
      <c r="E51" s="91">
        <v>89152.934189836888</v>
      </c>
      <c r="F51" s="91">
        <v>0.71784392124405627</v>
      </c>
      <c r="G51" s="79">
        <v>21.72</v>
      </c>
      <c r="H51" s="79">
        <v>21.3</v>
      </c>
      <c r="I51" s="79">
        <v>26.4</v>
      </c>
      <c r="J51" s="91" t="s">
        <v>348</v>
      </c>
      <c r="K51" s="91" t="s">
        <v>348</v>
      </c>
      <c r="L51" s="91" t="s">
        <v>348</v>
      </c>
      <c r="M51" s="91" t="s">
        <v>348</v>
      </c>
    </row>
    <row r="52" spans="1:13" ht="16" x14ac:dyDescent="0.2">
      <c r="A52" s="77">
        <v>104</v>
      </c>
      <c r="B52" s="37" t="s">
        <v>269</v>
      </c>
      <c r="C52" s="90">
        <v>41456</v>
      </c>
      <c r="D52" s="91">
        <v>34.83197304922745</v>
      </c>
      <c r="E52" s="91">
        <v>122674.4317440351</v>
      </c>
      <c r="F52" s="91">
        <v>1.4269662495918629</v>
      </c>
      <c r="G52" s="79">
        <v>21.72</v>
      </c>
      <c r="H52" s="79">
        <v>21.5</v>
      </c>
      <c r="I52" s="79">
        <v>31.8</v>
      </c>
      <c r="J52" s="91" t="s">
        <v>348</v>
      </c>
      <c r="K52" s="91" t="s">
        <v>348</v>
      </c>
      <c r="L52" s="91" t="s">
        <v>348</v>
      </c>
      <c r="M52" s="91" t="s">
        <v>348</v>
      </c>
    </row>
    <row r="53" spans="1:13" ht="16" x14ac:dyDescent="0.2">
      <c r="A53" s="77">
        <v>105</v>
      </c>
      <c r="B53" s="37" t="s">
        <v>274</v>
      </c>
      <c r="C53" s="90">
        <v>41456</v>
      </c>
      <c r="D53" s="91">
        <v>9.0086600236631824</v>
      </c>
      <c r="E53" s="91">
        <v>73474.094143020237</v>
      </c>
      <c r="F53" s="91">
        <v>0.53043670732418402</v>
      </c>
      <c r="G53" s="79">
        <v>21.72</v>
      </c>
      <c r="H53" s="79">
        <v>22</v>
      </c>
      <c r="I53" s="79">
        <v>23.8</v>
      </c>
      <c r="J53" s="91" t="s">
        <v>348</v>
      </c>
      <c r="K53" s="91" t="s">
        <v>348</v>
      </c>
      <c r="L53" s="91" t="s">
        <v>348</v>
      </c>
      <c r="M53" s="91" t="s">
        <v>348</v>
      </c>
    </row>
    <row r="54" spans="1:13" ht="16" x14ac:dyDescent="0.2">
      <c r="A54" s="77">
        <v>106</v>
      </c>
      <c r="B54" s="37" t="s">
        <v>268</v>
      </c>
      <c r="C54" s="90">
        <v>41456</v>
      </c>
      <c r="D54" s="91">
        <v>18.811643697828384</v>
      </c>
      <c r="E54" s="91">
        <v>58000.742245046262</v>
      </c>
      <c r="F54" s="91">
        <v>2.3486059857319828</v>
      </c>
      <c r="G54" s="79">
        <v>21.72</v>
      </c>
      <c r="H54" s="79">
        <v>22.4</v>
      </c>
      <c r="I54" s="79">
        <v>31.9</v>
      </c>
      <c r="J54" s="91" t="s">
        <v>348</v>
      </c>
      <c r="K54" s="91" t="s">
        <v>348</v>
      </c>
      <c r="L54" s="91" t="s">
        <v>348</v>
      </c>
      <c r="M54" s="91" t="s">
        <v>348</v>
      </c>
    </row>
    <row r="55" spans="1:13" ht="16" x14ac:dyDescent="0.2">
      <c r="A55" s="77">
        <v>107</v>
      </c>
      <c r="B55" s="37" t="s">
        <v>270</v>
      </c>
      <c r="C55" s="90">
        <v>41456</v>
      </c>
      <c r="D55" s="91">
        <v>20.660795558907061</v>
      </c>
      <c r="E55" s="91">
        <v>96680.84782928467</v>
      </c>
      <c r="F55" s="91">
        <v>0</v>
      </c>
      <c r="G55" s="79">
        <v>21.72</v>
      </c>
      <c r="H55" s="79">
        <v>21</v>
      </c>
      <c r="I55" s="79">
        <v>29.6</v>
      </c>
      <c r="J55" s="91" t="s">
        <v>348</v>
      </c>
      <c r="K55" s="91" t="s">
        <v>348</v>
      </c>
      <c r="L55" s="91" t="s">
        <v>348</v>
      </c>
      <c r="M55" s="91" t="s">
        <v>348</v>
      </c>
    </row>
    <row r="56" spans="1:13" ht="16" x14ac:dyDescent="0.2">
      <c r="A56" s="77">
        <v>109</v>
      </c>
      <c r="B56" s="37" t="s">
        <v>276</v>
      </c>
      <c r="C56" s="90">
        <v>41456</v>
      </c>
      <c r="D56" s="91">
        <v>183.28696749038991</v>
      </c>
      <c r="E56" s="91">
        <v>92813.764453714277</v>
      </c>
      <c r="F56" s="91">
        <v>10.323820868500368</v>
      </c>
      <c r="G56" s="79">
        <v>21.72</v>
      </c>
      <c r="H56" s="79">
        <v>21.8</v>
      </c>
      <c r="I56" s="79">
        <v>29.9</v>
      </c>
      <c r="J56" s="91" t="s">
        <v>348</v>
      </c>
      <c r="K56" s="91" t="s">
        <v>348</v>
      </c>
      <c r="L56" s="91" t="s">
        <v>348</v>
      </c>
      <c r="M56" s="91" t="s">
        <v>348</v>
      </c>
    </row>
    <row r="57" spans="1:13" ht="16" x14ac:dyDescent="0.2">
      <c r="A57" s="77">
        <v>110</v>
      </c>
      <c r="B57" s="37" t="s">
        <v>273</v>
      </c>
      <c r="C57" s="90">
        <v>41456</v>
      </c>
      <c r="D57" s="91">
        <v>24.472898199619308</v>
      </c>
      <c r="E57" s="91">
        <v>50810.800849128384</v>
      </c>
      <c r="F57" s="91">
        <v>3.4852721593875726</v>
      </c>
      <c r="G57" s="79">
        <v>21.72</v>
      </c>
      <c r="H57" s="79">
        <v>21.3</v>
      </c>
      <c r="I57" s="79">
        <v>36.1</v>
      </c>
      <c r="J57" s="91" t="s">
        <v>348</v>
      </c>
      <c r="K57" s="91" t="s">
        <v>348</v>
      </c>
      <c r="L57" s="91" t="s">
        <v>348</v>
      </c>
      <c r="M57" s="91" t="s">
        <v>348</v>
      </c>
    </row>
    <row r="58" spans="1:13" ht="16" x14ac:dyDescent="0.2">
      <c r="A58" s="77">
        <v>202</v>
      </c>
      <c r="B58" s="37" t="s">
        <v>273</v>
      </c>
      <c r="C58" s="90">
        <v>41456</v>
      </c>
      <c r="D58" s="91">
        <v>66.571114691632289</v>
      </c>
      <c r="E58" s="91">
        <v>115544.33882447859</v>
      </c>
      <c r="F58" s="91">
        <v>2.6087957961698565</v>
      </c>
      <c r="G58" s="79">
        <v>23.89</v>
      </c>
      <c r="H58" s="79">
        <v>25.2</v>
      </c>
      <c r="I58" s="79">
        <v>37</v>
      </c>
      <c r="J58" s="91" t="s">
        <v>348</v>
      </c>
      <c r="K58" s="91" t="s">
        <v>348</v>
      </c>
      <c r="L58" s="91" t="s">
        <v>348</v>
      </c>
      <c r="M58" s="91" t="s">
        <v>348</v>
      </c>
    </row>
    <row r="59" spans="1:13" ht="16" x14ac:dyDescent="0.2">
      <c r="A59" s="77">
        <v>204</v>
      </c>
      <c r="B59" s="37" t="s">
        <v>274</v>
      </c>
      <c r="C59" s="90">
        <v>41456</v>
      </c>
      <c r="D59" s="91">
        <v>38.983758344355337</v>
      </c>
      <c r="E59" s="91">
        <v>93483.55062576606</v>
      </c>
      <c r="F59" s="91">
        <v>0.55831249150756579</v>
      </c>
      <c r="G59" s="79">
        <v>23.89</v>
      </c>
      <c r="H59" s="79">
        <v>23.1</v>
      </c>
      <c r="I59" s="79">
        <v>36.799999999999997</v>
      </c>
      <c r="J59" s="91" t="s">
        <v>348</v>
      </c>
      <c r="K59" s="91" t="s">
        <v>348</v>
      </c>
      <c r="L59" s="91" t="s">
        <v>348</v>
      </c>
      <c r="M59" s="91" t="s">
        <v>348</v>
      </c>
    </row>
    <row r="60" spans="1:13" ht="16" x14ac:dyDescent="0.2">
      <c r="A60" s="77">
        <v>205</v>
      </c>
      <c r="B60" s="37" t="s">
        <v>269</v>
      </c>
      <c r="C60" s="90">
        <v>41456</v>
      </c>
      <c r="D60" s="91">
        <v>47.874893460320216</v>
      </c>
      <c r="E60" s="91">
        <v>94783.592859105178</v>
      </c>
      <c r="F60" s="91">
        <v>1.4447723055336636</v>
      </c>
      <c r="G60" s="79">
        <v>23.89</v>
      </c>
      <c r="H60" s="79">
        <v>23.1</v>
      </c>
      <c r="I60" s="79">
        <v>38.700000000000003</v>
      </c>
      <c r="J60" s="91" t="s">
        <v>348</v>
      </c>
      <c r="K60" s="91" t="s">
        <v>348</v>
      </c>
      <c r="L60" s="91" t="s">
        <v>348</v>
      </c>
      <c r="M60" s="91" t="s">
        <v>348</v>
      </c>
    </row>
    <row r="61" spans="1:13" ht="16" x14ac:dyDescent="0.2">
      <c r="A61" s="77">
        <v>206</v>
      </c>
      <c r="B61" s="37" t="s">
        <v>271</v>
      </c>
      <c r="C61" s="90">
        <v>41456</v>
      </c>
      <c r="D61" s="91">
        <v>26.055753538592771</v>
      </c>
      <c r="E61" s="91">
        <v>68278.820491701088</v>
      </c>
      <c r="F61" s="91">
        <v>1.0467988916285511</v>
      </c>
      <c r="G61" s="79">
        <v>23.89</v>
      </c>
      <c r="H61" s="79">
        <v>24.2</v>
      </c>
      <c r="I61" s="79">
        <v>38.4</v>
      </c>
      <c r="J61" s="91" t="s">
        <v>348</v>
      </c>
      <c r="K61" s="91" t="s">
        <v>348</v>
      </c>
      <c r="L61" s="91" t="s">
        <v>348</v>
      </c>
      <c r="M61" s="91" t="s">
        <v>348</v>
      </c>
    </row>
    <row r="62" spans="1:13" ht="16" x14ac:dyDescent="0.2">
      <c r="A62" s="77">
        <v>207</v>
      </c>
      <c r="B62" s="37" t="s">
        <v>272</v>
      </c>
      <c r="C62" s="90">
        <v>41456</v>
      </c>
      <c r="D62" s="91">
        <v>82.173657304014512</v>
      </c>
      <c r="E62" s="91">
        <v>92365.123724462901</v>
      </c>
      <c r="F62" s="91">
        <v>3.647203099904778</v>
      </c>
      <c r="G62" s="79">
        <v>23.89</v>
      </c>
      <c r="H62" s="79">
        <v>24.8</v>
      </c>
      <c r="I62" s="79">
        <v>35.700000000000003</v>
      </c>
      <c r="J62" s="91" t="s">
        <v>348</v>
      </c>
      <c r="K62" s="91" t="s">
        <v>348</v>
      </c>
      <c r="L62" s="91" t="s">
        <v>348</v>
      </c>
      <c r="M62" s="91" t="s">
        <v>348</v>
      </c>
    </row>
    <row r="63" spans="1:13" ht="16" x14ac:dyDescent="0.2">
      <c r="A63" s="77">
        <v>208</v>
      </c>
      <c r="B63" s="37" t="s">
        <v>268</v>
      </c>
      <c r="C63" s="90">
        <v>41456</v>
      </c>
      <c r="D63" s="91">
        <v>78.41227306620209</v>
      </c>
      <c r="E63" s="91">
        <v>93097.314594086056</v>
      </c>
      <c r="F63" s="91">
        <v>4.261940705503072</v>
      </c>
      <c r="G63" s="79">
        <v>23.89</v>
      </c>
      <c r="H63" s="79">
        <v>23.7</v>
      </c>
      <c r="I63" s="79">
        <v>35.700000000000003</v>
      </c>
      <c r="J63" s="91" t="s">
        <v>348</v>
      </c>
      <c r="K63" s="91" t="s">
        <v>348</v>
      </c>
      <c r="L63" s="91" t="s">
        <v>348</v>
      </c>
      <c r="M63" s="91" t="s">
        <v>348</v>
      </c>
    </row>
    <row r="64" spans="1:13" ht="16" x14ac:dyDescent="0.2">
      <c r="A64" s="77">
        <v>209</v>
      </c>
      <c r="B64" s="37" t="s">
        <v>270</v>
      </c>
      <c r="C64" s="90">
        <v>41456</v>
      </c>
      <c r="D64" s="91">
        <v>31.514797041713862</v>
      </c>
      <c r="E64" s="91">
        <v>52525.062430523467</v>
      </c>
      <c r="F64" s="91">
        <v>1.513334775901036</v>
      </c>
      <c r="G64" s="79">
        <v>23.89</v>
      </c>
      <c r="H64" s="79">
        <v>24.4</v>
      </c>
      <c r="I64" s="79">
        <v>33.700000000000003</v>
      </c>
      <c r="J64" s="91" t="s">
        <v>348</v>
      </c>
      <c r="K64" s="91" t="s">
        <v>348</v>
      </c>
      <c r="L64" s="91" t="s">
        <v>348</v>
      </c>
      <c r="M64" s="91" t="s">
        <v>348</v>
      </c>
    </row>
    <row r="65" spans="1:13" ht="16" x14ac:dyDescent="0.2">
      <c r="A65" s="77">
        <v>210</v>
      </c>
      <c r="B65" s="37" t="s">
        <v>276</v>
      </c>
      <c r="C65" s="90">
        <v>41456</v>
      </c>
      <c r="D65" s="91">
        <v>126.81358358586539</v>
      </c>
      <c r="E65" s="91">
        <v>78468.811844391108</v>
      </c>
      <c r="F65" s="91">
        <v>0.61282301159859187</v>
      </c>
      <c r="G65" s="79">
        <v>23.89</v>
      </c>
      <c r="H65" s="79">
        <v>24.3</v>
      </c>
      <c r="I65" s="79">
        <v>31.4</v>
      </c>
      <c r="J65" s="91" t="s">
        <v>348</v>
      </c>
      <c r="K65" s="91" t="s">
        <v>348</v>
      </c>
      <c r="L65" s="91" t="s">
        <v>348</v>
      </c>
      <c r="M65" s="91" t="s">
        <v>348</v>
      </c>
    </row>
    <row r="66" spans="1:13" ht="16" x14ac:dyDescent="0.2">
      <c r="A66" s="77">
        <v>102</v>
      </c>
      <c r="B66" s="37" t="s">
        <v>271</v>
      </c>
      <c r="C66" s="90">
        <v>41463</v>
      </c>
      <c r="D66" s="91">
        <v>113.23575617539956</v>
      </c>
      <c r="E66" s="91">
        <v>105840.86013954459</v>
      </c>
      <c r="F66" s="91">
        <v>0</v>
      </c>
      <c r="G66" s="79">
        <v>22.14</v>
      </c>
      <c r="H66" s="79">
        <v>24.3</v>
      </c>
      <c r="I66" s="79">
        <v>32.700000000000003</v>
      </c>
      <c r="J66" s="91" t="s">
        <v>348</v>
      </c>
      <c r="K66" s="91" t="s">
        <v>348</v>
      </c>
      <c r="L66" s="91" t="s">
        <v>348</v>
      </c>
      <c r="M66" s="91" t="s">
        <v>348</v>
      </c>
    </row>
    <row r="67" spans="1:13" ht="16" x14ac:dyDescent="0.2">
      <c r="A67" s="77">
        <v>103</v>
      </c>
      <c r="B67" s="37" t="s">
        <v>272</v>
      </c>
      <c r="C67" s="90">
        <v>41463</v>
      </c>
      <c r="D67" s="91">
        <v>119.34754669152096</v>
      </c>
      <c r="E67" s="91">
        <v>79007.292623558315</v>
      </c>
      <c r="F67" s="91">
        <v>2.3155865215735116</v>
      </c>
      <c r="G67" s="79">
        <v>22.14</v>
      </c>
      <c r="H67" s="79">
        <v>24.2</v>
      </c>
      <c r="I67" s="79">
        <v>27.9</v>
      </c>
      <c r="J67" s="91" t="s">
        <v>348</v>
      </c>
      <c r="K67" s="91" t="s">
        <v>348</v>
      </c>
      <c r="L67" s="91" t="s">
        <v>348</v>
      </c>
      <c r="M67" s="91" t="s">
        <v>348</v>
      </c>
    </row>
    <row r="68" spans="1:13" ht="16" x14ac:dyDescent="0.2">
      <c r="A68" s="77">
        <v>104</v>
      </c>
      <c r="B68" s="37" t="s">
        <v>269</v>
      </c>
      <c r="C68" s="90">
        <v>41463</v>
      </c>
      <c r="D68" s="91">
        <v>131.83469229965829</v>
      </c>
      <c r="E68" s="91">
        <v>101983.07475189361</v>
      </c>
      <c r="F68" s="91">
        <v>0</v>
      </c>
      <c r="G68" s="79">
        <v>22.14</v>
      </c>
      <c r="H68" s="79">
        <v>24.6</v>
      </c>
      <c r="I68" s="79">
        <v>31.6</v>
      </c>
      <c r="J68" s="91" t="s">
        <v>348</v>
      </c>
      <c r="K68" s="91" t="s">
        <v>348</v>
      </c>
      <c r="L68" s="91" t="s">
        <v>348</v>
      </c>
      <c r="M68" s="91" t="s">
        <v>348</v>
      </c>
    </row>
    <row r="69" spans="1:13" ht="16" x14ac:dyDescent="0.2">
      <c r="A69" s="77">
        <v>105</v>
      </c>
      <c r="B69" s="37" t="s">
        <v>274</v>
      </c>
      <c r="C69" s="90">
        <v>41463</v>
      </c>
      <c r="D69" s="91">
        <v>37.288053607480343</v>
      </c>
      <c r="E69" s="91">
        <v>78795.462847362185</v>
      </c>
      <c r="F69" s="91">
        <v>0.91151204552102594</v>
      </c>
      <c r="G69" s="79">
        <v>22.14</v>
      </c>
      <c r="H69" s="79">
        <v>24.5</v>
      </c>
      <c r="I69" s="79">
        <v>28</v>
      </c>
      <c r="J69" s="91" t="s">
        <v>348</v>
      </c>
      <c r="K69" s="91" t="s">
        <v>348</v>
      </c>
      <c r="L69" s="91" t="s">
        <v>348</v>
      </c>
      <c r="M69" s="91" t="s">
        <v>348</v>
      </c>
    </row>
    <row r="70" spans="1:13" ht="16" x14ac:dyDescent="0.2">
      <c r="A70" s="77">
        <v>106</v>
      </c>
      <c r="B70" s="37" t="s">
        <v>268</v>
      </c>
      <c r="C70" s="90">
        <v>41463</v>
      </c>
      <c r="D70" s="91">
        <v>89.252727068162926</v>
      </c>
      <c r="E70" s="91">
        <v>103409.62778845537</v>
      </c>
      <c r="F70" s="91">
        <v>0</v>
      </c>
      <c r="G70" s="79">
        <v>22.14</v>
      </c>
      <c r="H70" s="79">
        <v>24.4</v>
      </c>
      <c r="I70" s="79">
        <v>28</v>
      </c>
      <c r="J70" s="91" t="s">
        <v>348</v>
      </c>
      <c r="K70" s="91" t="s">
        <v>348</v>
      </c>
      <c r="L70" s="91" t="s">
        <v>348</v>
      </c>
      <c r="M70" s="91" t="s">
        <v>348</v>
      </c>
    </row>
    <row r="71" spans="1:13" ht="16" x14ac:dyDescent="0.2">
      <c r="A71" s="77">
        <v>107</v>
      </c>
      <c r="B71" s="37" t="s">
        <v>270</v>
      </c>
      <c r="C71" s="90">
        <v>41463</v>
      </c>
      <c r="D71" s="91">
        <v>44.34923559235763</v>
      </c>
      <c r="E71" s="91">
        <v>79024.102887881279</v>
      </c>
      <c r="F71" s="91">
        <v>0</v>
      </c>
      <c r="G71" s="79">
        <v>22.14</v>
      </c>
      <c r="H71" s="79">
        <v>24.5</v>
      </c>
      <c r="I71" s="79">
        <v>29.5</v>
      </c>
      <c r="J71" s="91" t="s">
        <v>348</v>
      </c>
      <c r="K71" s="91" t="s">
        <v>348</v>
      </c>
      <c r="L71" s="91" t="s">
        <v>348</v>
      </c>
      <c r="M71" s="91" t="s">
        <v>348</v>
      </c>
    </row>
    <row r="72" spans="1:13" ht="16" x14ac:dyDescent="0.2">
      <c r="A72" s="77">
        <v>109</v>
      </c>
      <c r="B72" s="37" t="s">
        <v>276</v>
      </c>
      <c r="C72" s="90">
        <v>41463</v>
      </c>
      <c r="D72" s="91">
        <v>154.25993745814577</v>
      </c>
      <c r="E72" s="91">
        <v>62347.174431870488</v>
      </c>
      <c r="F72" s="91">
        <v>0</v>
      </c>
      <c r="G72" s="79">
        <v>22.14</v>
      </c>
      <c r="H72" s="79">
        <v>24.2</v>
      </c>
      <c r="I72" s="79">
        <v>28.1</v>
      </c>
      <c r="J72" s="91" t="s">
        <v>348</v>
      </c>
      <c r="K72" s="91" t="s">
        <v>348</v>
      </c>
      <c r="L72" s="91" t="s">
        <v>348</v>
      </c>
      <c r="M72" s="91" t="s">
        <v>348</v>
      </c>
    </row>
    <row r="73" spans="1:13" ht="16" x14ac:dyDescent="0.2">
      <c r="A73" s="77">
        <v>110</v>
      </c>
      <c r="B73" s="37" t="s">
        <v>273</v>
      </c>
      <c r="C73" s="90">
        <v>41463</v>
      </c>
      <c r="D73" s="91">
        <v>34.953093965964158</v>
      </c>
      <c r="E73" s="91">
        <v>40455.730133125129</v>
      </c>
      <c r="F73" s="91">
        <v>1.9937284230564953</v>
      </c>
      <c r="G73" s="79">
        <v>22.14</v>
      </c>
      <c r="H73" s="79">
        <v>24.2</v>
      </c>
      <c r="I73" s="79">
        <v>35.299999999999997</v>
      </c>
      <c r="J73" s="91" t="s">
        <v>348</v>
      </c>
      <c r="K73" s="91" t="s">
        <v>348</v>
      </c>
      <c r="L73" s="91" t="s">
        <v>348</v>
      </c>
      <c r="M73" s="91" t="s">
        <v>348</v>
      </c>
    </row>
    <row r="74" spans="1:13" ht="16" x14ac:dyDescent="0.2">
      <c r="A74" s="77">
        <v>202</v>
      </c>
      <c r="B74" s="37" t="s">
        <v>273</v>
      </c>
      <c r="C74" s="90">
        <v>41463</v>
      </c>
      <c r="D74" s="91">
        <v>65.456855657068175</v>
      </c>
      <c r="E74" s="91">
        <v>46111.274142883536</v>
      </c>
      <c r="F74" s="91">
        <v>6.7383047972542718</v>
      </c>
      <c r="G74" s="79">
        <v>23.81</v>
      </c>
      <c r="H74" s="79">
        <v>24.7</v>
      </c>
      <c r="I74" s="79">
        <v>32</v>
      </c>
      <c r="J74" s="91" t="s">
        <v>348</v>
      </c>
      <c r="K74" s="91" t="s">
        <v>348</v>
      </c>
      <c r="L74" s="91" t="s">
        <v>348</v>
      </c>
      <c r="M74" s="91" t="s">
        <v>348</v>
      </c>
    </row>
    <row r="75" spans="1:13" ht="16" x14ac:dyDescent="0.2">
      <c r="A75" s="77">
        <v>204</v>
      </c>
      <c r="B75" s="37" t="s">
        <v>274</v>
      </c>
      <c r="C75" s="90">
        <v>41463</v>
      </c>
      <c r="D75" s="91">
        <v>54.410851245098691</v>
      </c>
      <c r="E75" s="91">
        <v>30541.823703253052</v>
      </c>
      <c r="F75" s="91">
        <v>8.9805662539963436</v>
      </c>
      <c r="G75" s="79">
        <v>23.81</v>
      </c>
      <c r="H75" s="79">
        <v>25.8</v>
      </c>
      <c r="I75" s="79">
        <v>27.9</v>
      </c>
      <c r="J75" s="91" t="s">
        <v>348</v>
      </c>
      <c r="K75" s="91" t="s">
        <v>348</v>
      </c>
      <c r="L75" s="91" t="s">
        <v>348</v>
      </c>
      <c r="M75" s="91" t="s">
        <v>348</v>
      </c>
    </row>
    <row r="76" spans="1:13" ht="16" x14ac:dyDescent="0.2">
      <c r="A76" s="77">
        <v>205</v>
      </c>
      <c r="B76" s="37" t="s">
        <v>269</v>
      </c>
      <c r="C76" s="90">
        <v>41463</v>
      </c>
      <c r="D76" s="91">
        <v>79.321398377479639</v>
      </c>
      <c r="E76" s="91">
        <v>66764.287041381249</v>
      </c>
      <c r="F76" s="91">
        <v>9.1840502671871231</v>
      </c>
      <c r="G76" s="79">
        <v>23.81</v>
      </c>
      <c r="H76" s="79">
        <v>25.5</v>
      </c>
      <c r="I76" s="79">
        <v>37.6</v>
      </c>
      <c r="J76" s="91" t="s">
        <v>348</v>
      </c>
      <c r="K76" s="91" t="s">
        <v>348</v>
      </c>
      <c r="L76" s="91" t="s">
        <v>348</v>
      </c>
      <c r="M76" s="91" t="s">
        <v>348</v>
      </c>
    </row>
    <row r="77" spans="1:13" ht="16" x14ac:dyDescent="0.2">
      <c r="A77" s="77">
        <v>206</v>
      </c>
      <c r="B77" s="37" t="s">
        <v>271</v>
      </c>
      <c r="C77" s="90">
        <v>41463</v>
      </c>
      <c r="D77" s="91">
        <v>123.98918814526937</v>
      </c>
      <c r="E77" s="91">
        <v>76499.653381907876</v>
      </c>
      <c r="F77" s="91">
        <v>5.8503318378371389</v>
      </c>
      <c r="G77" s="79">
        <v>23.81</v>
      </c>
      <c r="H77" s="79">
        <v>25.7</v>
      </c>
      <c r="I77" s="79">
        <v>24.7</v>
      </c>
      <c r="J77" s="91" t="s">
        <v>348</v>
      </c>
      <c r="K77" s="91" t="s">
        <v>348</v>
      </c>
      <c r="L77" s="91" t="s">
        <v>348</v>
      </c>
      <c r="M77" s="91" t="s">
        <v>348</v>
      </c>
    </row>
    <row r="78" spans="1:13" ht="16" x14ac:dyDescent="0.2">
      <c r="A78" s="77">
        <v>207</v>
      </c>
      <c r="B78" s="37" t="s">
        <v>272</v>
      </c>
      <c r="C78" s="90">
        <v>41463</v>
      </c>
      <c r="D78" s="91">
        <v>144.30415564597251</v>
      </c>
      <c r="E78" s="91">
        <v>81532.529073230049</v>
      </c>
      <c r="F78" s="91">
        <v>6.2651970603117038</v>
      </c>
      <c r="G78" s="79">
        <v>23.81</v>
      </c>
      <c r="H78" s="79">
        <v>26.2</v>
      </c>
      <c r="I78" s="79">
        <v>33.6</v>
      </c>
      <c r="J78" s="91" t="s">
        <v>348</v>
      </c>
      <c r="K78" s="91" t="s">
        <v>348</v>
      </c>
      <c r="L78" s="91" t="s">
        <v>348</v>
      </c>
      <c r="M78" s="91" t="s">
        <v>348</v>
      </c>
    </row>
    <row r="79" spans="1:13" ht="16" x14ac:dyDescent="0.2">
      <c r="A79" s="77">
        <v>208</v>
      </c>
      <c r="B79" s="37" t="s">
        <v>268</v>
      </c>
      <c r="C79" s="90">
        <v>41463</v>
      </c>
      <c r="D79" s="91">
        <v>193.61989531478019</v>
      </c>
      <c r="E79" s="91">
        <v>104608.46964109174</v>
      </c>
      <c r="F79" s="91">
        <v>6.0850633992577841</v>
      </c>
      <c r="G79" s="79">
        <v>23.81</v>
      </c>
      <c r="H79" s="79">
        <v>26.2</v>
      </c>
      <c r="I79" s="79">
        <v>35.200000000000003</v>
      </c>
      <c r="J79" s="91" t="s">
        <v>348</v>
      </c>
      <c r="K79" s="91" t="s">
        <v>348</v>
      </c>
      <c r="L79" s="91" t="s">
        <v>348</v>
      </c>
      <c r="M79" s="91" t="s">
        <v>348</v>
      </c>
    </row>
    <row r="80" spans="1:13" ht="16" x14ac:dyDescent="0.2">
      <c r="A80" s="77">
        <v>209</v>
      </c>
      <c r="B80" s="37" t="s">
        <v>270</v>
      </c>
      <c r="C80" s="90">
        <v>41463</v>
      </c>
      <c r="D80" s="91">
        <v>94.342225991777795</v>
      </c>
      <c r="E80" s="91">
        <v>50336.239236209629</v>
      </c>
      <c r="F80" s="91">
        <v>3.1177278748144417</v>
      </c>
      <c r="G80" s="79">
        <v>23.81</v>
      </c>
      <c r="H80" s="79">
        <v>26.4</v>
      </c>
      <c r="I80" s="79">
        <v>37.799999999999997</v>
      </c>
      <c r="J80" s="91" t="s">
        <v>348</v>
      </c>
      <c r="K80" s="91" t="s">
        <v>348</v>
      </c>
      <c r="L80" s="91" t="s">
        <v>348</v>
      </c>
      <c r="M80" s="91" t="s">
        <v>348</v>
      </c>
    </row>
    <row r="81" spans="1:13" ht="16" x14ac:dyDescent="0.2">
      <c r="A81" s="77">
        <v>210</v>
      </c>
      <c r="B81" s="37" t="s">
        <v>276</v>
      </c>
      <c r="C81" s="90">
        <v>41463</v>
      </c>
      <c r="D81" s="91">
        <v>177.41931579890934</v>
      </c>
      <c r="E81" s="91">
        <v>86693.403948785039</v>
      </c>
      <c r="F81" s="91">
        <v>4.7777708488225521</v>
      </c>
      <c r="G81" s="79">
        <v>23.81</v>
      </c>
      <c r="H81" s="79">
        <v>25.6</v>
      </c>
      <c r="I81" s="79">
        <v>33.4</v>
      </c>
      <c r="J81" s="91" t="s">
        <v>348</v>
      </c>
      <c r="K81" s="91" t="s">
        <v>348</v>
      </c>
      <c r="L81" s="91" t="s">
        <v>348</v>
      </c>
      <c r="M81" s="91" t="s">
        <v>348</v>
      </c>
    </row>
    <row r="82" spans="1:13" ht="16" x14ac:dyDescent="0.2">
      <c r="A82" s="77">
        <v>102</v>
      </c>
      <c r="B82" s="37" t="s">
        <v>271</v>
      </c>
      <c r="C82" s="90">
        <v>41470</v>
      </c>
      <c r="D82" s="91">
        <v>36.979579745989142</v>
      </c>
      <c r="E82" s="91">
        <v>110901.28394431903</v>
      </c>
      <c r="F82" s="91">
        <v>0</v>
      </c>
      <c r="G82" s="79">
        <v>27.47</v>
      </c>
      <c r="H82" s="79">
        <v>24.6</v>
      </c>
      <c r="I82" s="79">
        <v>24.3</v>
      </c>
      <c r="J82" s="91">
        <v>6.6</v>
      </c>
      <c r="K82" s="91">
        <v>4</v>
      </c>
      <c r="L82" s="91">
        <v>14.2</v>
      </c>
      <c r="M82" s="91">
        <v>0.8</v>
      </c>
    </row>
    <row r="83" spans="1:13" ht="16" x14ac:dyDescent="0.2">
      <c r="A83" s="77">
        <v>103</v>
      </c>
      <c r="B83" s="37" t="s">
        <v>272</v>
      </c>
      <c r="C83" s="90">
        <v>41470</v>
      </c>
      <c r="D83" s="91">
        <v>39.017680103755225</v>
      </c>
      <c r="E83" s="91">
        <v>90629.438663383087</v>
      </c>
      <c r="F83" s="91">
        <v>0.57041647882491342</v>
      </c>
      <c r="G83" s="79">
        <v>27.47</v>
      </c>
      <c r="H83" s="79">
        <v>24.5</v>
      </c>
      <c r="I83" s="79">
        <v>19.399999999999999</v>
      </c>
      <c r="J83" s="91">
        <v>8.4</v>
      </c>
      <c r="K83" s="91">
        <v>6.7</v>
      </c>
      <c r="L83" s="91">
        <v>16.600000000000001</v>
      </c>
      <c r="M83" s="91">
        <v>22.7</v>
      </c>
    </row>
    <row r="84" spans="1:13" ht="16" x14ac:dyDescent="0.2">
      <c r="A84" s="77">
        <v>104</v>
      </c>
      <c r="B84" s="37" t="s">
        <v>269</v>
      </c>
      <c r="C84" s="90">
        <v>41470</v>
      </c>
      <c r="D84" s="91">
        <v>32.124241475892632</v>
      </c>
      <c r="E84" s="91">
        <v>141536.0602275494</v>
      </c>
      <c r="F84" s="91">
        <v>1.5440563307106658</v>
      </c>
      <c r="G84" s="79">
        <v>27.47</v>
      </c>
      <c r="H84" s="79">
        <v>24</v>
      </c>
      <c r="I84" s="79">
        <v>25.4</v>
      </c>
      <c r="J84" s="91">
        <v>10.8</v>
      </c>
      <c r="K84" s="91">
        <v>7.1</v>
      </c>
      <c r="L84" s="91">
        <v>16.899999999999999</v>
      </c>
      <c r="M84" s="91">
        <v>16.399999999999999</v>
      </c>
    </row>
    <row r="85" spans="1:13" ht="16" x14ac:dyDescent="0.2">
      <c r="A85" s="77">
        <v>105</v>
      </c>
      <c r="B85" s="37" t="s">
        <v>274</v>
      </c>
      <c r="C85" s="90">
        <v>41470</v>
      </c>
      <c r="D85" s="91">
        <v>12.025723414471642</v>
      </c>
      <c r="E85" s="91">
        <v>67487.067728330498</v>
      </c>
      <c r="F85" s="91">
        <v>3.9992484582318069</v>
      </c>
      <c r="G85" s="79">
        <v>27.47</v>
      </c>
      <c r="H85" s="79">
        <v>24.1</v>
      </c>
      <c r="I85" s="79">
        <v>18.5</v>
      </c>
      <c r="J85" s="91">
        <v>11.3</v>
      </c>
      <c r="K85" s="91">
        <v>15.4</v>
      </c>
      <c r="L85" s="91">
        <v>15.6</v>
      </c>
      <c r="M85" s="91">
        <v>22.3</v>
      </c>
    </row>
    <row r="86" spans="1:13" ht="16" x14ac:dyDescent="0.2">
      <c r="A86" s="77">
        <v>106</v>
      </c>
      <c r="B86" s="37" t="s">
        <v>268</v>
      </c>
      <c r="C86" s="90">
        <v>41470</v>
      </c>
      <c r="D86" s="91">
        <v>53.428788937361823</v>
      </c>
      <c r="E86" s="91">
        <v>113521.76491341933</v>
      </c>
      <c r="F86" s="91">
        <v>3.8181804871074578</v>
      </c>
      <c r="G86" s="79">
        <v>27.47</v>
      </c>
      <c r="H86" s="79">
        <v>24.5</v>
      </c>
      <c r="I86" s="79">
        <v>20.7</v>
      </c>
      <c r="J86" s="91">
        <v>15.6</v>
      </c>
      <c r="K86" s="91">
        <v>11.3</v>
      </c>
      <c r="L86" s="91">
        <v>15.7</v>
      </c>
      <c r="M86" s="91">
        <v>20.399999999999999</v>
      </c>
    </row>
    <row r="87" spans="1:13" ht="16" x14ac:dyDescent="0.2">
      <c r="A87" s="77">
        <v>107</v>
      </c>
      <c r="B87" s="37" t="s">
        <v>270</v>
      </c>
      <c r="C87" s="90">
        <v>41470</v>
      </c>
      <c r="D87" s="91">
        <v>23.875699424261359</v>
      </c>
      <c r="E87" s="91">
        <v>89483.065554442932</v>
      </c>
      <c r="F87" s="91">
        <v>3.5098020631378093</v>
      </c>
      <c r="G87" s="79">
        <v>27.47</v>
      </c>
      <c r="H87" s="79">
        <v>24.4</v>
      </c>
      <c r="I87" s="79">
        <v>27.1</v>
      </c>
      <c r="J87" s="91">
        <v>11</v>
      </c>
      <c r="K87" s="91">
        <v>25.1</v>
      </c>
      <c r="L87" s="91">
        <v>12.7</v>
      </c>
      <c r="M87" s="91">
        <v>15</v>
      </c>
    </row>
    <row r="88" spans="1:13" ht="16" x14ac:dyDescent="0.2">
      <c r="A88" s="77">
        <v>109</v>
      </c>
      <c r="B88" s="37" t="s">
        <v>276</v>
      </c>
      <c r="C88" s="90">
        <v>41470</v>
      </c>
      <c r="D88" s="91">
        <v>112.02803620433397</v>
      </c>
      <c r="E88" s="91">
        <v>112459.94106243385</v>
      </c>
      <c r="F88" s="91">
        <v>0</v>
      </c>
      <c r="G88" s="79">
        <v>27.47</v>
      </c>
      <c r="H88" s="79">
        <v>24.1</v>
      </c>
      <c r="I88" s="79">
        <v>25.4</v>
      </c>
      <c r="J88" s="91">
        <v>13.3</v>
      </c>
      <c r="K88" s="91">
        <v>11</v>
      </c>
      <c r="L88" s="91">
        <v>17.7</v>
      </c>
      <c r="M88" s="91">
        <v>92.5</v>
      </c>
    </row>
    <row r="89" spans="1:13" ht="16" x14ac:dyDescent="0.2">
      <c r="A89" s="77">
        <v>110</v>
      </c>
      <c r="B89" s="37" t="s">
        <v>273</v>
      </c>
      <c r="C89" s="90">
        <v>41470</v>
      </c>
      <c r="D89" s="91">
        <v>66.689781752018277</v>
      </c>
      <c r="E89" s="91">
        <v>122100.22067889691</v>
      </c>
      <c r="F89" s="91">
        <v>0</v>
      </c>
      <c r="G89" s="79">
        <v>27.47</v>
      </c>
      <c r="H89" s="79">
        <v>25</v>
      </c>
      <c r="I89" s="79">
        <v>24.7</v>
      </c>
      <c r="J89" s="91">
        <v>9.5</v>
      </c>
      <c r="K89" s="91">
        <v>1.9</v>
      </c>
      <c r="L89" s="91">
        <v>11.5</v>
      </c>
      <c r="M89" s="91">
        <v>7.9</v>
      </c>
    </row>
    <row r="90" spans="1:13" ht="16" x14ac:dyDescent="0.2">
      <c r="A90" s="77">
        <v>202</v>
      </c>
      <c r="B90" s="37" t="s">
        <v>273</v>
      </c>
      <c r="C90" s="90">
        <v>41470</v>
      </c>
      <c r="D90" s="91">
        <v>109.54615908602281</v>
      </c>
      <c r="E90" s="91">
        <v>122998.59723341253</v>
      </c>
      <c r="F90" s="91">
        <v>6.3704116441642586</v>
      </c>
      <c r="G90" s="79">
        <v>27.89</v>
      </c>
      <c r="H90" s="79">
        <v>26.4</v>
      </c>
      <c r="I90" s="79">
        <v>24</v>
      </c>
      <c r="J90" s="91">
        <v>9.3000000000000007</v>
      </c>
      <c r="K90" s="91">
        <v>2.5</v>
      </c>
      <c r="L90" s="91">
        <v>17.3</v>
      </c>
      <c r="M90" s="91">
        <v>7.5</v>
      </c>
    </row>
    <row r="91" spans="1:13" ht="16" x14ac:dyDescent="0.2">
      <c r="A91" s="77">
        <v>204</v>
      </c>
      <c r="B91" s="37" t="s">
        <v>274</v>
      </c>
      <c r="C91" s="90">
        <v>41470</v>
      </c>
      <c r="D91" s="91">
        <v>46.474951945513567</v>
      </c>
      <c r="E91" s="91">
        <v>67826.769313994067</v>
      </c>
      <c r="F91" s="91">
        <v>6.3721049369147664</v>
      </c>
      <c r="G91" s="79">
        <v>27.89</v>
      </c>
      <c r="H91" s="79">
        <v>28.8</v>
      </c>
      <c r="I91" s="79">
        <v>24.8</v>
      </c>
      <c r="J91" s="91">
        <v>6.2</v>
      </c>
      <c r="K91" s="91">
        <v>2.1</v>
      </c>
      <c r="L91" s="91">
        <v>19.7</v>
      </c>
      <c r="M91" s="91">
        <v>7.8</v>
      </c>
    </row>
    <row r="92" spans="1:13" ht="16" x14ac:dyDescent="0.2">
      <c r="A92" s="77">
        <v>205</v>
      </c>
      <c r="B92" s="37" t="s">
        <v>269</v>
      </c>
      <c r="C92" s="90">
        <v>41470</v>
      </c>
      <c r="D92" s="91">
        <v>82.547538178216087</v>
      </c>
      <c r="E92" s="91">
        <v>119880.83362674605</v>
      </c>
      <c r="F92" s="91">
        <v>7.5294429215066359</v>
      </c>
      <c r="G92" s="79">
        <v>27.89</v>
      </c>
      <c r="H92" s="79">
        <v>28.5</v>
      </c>
      <c r="I92" s="79">
        <v>28.8</v>
      </c>
      <c r="J92" s="91">
        <v>21.3</v>
      </c>
      <c r="K92" s="91">
        <v>3.5</v>
      </c>
      <c r="L92" s="91">
        <v>19.5</v>
      </c>
      <c r="M92" s="91">
        <v>7.4</v>
      </c>
    </row>
    <row r="93" spans="1:13" ht="16" x14ac:dyDescent="0.2">
      <c r="A93" s="77">
        <v>206</v>
      </c>
      <c r="B93" s="37" t="s">
        <v>271</v>
      </c>
      <c r="C93" s="90">
        <v>41470</v>
      </c>
      <c r="D93" s="91">
        <v>171.59304273374971</v>
      </c>
      <c r="E93" s="91">
        <v>118176.50822800104</v>
      </c>
      <c r="F93" s="91">
        <v>2.6940325574708495</v>
      </c>
      <c r="G93" s="79">
        <v>27.89</v>
      </c>
      <c r="H93" s="79">
        <v>29</v>
      </c>
      <c r="I93" s="79">
        <v>27.7</v>
      </c>
      <c r="J93" s="91">
        <v>20.2</v>
      </c>
      <c r="K93" s="91">
        <v>1.5</v>
      </c>
      <c r="L93" s="91">
        <v>17.600000000000001</v>
      </c>
      <c r="M93" s="91">
        <v>11.6</v>
      </c>
    </row>
    <row r="94" spans="1:13" ht="16" x14ac:dyDescent="0.2">
      <c r="A94" s="77">
        <v>207</v>
      </c>
      <c r="B94" s="37" t="s">
        <v>272</v>
      </c>
      <c r="C94" s="90">
        <v>41470</v>
      </c>
      <c r="D94" s="91">
        <v>123.57269341263523</v>
      </c>
      <c r="E94" s="91">
        <v>116377.76967989287</v>
      </c>
      <c r="F94" s="91">
        <v>1.5790019318574833</v>
      </c>
      <c r="G94" s="79">
        <v>27.89</v>
      </c>
      <c r="H94" s="79">
        <v>28.5</v>
      </c>
      <c r="I94" s="79">
        <v>24.4</v>
      </c>
      <c r="J94" s="91">
        <v>17.399999999999999</v>
      </c>
      <c r="K94" s="91">
        <v>14.5</v>
      </c>
      <c r="L94" s="91">
        <v>16.7</v>
      </c>
      <c r="M94" s="91">
        <v>4.9000000000000004</v>
      </c>
    </row>
    <row r="95" spans="1:13" ht="16" x14ac:dyDescent="0.2">
      <c r="A95" s="77">
        <v>208</v>
      </c>
      <c r="B95" s="37" t="s">
        <v>268</v>
      </c>
      <c r="C95" s="90">
        <v>41470</v>
      </c>
      <c r="D95" s="91">
        <v>113.2639027878663</v>
      </c>
      <c r="E95" s="91">
        <v>114229.56296490291</v>
      </c>
      <c r="F95" s="91">
        <v>2.9295710167619582</v>
      </c>
      <c r="G95" s="79">
        <v>27.89</v>
      </c>
      <c r="H95" s="79">
        <v>28.8</v>
      </c>
      <c r="I95" s="79">
        <v>25.5</v>
      </c>
      <c r="J95" s="91">
        <v>7.9</v>
      </c>
      <c r="K95" s="91">
        <v>5</v>
      </c>
      <c r="L95" s="91">
        <v>14.8</v>
      </c>
      <c r="M95" s="91">
        <v>17.600000000000001</v>
      </c>
    </row>
    <row r="96" spans="1:13" ht="16" x14ac:dyDescent="0.2">
      <c r="A96" s="77">
        <v>209</v>
      </c>
      <c r="B96" s="37" t="s">
        <v>270</v>
      </c>
      <c r="C96" s="90">
        <v>41470</v>
      </c>
      <c r="D96" s="91">
        <v>177.78925349370718</v>
      </c>
      <c r="E96" s="91">
        <v>140649.56991995752</v>
      </c>
      <c r="F96" s="91">
        <v>3.2813016890895352</v>
      </c>
      <c r="G96" s="79">
        <v>27.89</v>
      </c>
      <c r="H96" s="79">
        <v>27.5</v>
      </c>
      <c r="I96" s="79">
        <v>27.8</v>
      </c>
      <c r="J96" s="91">
        <v>10.4</v>
      </c>
      <c r="K96" s="91">
        <v>3</v>
      </c>
      <c r="L96" s="91">
        <v>18.100000000000001</v>
      </c>
      <c r="M96" s="91">
        <v>8.6</v>
      </c>
    </row>
    <row r="97" spans="1:13" ht="16" x14ac:dyDescent="0.2">
      <c r="A97" s="77">
        <v>210</v>
      </c>
      <c r="B97" s="37" t="s">
        <v>276</v>
      </c>
      <c r="C97" s="90">
        <v>41470</v>
      </c>
      <c r="D97" s="91">
        <v>112.61470724461191</v>
      </c>
      <c r="E97" s="91">
        <v>114527.82952909509</v>
      </c>
      <c r="F97" s="91">
        <v>4.0901215646714357</v>
      </c>
      <c r="G97" s="79">
        <v>27.89</v>
      </c>
      <c r="H97" s="79">
        <v>26.6</v>
      </c>
      <c r="I97" s="79">
        <v>23.6</v>
      </c>
      <c r="J97" s="91">
        <v>12.2</v>
      </c>
      <c r="K97" s="91">
        <v>5.4</v>
      </c>
      <c r="L97" s="91">
        <v>19.2</v>
      </c>
      <c r="M97" s="91">
        <v>22</v>
      </c>
    </row>
    <row r="98" spans="1:13" ht="16" x14ac:dyDescent="0.2">
      <c r="A98" s="77">
        <v>102</v>
      </c>
      <c r="B98" s="37" t="s">
        <v>271</v>
      </c>
      <c r="C98" s="90">
        <v>41477</v>
      </c>
      <c r="D98" s="91">
        <v>14.631099675076602</v>
      </c>
      <c r="E98" s="91">
        <v>57591.080052201098</v>
      </c>
      <c r="F98" s="91">
        <v>0</v>
      </c>
      <c r="G98" s="79">
        <v>18.22</v>
      </c>
      <c r="H98" s="79">
        <v>19.600000000000001</v>
      </c>
      <c r="I98" s="79">
        <v>17.7</v>
      </c>
      <c r="J98" s="91" t="s">
        <v>348</v>
      </c>
      <c r="K98" s="91" t="s">
        <v>348</v>
      </c>
      <c r="L98" s="91" t="s">
        <v>348</v>
      </c>
      <c r="M98" s="91" t="s">
        <v>348</v>
      </c>
    </row>
    <row r="99" spans="1:13" ht="16" x14ac:dyDescent="0.2">
      <c r="A99" s="77">
        <v>103</v>
      </c>
      <c r="B99" s="37" t="s">
        <v>272</v>
      </c>
      <c r="C99" s="90">
        <v>41477</v>
      </c>
      <c r="D99" s="91">
        <v>19.062576564736212</v>
      </c>
      <c r="E99" s="91">
        <v>74790.89495584376</v>
      </c>
      <c r="F99" s="91">
        <v>1.5642254087428893</v>
      </c>
      <c r="G99" s="79">
        <v>18.22</v>
      </c>
      <c r="H99" s="79">
        <v>19.600000000000001</v>
      </c>
      <c r="I99" s="79">
        <v>17</v>
      </c>
      <c r="J99" s="91" t="s">
        <v>348</v>
      </c>
      <c r="K99" s="91" t="s">
        <v>348</v>
      </c>
      <c r="L99" s="91" t="s">
        <v>348</v>
      </c>
      <c r="M99" s="91" t="s">
        <v>348</v>
      </c>
    </row>
    <row r="100" spans="1:13" ht="16" x14ac:dyDescent="0.2">
      <c r="A100" s="77">
        <v>104</v>
      </c>
      <c r="B100" s="37" t="s">
        <v>269</v>
      </c>
      <c r="C100" s="90">
        <v>41477</v>
      </c>
      <c r="D100" s="91">
        <v>15.862842715038967</v>
      </c>
      <c r="E100" s="91">
        <v>76441.80121655183</v>
      </c>
      <c r="F100" s="91">
        <v>0</v>
      </c>
      <c r="G100" s="79">
        <v>18.22</v>
      </c>
      <c r="H100" s="79">
        <v>19.5</v>
      </c>
      <c r="I100" s="79">
        <v>21.1</v>
      </c>
      <c r="J100" s="91" t="s">
        <v>348</v>
      </c>
      <c r="K100" s="91" t="s">
        <v>348</v>
      </c>
      <c r="L100" s="91" t="s">
        <v>348</v>
      </c>
      <c r="M100" s="91" t="s">
        <v>348</v>
      </c>
    </row>
    <row r="101" spans="1:13" ht="16" x14ac:dyDescent="0.2">
      <c r="A101" s="77">
        <v>105</v>
      </c>
      <c r="B101" s="37" t="s">
        <v>274</v>
      </c>
      <c r="C101" s="90">
        <v>41477</v>
      </c>
      <c r="D101" s="91">
        <v>6.9155625317497869</v>
      </c>
      <c r="E101" s="91">
        <v>40222.441011389572</v>
      </c>
      <c r="F101" s="91">
        <v>0</v>
      </c>
      <c r="G101" s="79">
        <v>18.22</v>
      </c>
      <c r="H101" s="79">
        <v>19.600000000000001</v>
      </c>
      <c r="I101" s="79">
        <v>17.8</v>
      </c>
      <c r="J101" s="91" t="s">
        <v>348</v>
      </c>
      <c r="K101" s="91" t="s">
        <v>348</v>
      </c>
      <c r="L101" s="91" t="s">
        <v>348</v>
      </c>
      <c r="M101" s="91" t="s">
        <v>348</v>
      </c>
    </row>
    <row r="102" spans="1:13" ht="16" x14ac:dyDescent="0.2">
      <c r="A102" s="77">
        <v>106</v>
      </c>
      <c r="B102" s="37" t="s">
        <v>268</v>
      </c>
      <c r="C102" s="90">
        <v>41477</v>
      </c>
      <c r="D102" s="91">
        <v>28.623305701823703</v>
      </c>
      <c r="E102" s="91">
        <v>68742.726773013375</v>
      </c>
      <c r="F102" s="91">
        <v>0.42559172853727095</v>
      </c>
      <c r="G102" s="79">
        <v>18.22</v>
      </c>
      <c r="H102" s="79">
        <v>19.600000000000001</v>
      </c>
      <c r="I102" s="79">
        <v>23.8</v>
      </c>
      <c r="J102" s="91" t="s">
        <v>348</v>
      </c>
      <c r="K102" s="91" t="s">
        <v>348</v>
      </c>
      <c r="L102" s="91" t="s">
        <v>348</v>
      </c>
      <c r="M102" s="91" t="s">
        <v>348</v>
      </c>
    </row>
    <row r="103" spans="1:13" ht="16" x14ac:dyDescent="0.2">
      <c r="A103" s="77">
        <v>107</v>
      </c>
      <c r="B103" s="37" t="s">
        <v>270</v>
      </c>
      <c r="C103" s="90">
        <v>41477</v>
      </c>
      <c r="D103" s="91">
        <v>11.702027532178697</v>
      </c>
      <c r="E103" s="91">
        <v>64865.717379643836</v>
      </c>
      <c r="F103" s="91">
        <v>0.89556736431511796</v>
      </c>
      <c r="G103" s="79">
        <v>18.22</v>
      </c>
      <c r="H103" s="79">
        <v>19.600000000000001</v>
      </c>
      <c r="I103" s="79">
        <v>20.399999999999999</v>
      </c>
      <c r="J103" s="91" t="s">
        <v>348</v>
      </c>
      <c r="K103" s="91" t="s">
        <v>348</v>
      </c>
      <c r="L103" s="91" t="s">
        <v>348</v>
      </c>
      <c r="M103" s="91" t="s">
        <v>348</v>
      </c>
    </row>
    <row r="104" spans="1:13" ht="16" x14ac:dyDescent="0.2">
      <c r="A104" s="77">
        <v>109</v>
      </c>
      <c r="B104" s="37" t="s">
        <v>276</v>
      </c>
      <c r="C104" s="90">
        <v>41477</v>
      </c>
      <c r="D104" s="91">
        <v>24.399143957396884</v>
      </c>
      <c r="E104" s="91">
        <v>70473.853764076106</v>
      </c>
      <c r="F104" s="91">
        <v>0</v>
      </c>
      <c r="G104" s="79">
        <v>18.22</v>
      </c>
      <c r="H104" s="79">
        <v>19.8</v>
      </c>
      <c r="I104" s="79">
        <v>18.7</v>
      </c>
      <c r="J104" s="91" t="s">
        <v>348</v>
      </c>
      <c r="K104" s="91" t="s">
        <v>348</v>
      </c>
      <c r="L104" s="91" t="s">
        <v>348</v>
      </c>
      <c r="M104" s="91" t="s">
        <v>348</v>
      </c>
    </row>
    <row r="105" spans="1:13" ht="16" x14ac:dyDescent="0.2">
      <c r="A105" s="77">
        <v>110</v>
      </c>
      <c r="B105" s="37" t="s">
        <v>273</v>
      </c>
      <c r="C105" s="90">
        <v>41477</v>
      </c>
      <c r="D105" s="91">
        <v>30.955108273640352</v>
      </c>
      <c r="E105" s="91">
        <v>63729.617662889927</v>
      </c>
      <c r="F105" s="91">
        <v>1.6760290643241915</v>
      </c>
      <c r="G105" s="79">
        <v>18.22</v>
      </c>
      <c r="H105" s="79">
        <v>19.3</v>
      </c>
      <c r="I105" s="79">
        <v>21.4</v>
      </c>
      <c r="J105" s="91" t="s">
        <v>348</v>
      </c>
      <c r="K105" s="91" t="s">
        <v>348</v>
      </c>
      <c r="L105" s="91" t="s">
        <v>348</v>
      </c>
      <c r="M105" s="91" t="s">
        <v>348</v>
      </c>
    </row>
    <row r="106" spans="1:13" ht="16" x14ac:dyDescent="0.2">
      <c r="A106" s="77">
        <v>202</v>
      </c>
      <c r="B106" s="37" t="s">
        <v>273</v>
      </c>
      <c r="C106" s="90">
        <v>41477</v>
      </c>
      <c r="D106" s="91">
        <v>72.859840942496604</v>
      </c>
      <c r="E106" s="91">
        <v>70665.868619405141</v>
      </c>
      <c r="F106" s="91">
        <v>1.1478123041242836</v>
      </c>
      <c r="G106" s="79">
        <v>19.38</v>
      </c>
      <c r="H106" s="79">
        <v>20.9</v>
      </c>
      <c r="I106" s="79">
        <v>22.1</v>
      </c>
      <c r="J106" s="91" t="s">
        <v>348</v>
      </c>
      <c r="K106" s="91" t="s">
        <v>348</v>
      </c>
      <c r="L106" s="91" t="s">
        <v>348</v>
      </c>
      <c r="M106" s="91" t="s">
        <v>348</v>
      </c>
    </row>
    <row r="107" spans="1:13" ht="16" x14ac:dyDescent="0.2">
      <c r="A107" s="77">
        <v>204</v>
      </c>
      <c r="B107" s="37" t="s">
        <v>274</v>
      </c>
      <c r="C107" s="90">
        <v>41477</v>
      </c>
      <c r="D107" s="91">
        <v>25.570267261610905</v>
      </c>
      <c r="E107" s="91">
        <v>36624.084263512879</v>
      </c>
      <c r="F107" s="91">
        <v>5.0547597128135351</v>
      </c>
      <c r="G107" s="79">
        <v>19.38</v>
      </c>
      <c r="H107" s="79">
        <v>21.1</v>
      </c>
      <c r="I107" s="79">
        <v>21.5</v>
      </c>
      <c r="J107" s="91" t="s">
        <v>348</v>
      </c>
      <c r="K107" s="91" t="s">
        <v>348</v>
      </c>
      <c r="L107" s="91" t="s">
        <v>348</v>
      </c>
      <c r="M107" s="91" t="s">
        <v>348</v>
      </c>
    </row>
    <row r="108" spans="1:13" ht="16" x14ac:dyDescent="0.2">
      <c r="A108" s="77">
        <v>205</v>
      </c>
      <c r="B108" s="37" t="s">
        <v>269</v>
      </c>
      <c r="C108" s="90">
        <v>41477</v>
      </c>
      <c r="D108" s="91">
        <v>49.443012119325061</v>
      </c>
      <c r="E108" s="91">
        <v>70072.0191074295</v>
      </c>
      <c r="F108" s="91">
        <v>2.6786199970620195</v>
      </c>
      <c r="G108" s="79">
        <v>19.38</v>
      </c>
      <c r="H108" s="79">
        <v>20.7</v>
      </c>
      <c r="I108" s="79">
        <v>26.3</v>
      </c>
      <c r="J108" s="91" t="s">
        <v>348</v>
      </c>
      <c r="K108" s="91" t="s">
        <v>348</v>
      </c>
      <c r="L108" s="91" t="s">
        <v>348</v>
      </c>
      <c r="M108" s="91" t="s">
        <v>348</v>
      </c>
    </row>
    <row r="109" spans="1:13" ht="16" x14ac:dyDescent="0.2">
      <c r="A109" s="77">
        <v>206</v>
      </c>
      <c r="B109" s="37" t="s">
        <v>271</v>
      </c>
      <c r="C109" s="90">
        <v>41477</v>
      </c>
      <c r="D109" s="91">
        <v>101.45614417330674</v>
      </c>
      <c r="E109" s="91">
        <v>78838.008298664936</v>
      </c>
      <c r="F109" s="91">
        <v>3.7134790183192159</v>
      </c>
      <c r="G109" s="79">
        <v>19.38</v>
      </c>
      <c r="H109" s="79">
        <v>20.6</v>
      </c>
      <c r="I109" s="79">
        <v>24.6</v>
      </c>
      <c r="J109" s="91" t="s">
        <v>348</v>
      </c>
      <c r="K109" s="91" t="s">
        <v>348</v>
      </c>
      <c r="L109" s="91" t="s">
        <v>348</v>
      </c>
      <c r="M109" s="91" t="s">
        <v>348</v>
      </c>
    </row>
    <row r="110" spans="1:13" ht="16" x14ac:dyDescent="0.2">
      <c r="A110" s="77">
        <v>207</v>
      </c>
      <c r="B110" s="37" t="s">
        <v>272</v>
      </c>
      <c r="C110" s="90">
        <v>41477</v>
      </c>
      <c r="D110" s="91">
        <v>53.051762593906261</v>
      </c>
      <c r="E110" s="91">
        <v>63370.546174825067</v>
      </c>
      <c r="F110" s="91">
        <v>1.32589569896128</v>
      </c>
      <c r="G110" s="79">
        <v>19.38</v>
      </c>
      <c r="H110" s="79">
        <v>21.2</v>
      </c>
      <c r="I110" s="79">
        <v>21.6</v>
      </c>
      <c r="J110" s="91" t="s">
        <v>348</v>
      </c>
      <c r="K110" s="91" t="s">
        <v>348</v>
      </c>
      <c r="L110" s="91" t="s">
        <v>348</v>
      </c>
      <c r="M110" s="91" t="s">
        <v>348</v>
      </c>
    </row>
    <row r="111" spans="1:13" ht="16" x14ac:dyDescent="0.2">
      <c r="A111" s="77">
        <v>208</v>
      </c>
      <c r="B111" s="37" t="s">
        <v>268</v>
      </c>
      <c r="C111" s="90">
        <v>41477</v>
      </c>
      <c r="D111" s="91">
        <v>37.660213016848665</v>
      </c>
      <c r="E111" s="91">
        <v>49232.894432944413</v>
      </c>
      <c r="F111" s="91">
        <v>6.9148323870803594</v>
      </c>
      <c r="G111" s="79">
        <v>19.38</v>
      </c>
      <c r="H111" s="79">
        <v>20.5</v>
      </c>
      <c r="I111" s="79">
        <v>22.4</v>
      </c>
      <c r="J111" s="91" t="s">
        <v>348</v>
      </c>
      <c r="K111" s="91" t="s">
        <v>348</v>
      </c>
      <c r="L111" s="91" t="s">
        <v>348</v>
      </c>
      <c r="M111" s="91" t="s">
        <v>348</v>
      </c>
    </row>
    <row r="112" spans="1:13" ht="16" x14ac:dyDescent="0.2">
      <c r="A112" s="77">
        <v>209</v>
      </c>
      <c r="B112" s="37" t="s">
        <v>270</v>
      </c>
      <c r="C112" s="90">
        <v>41477</v>
      </c>
      <c r="D112" s="91">
        <v>56.161289310588195</v>
      </c>
      <c r="E112" s="91">
        <v>71641.70466506698</v>
      </c>
      <c r="F112" s="91">
        <v>4.4527355708654284</v>
      </c>
      <c r="G112" s="79">
        <v>19.38</v>
      </c>
      <c r="H112" s="79">
        <v>21.3</v>
      </c>
      <c r="I112" s="79">
        <v>22.4</v>
      </c>
      <c r="J112" s="91" t="s">
        <v>348</v>
      </c>
      <c r="K112" s="91" t="s">
        <v>348</v>
      </c>
      <c r="L112" s="91" t="s">
        <v>348</v>
      </c>
      <c r="M112" s="91" t="s">
        <v>348</v>
      </c>
    </row>
    <row r="113" spans="1:13" ht="16" x14ac:dyDescent="0.2">
      <c r="A113" s="77">
        <v>210</v>
      </c>
      <c r="B113" s="37" t="s">
        <v>276</v>
      </c>
      <c r="C113" s="90">
        <v>41477</v>
      </c>
      <c r="D113" s="91">
        <v>16.588751709866841</v>
      </c>
      <c r="E113" s="91">
        <v>45469.438192758818</v>
      </c>
      <c r="F113" s="91">
        <v>3.6675397923168265</v>
      </c>
      <c r="G113" s="79">
        <v>19.38</v>
      </c>
      <c r="H113" s="79">
        <v>21.6</v>
      </c>
      <c r="I113" s="79">
        <v>22.5</v>
      </c>
      <c r="J113" s="91" t="s">
        <v>348</v>
      </c>
      <c r="K113" s="91" t="s">
        <v>348</v>
      </c>
      <c r="L113" s="91" t="s">
        <v>348</v>
      </c>
      <c r="M113" s="91" t="s">
        <v>348</v>
      </c>
    </row>
    <row r="114" spans="1:13" ht="16" x14ac:dyDescent="0.2">
      <c r="A114" s="77">
        <v>102</v>
      </c>
      <c r="B114" s="37" t="s">
        <v>271</v>
      </c>
      <c r="C114" s="90">
        <v>41484</v>
      </c>
      <c r="D114" s="91">
        <v>14.295600184545407</v>
      </c>
      <c r="E114" s="91">
        <v>61606.440214472575</v>
      </c>
      <c r="F114" s="91">
        <v>1.2615042851203819</v>
      </c>
      <c r="G114" s="79">
        <v>16.77</v>
      </c>
      <c r="H114" s="79">
        <v>15.2</v>
      </c>
      <c r="I114" s="79">
        <v>27.9</v>
      </c>
      <c r="J114" s="91" t="s">
        <v>348</v>
      </c>
      <c r="K114" s="91" t="s">
        <v>348</v>
      </c>
      <c r="L114" s="91" t="s">
        <v>348</v>
      </c>
      <c r="M114" s="91" t="s">
        <v>348</v>
      </c>
    </row>
    <row r="115" spans="1:13" ht="16" x14ac:dyDescent="0.2">
      <c r="A115" s="77">
        <v>103</v>
      </c>
      <c r="B115" s="37" t="s">
        <v>272</v>
      </c>
      <c r="C115" s="90">
        <v>41484</v>
      </c>
      <c r="D115" s="91">
        <v>15.026164771914733</v>
      </c>
      <c r="E115" s="91">
        <v>37157.401364589183</v>
      </c>
      <c r="F115" s="91">
        <v>3.223983925422031</v>
      </c>
      <c r="G115" s="79">
        <v>16.77</v>
      </c>
      <c r="H115" s="79">
        <v>14.8</v>
      </c>
      <c r="I115" s="79">
        <v>22.2</v>
      </c>
      <c r="J115" s="91" t="s">
        <v>348</v>
      </c>
      <c r="K115" s="91" t="s">
        <v>348</v>
      </c>
      <c r="L115" s="91" t="s">
        <v>348</v>
      </c>
      <c r="M115" s="91" t="s">
        <v>348</v>
      </c>
    </row>
    <row r="116" spans="1:13" ht="16" x14ac:dyDescent="0.2">
      <c r="A116" s="77">
        <v>104</v>
      </c>
      <c r="B116" s="37" t="s">
        <v>269</v>
      </c>
      <c r="C116" s="90">
        <v>41484</v>
      </c>
      <c r="D116" s="91">
        <v>11.193637655277847</v>
      </c>
      <c r="E116" s="91">
        <v>56687.585863737142</v>
      </c>
      <c r="F116" s="91">
        <v>6.8889664770637937</v>
      </c>
      <c r="G116" s="79">
        <v>16.77</v>
      </c>
      <c r="H116" s="79">
        <v>15.1</v>
      </c>
      <c r="I116" s="79">
        <v>26.1</v>
      </c>
      <c r="J116" s="91" t="s">
        <v>348</v>
      </c>
      <c r="K116" s="91" t="s">
        <v>348</v>
      </c>
      <c r="L116" s="91" t="s">
        <v>348</v>
      </c>
      <c r="M116" s="91" t="s">
        <v>348</v>
      </c>
    </row>
    <row r="117" spans="1:13" ht="16" x14ac:dyDescent="0.2">
      <c r="A117" s="77">
        <v>105</v>
      </c>
      <c r="B117" s="37" t="s">
        <v>274</v>
      </c>
      <c r="C117" s="90">
        <v>41484</v>
      </c>
      <c r="D117" s="91">
        <v>10.669248299375729</v>
      </c>
      <c r="E117" s="91">
        <v>53203.324829105994</v>
      </c>
      <c r="F117" s="91">
        <v>0.5372200407946105</v>
      </c>
      <c r="G117" s="79">
        <v>16.77</v>
      </c>
      <c r="H117" s="79">
        <v>15.6</v>
      </c>
      <c r="I117" s="79">
        <v>22</v>
      </c>
      <c r="J117" s="91" t="s">
        <v>348</v>
      </c>
      <c r="K117" s="91" t="s">
        <v>348</v>
      </c>
      <c r="L117" s="91" t="s">
        <v>348</v>
      </c>
      <c r="M117" s="91" t="s">
        <v>348</v>
      </c>
    </row>
    <row r="118" spans="1:13" ht="16" x14ac:dyDescent="0.2">
      <c r="A118" s="77">
        <v>106</v>
      </c>
      <c r="B118" s="37" t="s">
        <v>268</v>
      </c>
      <c r="C118" s="90">
        <v>41484</v>
      </c>
      <c r="D118" s="91">
        <v>16.16111286305695</v>
      </c>
      <c r="E118" s="91">
        <v>43117.888348867484</v>
      </c>
      <c r="F118" s="91">
        <v>2.1431664251729745</v>
      </c>
      <c r="G118" s="79">
        <v>16.77</v>
      </c>
      <c r="H118" s="79">
        <v>15.2</v>
      </c>
      <c r="I118" s="79">
        <v>25.9</v>
      </c>
      <c r="J118" s="91" t="s">
        <v>348</v>
      </c>
      <c r="K118" s="91" t="s">
        <v>348</v>
      </c>
      <c r="L118" s="91" t="s">
        <v>348</v>
      </c>
      <c r="M118" s="91" t="s">
        <v>348</v>
      </c>
    </row>
    <row r="119" spans="1:13" ht="16" x14ac:dyDescent="0.2">
      <c r="A119" s="77">
        <v>107</v>
      </c>
      <c r="B119" s="37" t="s">
        <v>270</v>
      </c>
      <c r="C119" s="90">
        <v>41484</v>
      </c>
      <c r="D119" s="91">
        <v>11.484173429450234</v>
      </c>
      <c r="E119" s="91">
        <v>45433.928422552344</v>
      </c>
      <c r="F119" s="91">
        <v>0.64598975325919106</v>
      </c>
      <c r="G119" s="79">
        <v>16.77</v>
      </c>
      <c r="H119" s="79">
        <v>15.5</v>
      </c>
      <c r="I119" s="79">
        <v>24.5</v>
      </c>
      <c r="J119" s="91" t="s">
        <v>348</v>
      </c>
      <c r="K119" s="91" t="s">
        <v>348</v>
      </c>
      <c r="L119" s="91" t="s">
        <v>348</v>
      </c>
      <c r="M119" s="91" t="s">
        <v>348</v>
      </c>
    </row>
    <row r="120" spans="1:13" ht="16" x14ac:dyDescent="0.2">
      <c r="A120" s="77">
        <v>109</v>
      </c>
      <c r="B120" s="37" t="s">
        <v>276</v>
      </c>
      <c r="C120" s="90">
        <v>41484</v>
      </c>
      <c r="D120" s="91">
        <v>18.867280059490582</v>
      </c>
      <c r="E120" s="91">
        <v>47421.958602426654</v>
      </c>
      <c r="F120" s="91">
        <v>3.2272038014612021</v>
      </c>
      <c r="G120" s="79">
        <v>16.77</v>
      </c>
      <c r="H120" s="79">
        <v>14.7</v>
      </c>
      <c r="I120" s="79">
        <v>25</v>
      </c>
      <c r="J120" s="91" t="s">
        <v>348</v>
      </c>
      <c r="K120" s="91" t="s">
        <v>348</v>
      </c>
      <c r="L120" s="91" t="s">
        <v>348</v>
      </c>
      <c r="M120" s="91" t="s">
        <v>348</v>
      </c>
    </row>
    <row r="121" spans="1:13" ht="16" x14ac:dyDescent="0.2">
      <c r="A121" s="77">
        <v>110</v>
      </c>
      <c r="B121" s="37" t="s">
        <v>273</v>
      </c>
      <c r="C121" s="90">
        <v>41484</v>
      </c>
      <c r="D121" s="91">
        <v>17.060100795084761</v>
      </c>
      <c r="E121" s="91">
        <v>46939.904196649062</v>
      </c>
      <c r="F121" s="91">
        <v>1.1958263447821869</v>
      </c>
      <c r="G121" s="79">
        <v>16.77</v>
      </c>
      <c r="H121" s="79">
        <v>16.3</v>
      </c>
      <c r="I121" s="79">
        <v>22</v>
      </c>
      <c r="J121" s="91" t="s">
        <v>348</v>
      </c>
      <c r="K121" s="91" t="s">
        <v>348</v>
      </c>
      <c r="L121" s="91" t="s">
        <v>348</v>
      </c>
      <c r="M121" s="91" t="s">
        <v>348</v>
      </c>
    </row>
    <row r="122" spans="1:13" ht="16" x14ac:dyDescent="0.2">
      <c r="A122" s="77">
        <v>202</v>
      </c>
      <c r="B122" s="37" t="s">
        <v>273</v>
      </c>
      <c r="C122" s="90">
        <v>41484</v>
      </c>
      <c r="D122" s="91">
        <v>42.922094403514251</v>
      </c>
      <c r="E122" s="91">
        <v>74920.868557603564</v>
      </c>
      <c r="F122" s="91">
        <v>1.9922860322391029</v>
      </c>
      <c r="G122" s="79">
        <v>19.27</v>
      </c>
      <c r="H122" s="79">
        <v>17.399999999999999</v>
      </c>
      <c r="I122" s="79">
        <v>19.2</v>
      </c>
      <c r="J122" s="91" t="s">
        <v>348</v>
      </c>
      <c r="K122" s="91" t="s">
        <v>348</v>
      </c>
      <c r="L122" s="91" t="s">
        <v>348</v>
      </c>
      <c r="M122" s="91" t="s">
        <v>348</v>
      </c>
    </row>
    <row r="123" spans="1:13" ht="16" x14ac:dyDescent="0.2">
      <c r="A123" s="77">
        <v>204</v>
      </c>
      <c r="B123" s="37" t="s">
        <v>274</v>
      </c>
      <c r="C123" s="90">
        <v>41484</v>
      </c>
      <c r="D123" s="91">
        <v>21.544468277995495</v>
      </c>
      <c r="E123" s="91">
        <v>44295.423130838462</v>
      </c>
      <c r="F123" s="91">
        <v>0.6222281885158667</v>
      </c>
      <c r="G123" s="79">
        <v>19.27</v>
      </c>
      <c r="H123" s="79">
        <v>22.1</v>
      </c>
      <c r="I123" s="79">
        <v>23.2</v>
      </c>
      <c r="J123" s="91" t="s">
        <v>348</v>
      </c>
      <c r="K123" s="91" t="s">
        <v>348</v>
      </c>
      <c r="L123" s="91" t="s">
        <v>348</v>
      </c>
      <c r="M123" s="91" t="s">
        <v>348</v>
      </c>
    </row>
    <row r="124" spans="1:13" ht="16" x14ac:dyDescent="0.2">
      <c r="A124" s="77">
        <v>205</v>
      </c>
      <c r="B124" s="37" t="s">
        <v>269</v>
      </c>
      <c r="C124" s="90">
        <v>41484</v>
      </c>
      <c r="D124" s="91">
        <v>22.463528063246564</v>
      </c>
      <c r="E124" s="91">
        <v>83253.590765990579</v>
      </c>
      <c r="F124" s="91">
        <v>5.1586670403075194</v>
      </c>
      <c r="G124" s="79">
        <v>19.27</v>
      </c>
      <c r="H124" s="79">
        <v>17.899999999999999</v>
      </c>
      <c r="I124" s="79">
        <v>27.5</v>
      </c>
      <c r="J124" s="91" t="s">
        <v>348</v>
      </c>
      <c r="K124" s="91" t="s">
        <v>348</v>
      </c>
      <c r="L124" s="91" t="s">
        <v>348</v>
      </c>
      <c r="M124" s="91" t="s">
        <v>348</v>
      </c>
    </row>
    <row r="125" spans="1:13" ht="16" x14ac:dyDescent="0.2">
      <c r="A125" s="77">
        <v>206</v>
      </c>
      <c r="B125" s="37" t="s">
        <v>271</v>
      </c>
      <c r="C125" s="90">
        <v>41484</v>
      </c>
      <c r="D125" s="91">
        <v>54.866283661068401</v>
      </c>
      <c r="E125" s="91">
        <v>74096.676647979097</v>
      </c>
      <c r="F125" s="91">
        <v>0.43328270066151503</v>
      </c>
      <c r="G125" s="79">
        <v>19.27</v>
      </c>
      <c r="H125" s="79">
        <v>22.7</v>
      </c>
      <c r="I125" s="79">
        <v>24.6</v>
      </c>
      <c r="J125" s="91" t="s">
        <v>348</v>
      </c>
      <c r="K125" s="91" t="s">
        <v>348</v>
      </c>
      <c r="L125" s="91" t="s">
        <v>348</v>
      </c>
      <c r="M125" s="91" t="s">
        <v>348</v>
      </c>
    </row>
    <row r="126" spans="1:13" ht="16" x14ac:dyDescent="0.2">
      <c r="A126" s="77">
        <v>207</v>
      </c>
      <c r="B126" s="37" t="s">
        <v>272</v>
      </c>
      <c r="C126" s="90">
        <v>41484</v>
      </c>
      <c r="D126" s="91">
        <v>32.706682959093108</v>
      </c>
      <c r="E126" s="91">
        <v>47284.120352929836</v>
      </c>
      <c r="F126" s="91">
        <v>0.86781023185708894</v>
      </c>
      <c r="G126" s="79">
        <v>19.27</v>
      </c>
      <c r="H126" s="79">
        <v>18.5</v>
      </c>
      <c r="I126" s="79">
        <v>24.6</v>
      </c>
      <c r="J126" s="91" t="s">
        <v>348</v>
      </c>
      <c r="K126" s="91" t="s">
        <v>348</v>
      </c>
      <c r="L126" s="91" t="s">
        <v>348</v>
      </c>
      <c r="M126" s="91" t="s">
        <v>348</v>
      </c>
    </row>
    <row r="127" spans="1:13" ht="16" x14ac:dyDescent="0.2">
      <c r="A127" s="77">
        <v>208</v>
      </c>
      <c r="B127" s="37" t="s">
        <v>268</v>
      </c>
      <c r="C127" s="90">
        <v>41484</v>
      </c>
      <c r="D127" s="91">
        <v>39.017393522283108</v>
      </c>
      <c r="E127" s="91">
        <v>96641.253388485959</v>
      </c>
      <c r="F127" s="91">
        <v>2.0460695186402544</v>
      </c>
      <c r="G127" s="79">
        <v>19.27</v>
      </c>
      <c r="H127" s="79">
        <v>22.4</v>
      </c>
      <c r="I127" s="79">
        <v>27.3</v>
      </c>
      <c r="J127" s="91" t="s">
        <v>348</v>
      </c>
      <c r="K127" s="91" t="s">
        <v>348</v>
      </c>
      <c r="L127" s="91" t="s">
        <v>348</v>
      </c>
      <c r="M127" s="91" t="s">
        <v>348</v>
      </c>
    </row>
    <row r="128" spans="1:13" ht="16" x14ac:dyDescent="0.2">
      <c r="A128" s="77">
        <v>209</v>
      </c>
      <c r="B128" s="37" t="s">
        <v>270</v>
      </c>
      <c r="C128" s="90">
        <v>41484</v>
      </c>
      <c r="D128" s="91">
        <v>37.927160323940811</v>
      </c>
      <c r="E128" s="91">
        <v>93904.317051612714</v>
      </c>
      <c r="F128" s="91">
        <v>0.37628487947645595</v>
      </c>
      <c r="G128" s="79">
        <v>19.27</v>
      </c>
      <c r="H128" s="79">
        <v>18.399999999999999</v>
      </c>
      <c r="I128" s="79">
        <v>23.1</v>
      </c>
      <c r="J128" s="91" t="s">
        <v>348</v>
      </c>
      <c r="K128" s="91" t="s">
        <v>348</v>
      </c>
      <c r="L128" s="91" t="s">
        <v>348</v>
      </c>
      <c r="M128" s="91" t="s">
        <v>348</v>
      </c>
    </row>
    <row r="129" spans="1:13" ht="16" x14ac:dyDescent="0.2">
      <c r="A129" s="77">
        <v>210</v>
      </c>
      <c r="B129" s="37" t="s">
        <v>276</v>
      </c>
      <c r="C129" s="90">
        <v>41484</v>
      </c>
      <c r="D129" s="91">
        <v>23.092421333877152</v>
      </c>
      <c r="E129" s="91">
        <v>71111.465108980192</v>
      </c>
      <c r="F129" s="91">
        <v>0.90164861923658279</v>
      </c>
      <c r="G129" s="79">
        <v>19.27</v>
      </c>
      <c r="H129" s="79">
        <v>19.5</v>
      </c>
      <c r="I129" s="79">
        <v>23</v>
      </c>
      <c r="J129" s="91" t="s">
        <v>348</v>
      </c>
      <c r="K129" s="91" t="s">
        <v>348</v>
      </c>
      <c r="L129" s="91" t="s">
        <v>348</v>
      </c>
      <c r="M129" s="91" t="s">
        <v>348</v>
      </c>
    </row>
    <row r="130" spans="1:13" ht="16" x14ac:dyDescent="0.2">
      <c r="A130" s="77">
        <v>102</v>
      </c>
      <c r="B130" s="37" t="s">
        <v>271</v>
      </c>
      <c r="C130" s="90">
        <v>41491</v>
      </c>
      <c r="D130" s="91">
        <v>9.4964433452886876</v>
      </c>
      <c r="E130" s="91">
        <v>33169.563604229639</v>
      </c>
      <c r="F130" s="91">
        <v>1.6737827427238448</v>
      </c>
      <c r="G130" s="79">
        <v>16.77</v>
      </c>
      <c r="H130" s="79">
        <v>17.399999999999999</v>
      </c>
      <c r="I130" s="79">
        <v>15.2</v>
      </c>
      <c r="J130" s="91" t="s">
        <v>348</v>
      </c>
      <c r="K130" s="91" t="s">
        <v>348</v>
      </c>
      <c r="L130" s="91" t="s">
        <v>348</v>
      </c>
      <c r="M130" s="91" t="s">
        <v>348</v>
      </c>
    </row>
    <row r="131" spans="1:13" ht="16" x14ac:dyDescent="0.2">
      <c r="A131" s="77">
        <v>103</v>
      </c>
      <c r="B131" s="37" t="s">
        <v>272</v>
      </c>
      <c r="C131" s="90">
        <v>41491</v>
      </c>
      <c r="D131" s="91">
        <v>9.05737563002846</v>
      </c>
      <c r="E131" s="91">
        <v>37100.387322414521</v>
      </c>
      <c r="F131" s="91">
        <v>0</v>
      </c>
      <c r="G131" s="79">
        <v>16.77</v>
      </c>
      <c r="H131" s="79">
        <v>17</v>
      </c>
      <c r="I131" s="79">
        <v>10.5</v>
      </c>
      <c r="J131" s="91" t="s">
        <v>348</v>
      </c>
      <c r="K131" s="91" t="s">
        <v>348</v>
      </c>
      <c r="L131" s="91" t="s">
        <v>348</v>
      </c>
      <c r="M131" s="91" t="s">
        <v>348</v>
      </c>
    </row>
    <row r="132" spans="1:13" ht="16" x14ac:dyDescent="0.2">
      <c r="A132" s="77">
        <v>104</v>
      </c>
      <c r="B132" s="37" t="s">
        <v>269</v>
      </c>
      <c r="C132" s="90">
        <v>41491</v>
      </c>
      <c r="D132" s="91">
        <v>6.5382408297225396</v>
      </c>
      <c r="E132" s="91">
        <v>33142.952997934</v>
      </c>
      <c r="F132" s="91">
        <v>0.91961632407067873</v>
      </c>
      <c r="G132" s="79">
        <v>16.77</v>
      </c>
      <c r="H132" s="79">
        <v>17</v>
      </c>
      <c r="I132" s="79">
        <v>13.9</v>
      </c>
      <c r="J132" s="91" t="s">
        <v>348</v>
      </c>
      <c r="K132" s="91" t="s">
        <v>348</v>
      </c>
      <c r="L132" s="91" t="s">
        <v>348</v>
      </c>
      <c r="M132" s="91" t="s">
        <v>348</v>
      </c>
    </row>
    <row r="133" spans="1:13" ht="16" x14ac:dyDescent="0.2">
      <c r="A133" s="77">
        <v>105</v>
      </c>
      <c r="B133" s="37" t="s">
        <v>274</v>
      </c>
      <c r="C133" s="90">
        <v>41491</v>
      </c>
      <c r="D133" s="91">
        <v>2.2607801157723211</v>
      </c>
      <c r="E133" s="91">
        <v>29755.637697964463</v>
      </c>
      <c r="F133" s="91">
        <v>2.8557182187218091</v>
      </c>
      <c r="G133" s="79">
        <v>16.77</v>
      </c>
      <c r="H133" s="79">
        <v>17.100000000000001</v>
      </c>
      <c r="I133" s="79">
        <v>13.8</v>
      </c>
      <c r="J133" s="91" t="s">
        <v>348</v>
      </c>
      <c r="K133" s="91" t="s">
        <v>348</v>
      </c>
      <c r="L133" s="91" t="s">
        <v>348</v>
      </c>
      <c r="M133" s="91" t="s">
        <v>348</v>
      </c>
    </row>
    <row r="134" spans="1:13" ht="16" x14ac:dyDescent="0.2">
      <c r="A134" s="77">
        <v>106</v>
      </c>
      <c r="B134" s="37" t="s">
        <v>268</v>
      </c>
      <c r="C134" s="90">
        <v>41491</v>
      </c>
      <c r="D134" s="91">
        <v>13.748323856982637</v>
      </c>
      <c r="E134" s="91">
        <v>32401.469747963973</v>
      </c>
      <c r="F134" s="91">
        <v>0.25557158142304415</v>
      </c>
      <c r="G134" s="79">
        <v>16.77</v>
      </c>
      <c r="H134" s="79">
        <v>17</v>
      </c>
      <c r="I134" s="79">
        <v>11.3</v>
      </c>
      <c r="J134" s="91" t="s">
        <v>348</v>
      </c>
      <c r="K134" s="91" t="s">
        <v>348</v>
      </c>
      <c r="L134" s="91" t="s">
        <v>348</v>
      </c>
      <c r="M134" s="91" t="s">
        <v>348</v>
      </c>
    </row>
    <row r="135" spans="1:13" ht="16" x14ac:dyDescent="0.2">
      <c r="A135" s="77">
        <v>107</v>
      </c>
      <c r="B135" s="37" t="s">
        <v>270</v>
      </c>
      <c r="C135" s="90">
        <v>41491</v>
      </c>
      <c r="D135" s="91">
        <v>7.7076200113238791</v>
      </c>
      <c r="E135" s="91">
        <v>42333.412037608119</v>
      </c>
      <c r="F135" s="91">
        <v>0.77361631402535402</v>
      </c>
      <c r="G135" s="79">
        <v>16.77</v>
      </c>
      <c r="H135" s="79">
        <v>16.899999999999999</v>
      </c>
      <c r="I135" s="79">
        <v>13.6</v>
      </c>
      <c r="J135" s="91" t="s">
        <v>348</v>
      </c>
      <c r="K135" s="91" t="s">
        <v>348</v>
      </c>
      <c r="L135" s="91" t="s">
        <v>348</v>
      </c>
      <c r="M135" s="91" t="s">
        <v>348</v>
      </c>
    </row>
    <row r="136" spans="1:13" ht="16" x14ac:dyDescent="0.2">
      <c r="A136" s="77">
        <v>109</v>
      </c>
      <c r="B136" s="37" t="s">
        <v>276</v>
      </c>
      <c r="C136" s="90">
        <v>41491</v>
      </c>
      <c r="D136" s="91">
        <v>10.435254473698526</v>
      </c>
      <c r="E136" s="91">
        <v>29806.317407475279</v>
      </c>
      <c r="F136" s="91">
        <v>0.83113101760079489</v>
      </c>
      <c r="G136" s="79">
        <v>16.77</v>
      </c>
      <c r="H136" s="79">
        <v>17.7</v>
      </c>
      <c r="I136" s="79">
        <v>9.5</v>
      </c>
      <c r="J136" s="91" t="s">
        <v>348</v>
      </c>
      <c r="K136" s="91" t="s">
        <v>348</v>
      </c>
      <c r="L136" s="91" t="s">
        <v>348</v>
      </c>
      <c r="M136" s="91" t="s">
        <v>348</v>
      </c>
    </row>
    <row r="137" spans="1:13" ht="16" x14ac:dyDescent="0.2">
      <c r="A137" s="77">
        <v>110</v>
      </c>
      <c r="B137" s="37" t="s">
        <v>273</v>
      </c>
      <c r="C137" s="90">
        <v>41491</v>
      </c>
      <c r="D137" s="91">
        <v>18.111017691670568</v>
      </c>
      <c r="E137" s="91">
        <v>43115.408139409701</v>
      </c>
      <c r="F137" s="91">
        <v>0.3088616793475627</v>
      </c>
      <c r="G137" s="79">
        <v>16.77</v>
      </c>
      <c r="H137" s="79">
        <v>18.3</v>
      </c>
      <c r="I137" s="79">
        <v>9.5</v>
      </c>
      <c r="J137" s="91" t="s">
        <v>348</v>
      </c>
      <c r="K137" s="91" t="s">
        <v>348</v>
      </c>
      <c r="L137" s="91" t="s">
        <v>348</v>
      </c>
      <c r="M137" s="91" t="s">
        <v>348</v>
      </c>
    </row>
    <row r="138" spans="1:13" ht="16" x14ac:dyDescent="0.2">
      <c r="A138" s="77">
        <v>202</v>
      </c>
      <c r="B138" s="37" t="s">
        <v>273</v>
      </c>
      <c r="C138" s="90">
        <v>41491</v>
      </c>
      <c r="D138" s="91">
        <v>31.113153449880855</v>
      </c>
      <c r="E138" s="91">
        <v>64015.311193495007</v>
      </c>
      <c r="F138" s="91">
        <v>9.6728844465700803</v>
      </c>
      <c r="G138" s="79">
        <v>20.27</v>
      </c>
      <c r="H138" s="79">
        <v>20.100000000000001</v>
      </c>
      <c r="I138" s="79">
        <v>19.2</v>
      </c>
      <c r="J138" s="91" t="s">
        <v>348</v>
      </c>
      <c r="K138" s="91" t="s">
        <v>348</v>
      </c>
      <c r="L138" s="91" t="s">
        <v>348</v>
      </c>
      <c r="M138" s="91" t="s">
        <v>348</v>
      </c>
    </row>
    <row r="139" spans="1:13" ht="16" x14ac:dyDescent="0.2">
      <c r="A139" s="77">
        <v>204</v>
      </c>
      <c r="B139" s="37" t="s">
        <v>274</v>
      </c>
      <c r="C139" s="90">
        <v>41491</v>
      </c>
      <c r="D139" s="91">
        <v>18.59094465822286</v>
      </c>
      <c r="E139" s="91">
        <v>52990.915761442207</v>
      </c>
      <c r="F139" s="91">
        <v>5.236104651239363</v>
      </c>
      <c r="G139" s="79">
        <v>20.27</v>
      </c>
      <c r="H139" s="79">
        <v>20.3</v>
      </c>
      <c r="I139" s="79">
        <v>15.4</v>
      </c>
      <c r="J139" s="91" t="s">
        <v>348</v>
      </c>
      <c r="K139" s="91" t="s">
        <v>348</v>
      </c>
      <c r="L139" s="91" t="s">
        <v>348</v>
      </c>
      <c r="M139" s="91" t="s">
        <v>348</v>
      </c>
    </row>
    <row r="140" spans="1:13" ht="16" x14ac:dyDescent="0.2">
      <c r="A140" s="77">
        <v>205</v>
      </c>
      <c r="B140" s="37" t="s">
        <v>269</v>
      </c>
      <c r="C140" s="90">
        <v>41491</v>
      </c>
      <c r="D140" s="91">
        <v>18.64973113367423</v>
      </c>
      <c r="E140" s="91">
        <v>71115.750726433515</v>
      </c>
      <c r="F140" s="91">
        <v>12.521435082299821</v>
      </c>
      <c r="G140" s="79">
        <v>20.27</v>
      </c>
      <c r="H140" s="79">
        <v>19.8</v>
      </c>
      <c r="I140" s="79">
        <v>18.600000000000001</v>
      </c>
      <c r="J140" s="91" t="s">
        <v>348</v>
      </c>
      <c r="K140" s="91" t="s">
        <v>348</v>
      </c>
      <c r="L140" s="91" t="s">
        <v>348</v>
      </c>
      <c r="M140" s="91" t="s">
        <v>348</v>
      </c>
    </row>
    <row r="141" spans="1:13" ht="16" x14ac:dyDescent="0.2">
      <c r="A141" s="77">
        <v>206</v>
      </c>
      <c r="B141" s="37" t="s">
        <v>271</v>
      </c>
      <c r="C141" s="90">
        <v>41491</v>
      </c>
      <c r="D141" s="91">
        <v>24.08495448459194</v>
      </c>
      <c r="E141" s="91">
        <v>32471.973132837629</v>
      </c>
      <c r="F141" s="91">
        <v>10.890798773134332</v>
      </c>
      <c r="G141" s="79">
        <v>20.27</v>
      </c>
      <c r="H141" s="79">
        <v>19.5</v>
      </c>
      <c r="I141" s="79">
        <v>17.899999999999999</v>
      </c>
      <c r="J141" s="91" t="s">
        <v>348</v>
      </c>
      <c r="K141" s="91" t="s">
        <v>348</v>
      </c>
      <c r="L141" s="91" t="s">
        <v>348</v>
      </c>
      <c r="M141" s="91" t="s">
        <v>348</v>
      </c>
    </row>
    <row r="142" spans="1:13" ht="16" x14ac:dyDescent="0.2">
      <c r="A142" s="77">
        <v>207</v>
      </c>
      <c r="B142" s="37" t="s">
        <v>272</v>
      </c>
      <c r="C142" s="90">
        <v>41491</v>
      </c>
      <c r="D142" s="91">
        <v>21.948634253847693</v>
      </c>
      <c r="E142" s="91">
        <v>55545.430678198187</v>
      </c>
      <c r="F142" s="91">
        <v>6.5672853243608467</v>
      </c>
      <c r="G142" s="79">
        <v>20.27</v>
      </c>
      <c r="H142" s="79">
        <v>19.2</v>
      </c>
      <c r="I142" s="79">
        <v>17</v>
      </c>
      <c r="J142" s="91" t="s">
        <v>348</v>
      </c>
      <c r="K142" s="91" t="s">
        <v>348</v>
      </c>
      <c r="L142" s="91" t="s">
        <v>348</v>
      </c>
      <c r="M142" s="91" t="s">
        <v>348</v>
      </c>
    </row>
    <row r="143" spans="1:13" ht="16" x14ac:dyDescent="0.2">
      <c r="A143" s="77">
        <v>208</v>
      </c>
      <c r="B143" s="37" t="s">
        <v>268</v>
      </c>
      <c r="C143" s="90">
        <v>41491</v>
      </c>
      <c r="D143" s="91">
        <v>18.601905546498266</v>
      </c>
      <c r="E143" s="91">
        <v>54325.374426497961</v>
      </c>
      <c r="F143" s="91">
        <v>7.7136563145478272</v>
      </c>
      <c r="G143" s="79">
        <v>20.27</v>
      </c>
      <c r="H143" s="79">
        <v>18.7</v>
      </c>
      <c r="I143" s="79">
        <v>14.7</v>
      </c>
      <c r="J143" s="91" t="s">
        <v>348</v>
      </c>
      <c r="K143" s="91" t="s">
        <v>348</v>
      </c>
      <c r="L143" s="91" t="s">
        <v>348</v>
      </c>
      <c r="M143" s="91" t="s">
        <v>348</v>
      </c>
    </row>
    <row r="144" spans="1:13" ht="16" x14ac:dyDescent="0.2">
      <c r="A144" s="77">
        <v>209</v>
      </c>
      <c r="B144" s="37" t="s">
        <v>270</v>
      </c>
      <c r="C144" s="90">
        <v>41491</v>
      </c>
      <c r="D144" s="91">
        <v>21.010652209462794</v>
      </c>
      <c r="E144" s="91">
        <v>56214.106881513086</v>
      </c>
      <c r="F144" s="91">
        <v>3.9461251436213884</v>
      </c>
      <c r="G144" s="79">
        <v>20.27</v>
      </c>
      <c r="H144" s="79">
        <v>20.6</v>
      </c>
      <c r="I144" s="79">
        <v>21.7</v>
      </c>
      <c r="J144" s="91" t="s">
        <v>348</v>
      </c>
      <c r="K144" s="91" t="s">
        <v>348</v>
      </c>
      <c r="L144" s="91" t="s">
        <v>348</v>
      </c>
      <c r="M144" s="91" t="s">
        <v>348</v>
      </c>
    </row>
    <row r="145" spans="1:13" ht="16" x14ac:dyDescent="0.2">
      <c r="A145" s="77">
        <v>210</v>
      </c>
      <c r="B145" s="37" t="s">
        <v>276</v>
      </c>
      <c r="C145" s="90">
        <v>41491</v>
      </c>
      <c r="D145" s="91">
        <v>14.222999678582205</v>
      </c>
      <c r="E145" s="91">
        <v>51749.84094054663</v>
      </c>
      <c r="F145" s="91">
        <v>3.156075215355465</v>
      </c>
      <c r="G145" s="79">
        <v>20.27</v>
      </c>
      <c r="H145" s="79">
        <v>19.7</v>
      </c>
      <c r="I145" s="79">
        <v>16.899999999999999</v>
      </c>
      <c r="J145" s="91" t="s">
        <v>348</v>
      </c>
      <c r="K145" s="91" t="s">
        <v>348</v>
      </c>
      <c r="L145" s="91" t="s">
        <v>348</v>
      </c>
      <c r="M145" s="91" t="s">
        <v>348</v>
      </c>
    </row>
    <row r="146" spans="1:13" ht="16" x14ac:dyDescent="0.2">
      <c r="A146" s="77">
        <v>102</v>
      </c>
      <c r="B146" s="37" t="s">
        <v>271</v>
      </c>
      <c r="C146" s="90">
        <v>41498</v>
      </c>
      <c r="D146" s="91">
        <v>8.2354688907592166</v>
      </c>
      <c r="E146" s="91">
        <v>40382.450031331842</v>
      </c>
      <c r="F146" s="91">
        <v>0</v>
      </c>
      <c r="G146" s="79">
        <v>19.78</v>
      </c>
      <c r="H146" s="79">
        <v>17.8</v>
      </c>
      <c r="I146" s="79">
        <v>19.399999999999999</v>
      </c>
      <c r="J146" s="91" t="s">
        <v>348</v>
      </c>
      <c r="K146" s="91" t="s">
        <v>348</v>
      </c>
      <c r="L146" s="91" t="s">
        <v>348</v>
      </c>
      <c r="M146" s="91" t="s">
        <v>348</v>
      </c>
    </row>
    <row r="147" spans="1:13" ht="16" x14ac:dyDescent="0.2">
      <c r="A147" s="77">
        <v>103</v>
      </c>
      <c r="B147" s="37" t="s">
        <v>272</v>
      </c>
      <c r="C147" s="90">
        <v>41498</v>
      </c>
      <c r="D147" s="91">
        <v>10.314923696561173</v>
      </c>
      <c r="E147" s="91">
        <v>43765.527910608842</v>
      </c>
      <c r="F147" s="91">
        <v>0</v>
      </c>
      <c r="G147" s="79">
        <v>19.78</v>
      </c>
      <c r="H147" s="79">
        <v>17.7</v>
      </c>
      <c r="I147" s="79">
        <v>16.399999999999999</v>
      </c>
      <c r="J147" s="91" t="s">
        <v>348</v>
      </c>
      <c r="K147" s="91" t="s">
        <v>348</v>
      </c>
      <c r="L147" s="91" t="s">
        <v>348</v>
      </c>
      <c r="M147" s="91" t="s">
        <v>348</v>
      </c>
    </row>
    <row r="148" spans="1:13" ht="16" x14ac:dyDescent="0.2">
      <c r="A148" s="77">
        <v>104</v>
      </c>
      <c r="B148" s="37" t="s">
        <v>269</v>
      </c>
      <c r="C148" s="90">
        <v>41498</v>
      </c>
      <c r="D148" s="91">
        <v>6.2817477522841614</v>
      </c>
      <c r="E148" s="91">
        <v>38892.408884640892</v>
      </c>
      <c r="F148" s="91">
        <v>0</v>
      </c>
      <c r="G148" s="79">
        <v>19.78</v>
      </c>
      <c r="H148" s="79">
        <v>17.5</v>
      </c>
      <c r="I148" s="79">
        <v>17.899999999999999</v>
      </c>
      <c r="J148" s="91" t="s">
        <v>348</v>
      </c>
      <c r="K148" s="91" t="s">
        <v>348</v>
      </c>
      <c r="L148" s="91" t="s">
        <v>348</v>
      </c>
      <c r="M148" s="91" t="s">
        <v>348</v>
      </c>
    </row>
    <row r="149" spans="1:13" ht="16" x14ac:dyDescent="0.2">
      <c r="A149" s="77">
        <v>105</v>
      </c>
      <c r="B149" s="37" t="s">
        <v>274</v>
      </c>
      <c r="C149" s="90">
        <v>41498</v>
      </c>
      <c r="D149" s="91">
        <v>5.827751335164483</v>
      </c>
      <c r="E149" s="91">
        <v>7833.0824521675186</v>
      </c>
      <c r="F149" s="91">
        <v>0</v>
      </c>
      <c r="G149" s="79">
        <v>19.78</v>
      </c>
      <c r="H149" s="79">
        <v>17.899999999999999</v>
      </c>
      <c r="I149" s="79">
        <v>17.8</v>
      </c>
      <c r="J149" s="91" t="s">
        <v>348</v>
      </c>
      <c r="K149" s="91" t="s">
        <v>348</v>
      </c>
      <c r="L149" s="91" t="s">
        <v>348</v>
      </c>
      <c r="M149" s="91" t="s">
        <v>348</v>
      </c>
    </row>
    <row r="150" spans="1:13" ht="16" x14ac:dyDescent="0.2">
      <c r="A150" s="77">
        <v>106</v>
      </c>
      <c r="B150" s="37" t="s">
        <v>268</v>
      </c>
      <c r="C150" s="90">
        <v>41498</v>
      </c>
      <c r="D150" s="91">
        <v>10.358213577992696</v>
      </c>
      <c r="E150" s="91">
        <v>39068.970600237917</v>
      </c>
      <c r="F150" s="91">
        <v>0</v>
      </c>
      <c r="G150" s="79">
        <v>19.78</v>
      </c>
      <c r="H150" s="79">
        <v>17.600000000000001</v>
      </c>
      <c r="I150" s="79">
        <v>13.9</v>
      </c>
      <c r="J150" s="91" t="s">
        <v>348</v>
      </c>
      <c r="K150" s="91" t="s">
        <v>348</v>
      </c>
      <c r="L150" s="91" t="s">
        <v>348</v>
      </c>
      <c r="M150" s="91" t="s">
        <v>348</v>
      </c>
    </row>
    <row r="151" spans="1:13" ht="16" x14ac:dyDescent="0.2">
      <c r="A151" s="77">
        <v>107</v>
      </c>
      <c r="B151" s="37" t="s">
        <v>270</v>
      </c>
      <c r="C151" s="90">
        <v>41498</v>
      </c>
      <c r="D151" s="91">
        <v>6.6574471282299141</v>
      </c>
      <c r="E151" s="91">
        <v>41315.666719211753</v>
      </c>
      <c r="F151" s="91">
        <v>0</v>
      </c>
      <c r="G151" s="79">
        <v>19.78</v>
      </c>
      <c r="H151" s="79">
        <v>17.600000000000001</v>
      </c>
      <c r="I151" s="79">
        <v>18.2</v>
      </c>
      <c r="J151" s="91" t="s">
        <v>348</v>
      </c>
      <c r="K151" s="91" t="s">
        <v>348</v>
      </c>
      <c r="L151" s="91" t="s">
        <v>348</v>
      </c>
      <c r="M151" s="91" t="s">
        <v>348</v>
      </c>
    </row>
    <row r="152" spans="1:13" ht="16" x14ac:dyDescent="0.2">
      <c r="A152" s="77">
        <v>109</v>
      </c>
      <c r="B152" s="37" t="s">
        <v>276</v>
      </c>
      <c r="C152" s="90">
        <v>41498</v>
      </c>
      <c r="D152" s="91">
        <v>8.2618694592932354</v>
      </c>
      <c r="E152" s="91">
        <v>39496.836684545626</v>
      </c>
      <c r="F152" s="91">
        <v>0</v>
      </c>
      <c r="G152" s="79">
        <v>19.78</v>
      </c>
      <c r="H152" s="79">
        <v>18.100000000000001</v>
      </c>
      <c r="I152" s="79">
        <v>15.1</v>
      </c>
      <c r="J152" s="91" t="s">
        <v>348</v>
      </c>
      <c r="K152" s="91" t="s">
        <v>348</v>
      </c>
      <c r="L152" s="91" t="s">
        <v>348</v>
      </c>
      <c r="M152" s="91" t="s">
        <v>348</v>
      </c>
    </row>
    <row r="153" spans="1:13" ht="16" x14ac:dyDescent="0.2">
      <c r="A153" s="77">
        <v>110</v>
      </c>
      <c r="B153" s="37" t="s">
        <v>273</v>
      </c>
      <c r="C153" s="90">
        <v>41498</v>
      </c>
      <c r="D153" s="91">
        <v>12.14076628888817</v>
      </c>
      <c r="E153" s="91">
        <v>42845.638229962686</v>
      </c>
      <c r="F153" s="91">
        <v>2.6072592718211762</v>
      </c>
      <c r="G153" s="79">
        <v>19.78</v>
      </c>
      <c r="H153" s="79">
        <v>18.7</v>
      </c>
      <c r="I153" s="79">
        <v>15.7</v>
      </c>
      <c r="J153" s="91" t="s">
        <v>348</v>
      </c>
      <c r="K153" s="91" t="s">
        <v>348</v>
      </c>
      <c r="L153" s="91" t="s">
        <v>348</v>
      </c>
      <c r="M153" s="91" t="s">
        <v>348</v>
      </c>
    </row>
    <row r="154" spans="1:13" ht="16" x14ac:dyDescent="0.2">
      <c r="A154" s="77">
        <v>202</v>
      </c>
      <c r="B154" s="37" t="s">
        <v>273</v>
      </c>
      <c r="C154" s="90">
        <v>41498</v>
      </c>
      <c r="D154" s="91">
        <v>17.592092153576676</v>
      </c>
      <c r="E154" s="91">
        <v>55597.904406942922</v>
      </c>
      <c r="F154" s="91">
        <v>2.5554798155408109</v>
      </c>
      <c r="G154" s="79">
        <v>20.22</v>
      </c>
      <c r="H154" s="79">
        <v>20.3</v>
      </c>
      <c r="I154" s="79">
        <v>15.6</v>
      </c>
      <c r="J154" s="91" t="s">
        <v>348</v>
      </c>
      <c r="K154" s="91" t="s">
        <v>348</v>
      </c>
      <c r="L154" s="91" t="s">
        <v>348</v>
      </c>
      <c r="M154" s="91" t="s">
        <v>348</v>
      </c>
    </row>
    <row r="155" spans="1:13" ht="16" x14ac:dyDescent="0.2">
      <c r="A155" s="77">
        <v>204</v>
      </c>
      <c r="B155" s="37" t="s">
        <v>274</v>
      </c>
      <c r="C155" s="90">
        <v>41498</v>
      </c>
      <c r="D155" s="91">
        <v>14.474451242460606</v>
      </c>
      <c r="E155" s="91">
        <v>60601.342484050459</v>
      </c>
      <c r="F155" s="91">
        <v>0</v>
      </c>
      <c r="G155" s="79">
        <v>20.22</v>
      </c>
      <c r="H155" s="79">
        <v>22.2</v>
      </c>
      <c r="I155" s="79">
        <v>21.8</v>
      </c>
      <c r="J155" s="91" t="s">
        <v>348</v>
      </c>
      <c r="K155" s="91" t="s">
        <v>348</v>
      </c>
      <c r="L155" s="91" t="s">
        <v>348</v>
      </c>
      <c r="M155" s="91" t="s">
        <v>348</v>
      </c>
    </row>
    <row r="156" spans="1:13" ht="16" x14ac:dyDescent="0.2">
      <c r="A156" s="77">
        <v>205</v>
      </c>
      <c r="B156" s="37" t="s">
        <v>269</v>
      </c>
      <c r="C156" s="90">
        <v>41498</v>
      </c>
      <c r="D156" s="91">
        <v>12.942398145101631</v>
      </c>
      <c r="E156" s="91">
        <v>69064.724140750535</v>
      </c>
      <c r="F156" s="91">
        <v>3.518777315184594</v>
      </c>
      <c r="G156" s="79">
        <v>20.22</v>
      </c>
      <c r="H156" s="79">
        <v>20.2</v>
      </c>
      <c r="I156" s="79">
        <v>24.2</v>
      </c>
      <c r="J156" s="91" t="s">
        <v>348</v>
      </c>
      <c r="K156" s="91" t="s">
        <v>348</v>
      </c>
      <c r="L156" s="91" t="s">
        <v>348</v>
      </c>
      <c r="M156" s="91" t="s">
        <v>348</v>
      </c>
    </row>
    <row r="157" spans="1:13" ht="16" x14ac:dyDescent="0.2">
      <c r="A157" s="77">
        <v>206</v>
      </c>
      <c r="B157" s="37" t="s">
        <v>271</v>
      </c>
      <c r="C157" s="90">
        <v>41498</v>
      </c>
      <c r="D157" s="91">
        <v>25.317613888495849</v>
      </c>
      <c r="E157" s="91">
        <v>52485.750941330669</v>
      </c>
      <c r="F157" s="91">
        <v>1.3265818262262661</v>
      </c>
      <c r="G157" s="79">
        <v>20.22</v>
      </c>
      <c r="H157" s="79">
        <v>20.7</v>
      </c>
      <c r="I157" s="79">
        <v>18.899999999999999</v>
      </c>
      <c r="J157" s="91" t="s">
        <v>348</v>
      </c>
      <c r="K157" s="91" t="s">
        <v>348</v>
      </c>
      <c r="L157" s="91" t="s">
        <v>348</v>
      </c>
      <c r="M157" s="91" t="s">
        <v>348</v>
      </c>
    </row>
    <row r="158" spans="1:13" ht="16" x14ac:dyDescent="0.2">
      <c r="A158" s="77">
        <v>207</v>
      </c>
      <c r="B158" s="37" t="s">
        <v>272</v>
      </c>
      <c r="C158" s="90">
        <v>41498</v>
      </c>
      <c r="D158" s="91">
        <v>17.964904132250858</v>
      </c>
      <c r="E158" s="91">
        <v>58879.375013031604</v>
      </c>
      <c r="F158" s="91">
        <v>0.44481986710962201</v>
      </c>
      <c r="G158" s="79">
        <v>20.22</v>
      </c>
      <c r="H158" s="79">
        <v>20.3</v>
      </c>
      <c r="I158" s="79">
        <v>14.9</v>
      </c>
      <c r="J158" s="91" t="s">
        <v>348</v>
      </c>
      <c r="K158" s="91" t="s">
        <v>348</v>
      </c>
      <c r="L158" s="91" t="s">
        <v>348</v>
      </c>
      <c r="M158" s="91" t="s">
        <v>348</v>
      </c>
    </row>
    <row r="159" spans="1:13" ht="16" x14ac:dyDescent="0.2">
      <c r="A159" s="77">
        <v>208</v>
      </c>
      <c r="B159" s="37" t="s">
        <v>268</v>
      </c>
      <c r="C159" s="90">
        <v>41498</v>
      </c>
      <c r="D159" s="91">
        <v>20.207094477985425</v>
      </c>
      <c r="E159" s="91">
        <v>69636.428131808279</v>
      </c>
      <c r="F159" s="91">
        <v>0</v>
      </c>
      <c r="G159" s="79">
        <v>20.22</v>
      </c>
      <c r="H159" s="79">
        <v>19.5</v>
      </c>
      <c r="I159" s="79">
        <v>16.899999999999999</v>
      </c>
      <c r="J159" s="91" t="s">
        <v>348</v>
      </c>
      <c r="K159" s="91" t="s">
        <v>348</v>
      </c>
      <c r="L159" s="91" t="s">
        <v>348</v>
      </c>
      <c r="M159" s="91" t="s">
        <v>348</v>
      </c>
    </row>
    <row r="160" spans="1:13" ht="16" x14ac:dyDescent="0.2">
      <c r="A160" s="77">
        <v>209</v>
      </c>
      <c r="B160" s="37" t="s">
        <v>270</v>
      </c>
      <c r="C160" s="90">
        <v>41498</v>
      </c>
      <c r="D160" s="91">
        <v>18.859876957153304</v>
      </c>
      <c r="E160" s="91">
        <v>64719.376743808796</v>
      </c>
      <c r="F160" s="91">
        <v>0.50986586776470799</v>
      </c>
      <c r="G160" s="79">
        <v>20.22</v>
      </c>
      <c r="H160" s="79">
        <v>20</v>
      </c>
      <c r="I160" s="79">
        <v>21.4</v>
      </c>
      <c r="J160" s="91" t="s">
        <v>348</v>
      </c>
      <c r="K160" s="91" t="s">
        <v>348</v>
      </c>
      <c r="L160" s="91" t="s">
        <v>348</v>
      </c>
      <c r="M160" s="91" t="s">
        <v>348</v>
      </c>
    </row>
    <row r="161" spans="1:13" ht="16" x14ac:dyDescent="0.2">
      <c r="A161" s="77">
        <v>210</v>
      </c>
      <c r="B161" s="37" t="s">
        <v>276</v>
      </c>
      <c r="C161" s="90">
        <v>41498</v>
      </c>
      <c r="D161" s="91">
        <v>10.510096157951583</v>
      </c>
      <c r="E161" s="91">
        <v>50556.388182532326</v>
      </c>
      <c r="F161" s="91">
        <v>0.83769902054888223</v>
      </c>
      <c r="G161" s="79">
        <v>20.22</v>
      </c>
      <c r="H161" s="79">
        <v>19.5</v>
      </c>
      <c r="I161" s="79">
        <v>18.7</v>
      </c>
      <c r="J161" s="91" t="s">
        <v>348</v>
      </c>
      <c r="K161" s="91" t="s">
        <v>348</v>
      </c>
      <c r="L161" s="91" t="s">
        <v>348</v>
      </c>
      <c r="M161" s="91" t="s">
        <v>348</v>
      </c>
    </row>
    <row r="162" spans="1:13" ht="16" x14ac:dyDescent="0.2">
      <c r="A162" s="77">
        <v>102</v>
      </c>
      <c r="B162" s="37" t="s">
        <v>271</v>
      </c>
      <c r="C162" s="90">
        <v>41509</v>
      </c>
      <c r="D162" s="91">
        <v>6.4735979207910663</v>
      </c>
      <c r="E162" s="91">
        <v>29636.895414659946</v>
      </c>
      <c r="F162" s="91">
        <v>0.22944246820934022</v>
      </c>
      <c r="G162" s="79">
        <v>20.39</v>
      </c>
      <c r="H162" s="79">
        <v>19.3</v>
      </c>
      <c r="I162" s="79">
        <v>11.5</v>
      </c>
      <c r="J162" s="91">
        <v>8.6</v>
      </c>
      <c r="K162" s="91">
        <v>6.4</v>
      </c>
      <c r="L162" s="91" t="s">
        <v>348</v>
      </c>
      <c r="M162" s="91" t="s">
        <v>348</v>
      </c>
    </row>
    <row r="163" spans="1:13" ht="16" x14ac:dyDescent="0.2">
      <c r="A163" s="77">
        <v>103</v>
      </c>
      <c r="B163" s="37" t="s">
        <v>272</v>
      </c>
      <c r="C163" s="90">
        <v>41509</v>
      </c>
      <c r="D163" s="91">
        <v>6.3897835149455133</v>
      </c>
      <c r="E163" s="91">
        <v>19726.992335013718</v>
      </c>
      <c r="F163" s="91">
        <v>0</v>
      </c>
      <c r="G163" s="79">
        <v>20.39</v>
      </c>
      <c r="H163" s="79">
        <v>18.8</v>
      </c>
      <c r="I163" s="79">
        <v>10</v>
      </c>
      <c r="J163" s="91">
        <v>9.6999999999999993</v>
      </c>
      <c r="K163" s="91">
        <v>1.5</v>
      </c>
      <c r="L163" s="91" t="s">
        <v>348</v>
      </c>
      <c r="M163" s="91" t="s">
        <v>348</v>
      </c>
    </row>
    <row r="164" spans="1:13" ht="16" x14ac:dyDescent="0.2">
      <c r="A164" s="77">
        <v>104</v>
      </c>
      <c r="B164" s="37" t="s">
        <v>269</v>
      </c>
      <c r="C164" s="90">
        <v>41509</v>
      </c>
      <c r="D164" s="91">
        <v>2.2370993045558372</v>
      </c>
      <c r="E164" s="91">
        <v>21548.150004003415</v>
      </c>
      <c r="F164" s="91">
        <v>0</v>
      </c>
      <c r="G164" s="79">
        <v>20.39</v>
      </c>
      <c r="H164" s="79">
        <v>19.3</v>
      </c>
      <c r="I164" s="79">
        <v>14.1</v>
      </c>
      <c r="J164" s="91">
        <v>8.1999999999999993</v>
      </c>
      <c r="K164" s="91">
        <v>1.4</v>
      </c>
      <c r="L164" s="91" t="s">
        <v>348</v>
      </c>
      <c r="M164" s="91" t="s">
        <v>348</v>
      </c>
    </row>
    <row r="165" spans="1:13" ht="16" x14ac:dyDescent="0.2">
      <c r="A165" s="77">
        <v>105</v>
      </c>
      <c r="B165" s="37" t="s">
        <v>274</v>
      </c>
      <c r="C165" s="90">
        <v>41509</v>
      </c>
      <c r="D165" s="91">
        <v>3.5799727538726254</v>
      </c>
      <c r="E165" s="91">
        <v>23906.447842461042</v>
      </c>
      <c r="F165" s="91">
        <v>0</v>
      </c>
      <c r="G165" s="79">
        <v>20.39</v>
      </c>
      <c r="H165" s="79">
        <v>19</v>
      </c>
      <c r="I165" s="79">
        <v>12.5</v>
      </c>
      <c r="J165" s="91">
        <v>8.1999999999999993</v>
      </c>
      <c r="K165" s="91">
        <v>0.2</v>
      </c>
      <c r="L165" s="91" t="s">
        <v>348</v>
      </c>
      <c r="M165" s="91" t="s">
        <v>348</v>
      </c>
    </row>
    <row r="166" spans="1:13" ht="16" x14ac:dyDescent="0.2">
      <c r="A166" s="77">
        <v>106</v>
      </c>
      <c r="B166" s="37" t="s">
        <v>268</v>
      </c>
      <c r="C166" s="90">
        <v>41509</v>
      </c>
      <c r="D166" s="91">
        <v>7.4948862144069199</v>
      </c>
      <c r="E166" s="91">
        <v>21021.96916804068</v>
      </c>
      <c r="F166" s="91">
        <v>0</v>
      </c>
      <c r="G166" s="79">
        <v>20.39</v>
      </c>
      <c r="H166" s="79">
        <v>19</v>
      </c>
      <c r="I166" s="79">
        <v>9.3000000000000007</v>
      </c>
      <c r="J166" s="91">
        <v>9.6999999999999993</v>
      </c>
      <c r="K166" s="91">
        <v>3</v>
      </c>
      <c r="L166" s="91" t="s">
        <v>348</v>
      </c>
      <c r="M166" s="91" t="s">
        <v>348</v>
      </c>
    </row>
    <row r="167" spans="1:13" ht="16" x14ac:dyDescent="0.2">
      <c r="A167" s="77">
        <v>107</v>
      </c>
      <c r="B167" s="37" t="s">
        <v>270</v>
      </c>
      <c r="C167" s="90">
        <v>41509</v>
      </c>
      <c r="D167" s="91">
        <v>3.8756474450168632</v>
      </c>
      <c r="E167" s="91">
        <v>27900.793198583466</v>
      </c>
      <c r="F167" s="91">
        <v>0</v>
      </c>
      <c r="G167" s="79">
        <v>20.39</v>
      </c>
      <c r="H167" s="79">
        <v>19</v>
      </c>
      <c r="I167" s="79">
        <v>11.1</v>
      </c>
      <c r="J167" s="91">
        <v>9.6</v>
      </c>
      <c r="K167" s="91">
        <v>1.3</v>
      </c>
      <c r="L167" s="91" t="s">
        <v>348</v>
      </c>
      <c r="M167" s="91" t="s">
        <v>348</v>
      </c>
    </row>
    <row r="168" spans="1:13" ht="16" x14ac:dyDescent="0.2">
      <c r="A168" s="77">
        <v>109</v>
      </c>
      <c r="B168" s="37" t="s">
        <v>276</v>
      </c>
      <c r="C168" s="90">
        <v>41509</v>
      </c>
      <c r="D168" s="91">
        <v>5.7544535166494093</v>
      </c>
      <c r="E168" s="91">
        <v>29285.961132548618</v>
      </c>
      <c r="F168" s="91">
        <v>0.84632526067904679</v>
      </c>
      <c r="G168" s="79">
        <v>20.39</v>
      </c>
      <c r="H168" s="79">
        <v>19.600000000000001</v>
      </c>
      <c r="I168" s="79">
        <v>6.8</v>
      </c>
      <c r="J168" s="91">
        <v>9.3000000000000007</v>
      </c>
      <c r="K168" s="91">
        <v>3.4</v>
      </c>
      <c r="L168" s="91" t="s">
        <v>348</v>
      </c>
      <c r="M168" s="91" t="s">
        <v>348</v>
      </c>
    </row>
    <row r="169" spans="1:13" ht="16" x14ac:dyDescent="0.2">
      <c r="A169" s="77">
        <v>110</v>
      </c>
      <c r="B169" s="37" t="s">
        <v>273</v>
      </c>
      <c r="C169" s="90">
        <v>41509</v>
      </c>
      <c r="D169" s="91">
        <v>7.9740356257070779</v>
      </c>
      <c r="E169" s="91">
        <v>34738.344293346177</v>
      </c>
      <c r="F169" s="91">
        <v>0</v>
      </c>
      <c r="G169" s="79">
        <v>20.39</v>
      </c>
      <c r="H169" s="79">
        <v>19.7</v>
      </c>
      <c r="I169" s="79">
        <v>11.7</v>
      </c>
      <c r="J169" s="91">
        <v>10.4</v>
      </c>
      <c r="K169" s="91">
        <v>3.3</v>
      </c>
      <c r="L169" s="91" t="s">
        <v>348</v>
      </c>
      <c r="M169" s="91" t="s">
        <v>348</v>
      </c>
    </row>
    <row r="170" spans="1:13" ht="16" x14ac:dyDescent="0.2">
      <c r="A170" s="77">
        <v>202</v>
      </c>
      <c r="B170" s="37" t="s">
        <v>273</v>
      </c>
      <c r="C170" s="90">
        <v>41509</v>
      </c>
      <c r="D170" s="91">
        <v>14.731991855666148</v>
      </c>
      <c r="E170" s="91">
        <v>51523.856386446918</v>
      </c>
      <c r="F170" s="91">
        <v>1.7268672720792058</v>
      </c>
      <c r="G170" s="79">
        <v>23.1</v>
      </c>
      <c r="H170" s="79">
        <v>21.7</v>
      </c>
      <c r="I170" s="79">
        <v>17.899999999999999</v>
      </c>
      <c r="J170" s="91">
        <v>7.9</v>
      </c>
      <c r="K170" s="91">
        <v>0.6</v>
      </c>
      <c r="L170" s="91" t="s">
        <v>348</v>
      </c>
      <c r="M170" s="91" t="s">
        <v>348</v>
      </c>
    </row>
    <row r="171" spans="1:13" ht="16" x14ac:dyDescent="0.2">
      <c r="A171" s="77">
        <v>204</v>
      </c>
      <c r="B171" s="37" t="s">
        <v>274</v>
      </c>
      <c r="C171" s="90">
        <v>41509</v>
      </c>
      <c r="D171" s="91">
        <v>8.1721453603724665</v>
      </c>
      <c r="E171" s="91">
        <v>43290.696771135423</v>
      </c>
      <c r="F171" s="91">
        <v>0</v>
      </c>
      <c r="G171" s="79">
        <v>23.1</v>
      </c>
      <c r="H171" s="79">
        <v>23.3</v>
      </c>
      <c r="I171" s="79">
        <v>12.7</v>
      </c>
      <c r="J171" s="91">
        <v>10.4</v>
      </c>
      <c r="K171" s="91">
        <v>5.8</v>
      </c>
      <c r="L171" s="91" t="s">
        <v>348</v>
      </c>
      <c r="M171" s="91" t="s">
        <v>348</v>
      </c>
    </row>
    <row r="172" spans="1:13" ht="16" x14ac:dyDescent="0.2">
      <c r="A172" s="77">
        <v>205</v>
      </c>
      <c r="B172" s="37" t="s">
        <v>269</v>
      </c>
      <c r="C172" s="90">
        <v>41509</v>
      </c>
      <c r="D172" s="91">
        <v>8.5879969655646349</v>
      </c>
      <c r="E172" s="91">
        <v>55712.524803089866</v>
      </c>
      <c r="F172" s="91">
        <v>0</v>
      </c>
      <c r="G172" s="79">
        <v>23.1</v>
      </c>
      <c r="H172" s="79">
        <v>21.4</v>
      </c>
      <c r="I172" s="79">
        <v>17</v>
      </c>
      <c r="J172" s="91">
        <v>10.199999999999999</v>
      </c>
      <c r="K172" s="91">
        <v>1.1000000000000001</v>
      </c>
      <c r="L172" s="91" t="s">
        <v>348</v>
      </c>
      <c r="M172" s="91" t="s">
        <v>348</v>
      </c>
    </row>
    <row r="173" spans="1:13" ht="16" x14ac:dyDescent="0.2">
      <c r="A173" s="77">
        <v>206</v>
      </c>
      <c r="B173" s="37" t="s">
        <v>271</v>
      </c>
      <c r="C173" s="90">
        <v>41509</v>
      </c>
      <c r="D173" s="91">
        <v>16.818488352095279</v>
      </c>
      <c r="E173" s="91">
        <v>37881.567023876763</v>
      </c>
      <c r="F173" s="91">
        <v>1.2279998611960985</v>
      </c>
      <c r="G173" s="79">
        <v>23.1</v>
      </c>
      <c r="H173" s="79">
        <v>21.6</v>
      </c>
      <c r="I173" s="79">
        <v>15.3</v>
      </c>
      <c r="J173" s="91">
        <v>12.8</v>
      </c>
      <c r="K173" s="91">
        <v>0.2</v>
      </c>
      <c r="L173" s="91" t="s">
        <v>348</v>
      </c>
      <c r="M173" s="91" t="s">
        <v>348</v>
      </c>
    </row>
    <row r="174" spans="1:13" ht="16" x14ac:dyDescent="0.2">
      <c r="A174" s="77">
        <v>207</v>
      </c>
      <c r="B174" s="37" t="s">
        <v>272</v>
      </c>
      <c r="C174" s="90">
        <v>41509</v>
      </c>
      <c r="D174" s="91">
        <v>11.813722728859904</v>
      </c>
      <c r="E174" s="91">
        <v>34825.821190536408</v>
      </c>
      <c r="F174" s="91">
        <v>0</v>
      </c>
      <c r="G174" s="79">
        <v>23.1</v>
      </c>
      <c r="H174" s="79">
        <v>21.1</v>
      </c>
      <c r="I174" s="79">
        <v>14</v>
      </c>
      <c r="J174" s="91">
        <v>10.4</v>
      </c>
      <c r="K174" s="91">
        <v>0.6</v>
      </c>
      <c r="L174" s="91" t="s">
        <v>348</v>
      </c>
      <c r="M174" s="91" t="s">
        <v>348</v>
      </c>
    </row>
    <row r="175" spans="1:13" ht="16" x14ac:dyDescent="0.2">
      <c r="A175" s="77">
        <v>208</v>
      </c>
      <c r="B175" s="37" t="s">
        <v>268</v>
      </c>
      <c r="C175" s="90">
        <v>41509</v>
      </c>
      <c r="D175" s="91">
        <v>10.530381602589813</v>
      </c>
      <c r="E175" s="91">
        <v>37057.073667551158</v>
      </c>
      <c r="F175" s="91">
        <v>0.77799552684806672</v>
      </c>
      <c r="G175" s="79">
        <v>23.1</v>
      </c>
      <c r="H175" s="79">
        <v>20.7</v>
      </c>
      <c r="I175" s="79">
        <v>15.7</v>
      </c>
      <c r="J175" s="91">
        <v>12</v>
      </c>
      <c r="K175" s="91">
        <v>5.2</v>
      </c>
      <c r="L175" s="91" t="s">
        <v>348</v>
      </c>
      <c r="M175" s="91" t="s">
        <v>348</v>
      </c>
    </row>
    <row r="176" spans="1:13" ht="16" x14ac:dyDescent="0.2">
      <c r="A176" s="77">
        <v>209</v>
      </c>
      <c r="B176" s="37" t="s">
        <v>270</v>
      </c>
      <c r="C176" s="90">
        <v>41509</v>
      </c>
      <c r="D176" s="91">
        <v>11.078774871560142</v>
      </c>
      <c r="E176" s="91">
        <v>45097.18856413466</v>
      </c>
      <c r="F176" s="91">
        <v>1.3629045013310952</v>
      </c>
      <c r="G176" s="79">
        <v>23.1</v>
      </c>
      <c r="H176" s="79">
        <v>22.1</v>
      </c>
      <c r="I176" s="79">
        <v>15.1</v>
      </c>
      <c r="J176" s="91">
        <v>14.4</v>
      </c>
      <c r="K176" s="91">
        <v>0.3</v>
      </c>
      <c r="L176" s="91" t="s">
        <v>348</v>
      </c>
      <c r="M176" s="91" t="s">
        <v>348</v>
      </c>
    </row>
    <row r="177" spans="1:13" ht="16" x14ac:dyDescent="0.2">
      <c r="A177" s="77">
        <v>210</v>
      </c>
      <c r="B177" s="37" t="s">
        <v>276</v>
      </c>
      <c r="C177" s="90">
        <v>41509</v>
      </c>
      <c r="D177" s="91">
        <v>7.7716732461827771</v>
      </c>
      <c r="E177" s="91">
        <v>36884.584873703476</v>
      </c>
      <c r="F177" s="91">
        <v>0</v>
      </c>
      <c r="G177" s="79">
        <v>23.1</v>
      </c>
      <c r="H177" s="79">
        <v>21.3</v>
      </c>
      <c r="I177" s="79">
        <v>12.4</v>
      </c>
      <c r="J177" s="91">
        <v>11.5</v>
      </c>
      <c r="K177" s="91">
        <v>5.6</v>
      </c>
      <c r="L177" s="91" t="s">
        <v>348</v>
      </c>
      <c r="M177" s="91" t="s">
        <v>348</v>
      </c>
    </row>
    <row r="178" spans="1:13" ht="16" x14ac:dyDescent="0.2">
      <c r="A178" s="77">
        <v>102</v>
      </c>
      <c r="B178" s="37" t="s">
        <v>271</v>
      </c>
      <c r="C178" s="90">
        <v>41520</v>
      </c>
      <c r="D178" s="91">
        <v>6.6981939721529509</v>
      </c>
      <c r="E178" s="91">
        <v>16030.271662113408</v>
      </c>
      <c r="F178" s="91">
        <v>1.0183455662763365</v>
      </c>
      <c r="G178" s="79">
        <v>15.38</v>
      </c>
      <c r="H178" s="79">
        <v>15.4</v>
      </c>
      <c r="I178" s="79">
        <v>17.2</v>
      </c>
      <c r="J178" s="91" t="s">
        <v>348</v>
      </c>
      <c r="K178" s="91" t="s">
        <v>348</v>
      </c>
      <c r="L178" s="91" t="s">
        <v>348</v>
      </c>
      <c r="M178" s="91" t="s">
        <v>348</v>
      </c>
    </row>
    <row r="179" spans="1:13" ht="16" x14ac:dyDescent="0.2">
      <c r="A179" s="77">
        <v>103</v>
      </c>
      <c r="B179" s="37" t="s">
        <v>272</v>
      </c>
      <c r="C179" s="90">
        <v>41520</v>
      </c>
      <c r="D179" s="91">
        <v>8.7696148199619532</v>
      </c>
      <c r="E179" s="91">
        <v>32453.932039685169</v>
      </c>
      <c r="F179" s="91">
        <v>0</v>
      </c>
      <c r="G179" s="79">
        <v>15.38</v>
      </c>
      <c r="H179" s="79">
        <v>15.1</v>
      </c>
      <c r="I179" s="79">
        <v>21.4</v>
      </c>
      <c r="J179" s="91" t="s">
        <v>348</v>
      </c>
      <c r="K179" s="91" t="s">
        <v>348</v>
      </c>
      <c r="L179" s="91" t="s">
        <v>348</v>
      </c>
      <c r="M179" s="91" t="s">
        <v>348</v>
      </c>
    </row>
    <row r="180" spans="1:13" ht="16" x14ac:dyDescent="0.2">
      <c r="A180" s="77">
        <v>104</v>
      </c>
      <c r="B180" s="37" t="s">
        <v>269</v>
      </c>
      <c r="C180" s="90">
        <v>41520</v>
      </c>
      <c r="D180" s="91">
        <v>7.4178750212572417</v>
      </c>
      <c r="E180" s="91">
        <v>35091.774458833497</v>
      </c>
      <c r="F180" s="91">
        <v>0</v>
      </c>
      <c r="G180" s="79">
        <v>15.38</v>
      </c>
      <c r="H180" s="79">
        <v>15.3</v>
      </c>
      <c r="I180" s="79">
        <v>21.4</v>
      </c>
      <c r="J180" s="91" t="s">
        <v>348</v>
      </c>
      <c r="K180" s="91" t="s">
        <v>348</v>
      </c>
      <c r="L180" s="91" t="s">
        <v>348</v>
      </c>
      <c r="M180" s="91" t="s">
        <v>348</v>
      </c>
    </row>
    <row r="181" spans="1:13" ht="16" x14ac:dyDescent="0.2">
      <c r="A181" s="77">
        <v>105</v>
      </c>
      <c r="B181" s="37" t="s">
        <v>274</v>
      </c>
      <c r="C181" s="90">
        <v>41520</v>
      </c>
      <c r="D181" s="91">
        <v>2.7993879696521025</v>
      </c>
      <c r="E181" s="91">
        <v>25156.072050739986</v>
      </c>
      <c r="F181" s="91">
        <v>3.2424622617409051</v>
      </c>
      <c r="G181" s="79">
        <v>15.38</v>
      </c>
      <c r="H181" s="79">
        <v>15</v>
      </c>
      <c r="I181" s="79">
        <v>18.5</v>
      </c>
      <c r="J181" s="91" t="s">
        <v>348</v>
      </c>
      <c r="K181" s="91" t="s">
        <v>348</v>
      </c>
      <c r="L181" s="91" t="s">
        <v>348</v>
      </c>
      <c r="M181" s="91" t="s">
        <v>348</v>
      </c>
    </row>
    <row r="182" spans="1:13" ht="16" x14ac:dyDescent="0.2">
      <c r="A182" s="77">
        <v>106</v>
      </c>
      <c r="B182" s="37" t="s">
        <v>268</v>
      </c>
      <c r="C182" s="90">
        <v>41520</v>
      </c>
      <c r="D182" s="91">
        <v>11.054624069168637</v>
      </c>
      <c r="E182" s="91">
        <v>26670.311172527625</v>
      </c>
      <c r="F182" s="91">
        <v>2.1949764926370676</v>
      </c>
      <c r="G182" s="79">
        <v>15.38</v>
      </c>
      <c r="H182" s="79">
        <v>14.8</v>
      </c>
      <c r="I182" s="79">
        <v>20.7</v>
      </c>
      <c r="J182" s="91" t="s">
        <v>348</v>
      </c>
      <c r="K182" s="91" t="s">
        <v>348</v>
      </c>
      <c r="L182" s="91" t="s">
        <v>348</v>
      </c>
      <c r="M182" s="91" t="s">
        <v>348</v>
      </c>
    </row>
    <row r="183" spans="1:13" ht="16" x14ac:dyDescent="0.2">
      <c r="A183" s="77">
        <v>107</v>
      </c>
      <c r="B183" s="37" t="s">
        <v>270</v>
      </c>
      <c r="C183" s="90">
        <v>41520</v>
      </c>
      <c r="D183" s="91">
        <v>5.1319319618525059</v>
      </c>
      <c r="E183" s="91">
        <v>33736.691891835282</v>
      </c>
      <c r="F183" s="91">
        <v>2.014053757370017</v>
      </c>
      <c r="G183" s="79">
        <v>15.38</v>
      </c>
      <c r="H183" s="79">
        <v>15.4</v>
      </c>
      <c r="I183" s="79">
        <v>22.2</v>
      </c>
      <c r="J183" s="91" t="s">
        <v>348</v>
      </c>
      <c r="K183" s="91" t="s">
        <v>348</v>
      </c>
      <c r="L183" s="91" t="s">
        <v>348</v>
      </c>
      <c r="M183" s="91" t="s">
        <v>348</v>
      </c>
    </row>
    <row r="184" spans="1:13" ht="16" x14ac:dyDescent="0.2">
      <c r="A184" s="77">
        <v>109</v>
      </c>
      <c r="B184" s="37" t="s">
        <v>276</v>
      </c>
      <c r="C184" s="90">
        <v>41520</v>
      </c>
      <c r="D184" s="91">
        <v>4.3492473574183022</v>
      </c>
      <c r="E184" s="91">
        <v>36948.889669402939</v>
      </c>
      <c r="F184" s="91">
        <v>3.929673584593496</v>
      </c>
      <c r="G184" s="79">
        <v>15.38</v>
      </c>
      <c r="H184" s="79">
        <v>15.9</v>
      </c>
      <c r="I184" s="79">
        <v>15.4</v>
      </c>
      <c r="J184" s="91" t="s">
        <v>348</v>
      </c>
      <c r="K184" s="91" t="s">
        <v>348</v>
      </c>
      <c r="L184" s="91" t="s">
        <v>348</v>
      </c>
      <c r="M184" s="91" t="s">
        <v>348</v>
      </c>
    </row>
    <row r="185" spans="1:13" ht="16" x14ac:dyDescent="0.2">
      <c r="A185" s="77">
        <v>110</v>
      </c>
      <c r="B185" s="37" t="s">
        <v>273</v>
      </c>
      <c r="C185" s="90">
        <v>41520</v>
      </c>
      <c r="D185" s="91">
        <v>7.9473835787069866</v>
      </c>
      <c r="E185" s="91">
        <v>30862.126116526655</v>
      </c>
      <c r="F185" s="91">
        <v>1.0609821740141199</v>
      </c>
      <c r="G185" s="79">
        <v>15.38</v>
      </c>
      <c r="H185" s="79">
        <v>16.2</v>
      </c>
      <c r="I185" s="79">
        <v>19.5</v>
      </c>
      <c r="J185" s="91" t="s">
        <v>348</v>
      </c>
      <c r="K185" s="91" t="s">
        <v>348</v>
      </c>
      <c r="L185" s="91" t="s">
        <v>348</v>
      </c>
      <c r="M185" s="91" t="s">
        <v>348</v>
      </c>
    </row>
    <row r="186" spans="1:13" ht="16" x14ac:dyDescent="0.2">
      <c r="A186" s="77">
        <v>202</v>
      </c>
      <c r="B186" s="37" t="s">
        <v>273</v>
      </c>
      <c r="C186" s="90">
        <v>41520</v>
      </c>
      <c r="D186" s="91">
        <v>15.073736195908563</v>
      </c>
      <c r="E186" s="91">
        <v>48981.003651743129</v>
      </c>
      <c r="F186" s="91">
        <v>3.0496840969912791</v>
      </c>
      <c r="G186" s="79">
        <v>19</v>
      </c>
      <c r="H186" s="79">
        <v>18</v>
      </c>
      <c r="I186" s="79">
        <v>19.5</v>
      </c>
      <c r="J186" s="91" t="s">
        <v>348</v>
      </c>
      <c r="K186" s="91" t="s">
        <v>348</v>
      </c>
      <c r="L186" s="91" t="s">
        <v>348</v>
      </c>
      <c r="M186" s="91" t="s">
        <v>348</v>
      </c>
    </row>
    <row r="187" spans="1:13" ht="16" x14ac:dyDescent="0.2">
      <c r="A187" s="77">
        <v>204</v>
      </c>
      <c r="B187" s="37" t="s">
        <v>274</v>
      </c>
      <c r="C187" s="90">
        <v>41520</v>
      </c>
      <c r="D187" s="91">
        <v>8.3562956743681607</v>
      </c>
      <c r="E187" s="91">
        <v>53344.389503032573</v>
      </c>
      <c r="F187" s="91">
        <v>0</v>
      </c>
      <c r="G187" s="79">
        <v>19</v>
      </c>
      <c r="H187" s="79">
        <v>20.100000000000001</v>
      </c>
      <c r="I187" s="79">
        <v>21.4</v>
      </c>
      <c r="J187" s="91" t="s">
        <v>348</v>
      </c>
      <c r="K187" s="91" t="s">
        <v>348</v>
      </c>
      <c r="L187" s="91" t="s">
        <v>348</v>
      </c>
      <c r="M187" s="91" t="s">
        <v>348</v>
      </c>
    </row>
    <row r="188" spans="1:13" ht="16" x14ac:dyDescent="0.2">
      <c r="A188" s="77">
        <v>205</v>
      </c>
      <c r="B188" s="37" t="s">
        <v>269</v>
      </c>
      <c r="C188" s="90">
        <v>41520</v>
      </c>
      <c r="D188" s="91">
        <v>8.5509324633699215</v>
      </c>
      <c r="E188" s="91">
        <v>56985.694564558798</v>
      </c>
      <c r="F188" s="91">
        <v>0</v>
      </c>
      <c r="G188" s="79">
        <v>19</v>
      </c>
      <c r="H188" s="79">
        <v>17.100000000000001</v>
      </c>
      <c r="I188" s="79">
        <v>24</v>
      </c>
      <c r="J188" s="91" t="s">
        <v>348</v>
      </c>
      <c r="K188" s="91" t="s">
        <v>348</v>
      </c>
      <c r="L188" s="91" t="s">
        <v>348</v>
      </c>
      <c r="M188" s="91" t="s">
        <v>348</v>
      </c>
    </row>
    <row r="189" spans="1:13" ht="16" x14ac:dyDescent="0.2">
      <c r="A189" s="77">
        <v>206</v>
      </c>
      <c r="B189" s="37" t="s">
        <v>271</v>
      </c>
      <c r="C189" s="90">
        <v>41520</v>
      </c>
      <c r="D189" s="91">
        <v>10.86168691650747</v>
      </c>
      <c r="E189" s="91">
        <v>30418.440686898706</v>
      </c>
      <c r="F189" s="91">
        <v>0.37266534341759561</v>
      </c>
      <c r="G189" s="79">
        <v>19</v>
      </c>
      <c r="H189" s="79">
        <v>17.3</v>
      </c>
      <c r="I189" s="79">
        <v>22</v>
      </c>
      <c r="J189" s="91" t="s">
        <v>348</v>
      </c>
      <c r="K189" s="91" t="s">
        <v>348</v>
      </c>
      <c r="L189" s="91" t="s">
        <v>348</v>
      </c>
      <c r="M189" s="91" t="s">
        <v>348</v>
      </c>
    </row>
    <row r="190" spans="1:13" ht="16" x14ac:dyDescent="0.2">
      <c r="A190" s="77">
        <v>207</v>
      </c>
      <c r="B190" s="37" t="s">
        <v>272</v>
      </c>
      <c r="C190" s="90">
        <v>41520</v>
      </c>
      <c r="D190" s="91">
        <v>12.674248490658588</v>
      </c>
      <c r="E190" s="91">
        <v>50310.911919509672</v>
      </c>
      <c r="F190" s="91">
        <v>0</v>
      </c>
      <c r="G190" s="79">
        <v>19</v>
      </c>
      <c r="H190" s="79">
        <v>16.600000000000001</v>
      </c>
      <c r="I190" s="79">
        <v>23</v>
      </c>
      <c r="J190" s="91" t="s">
        <v>348</v>
      </c>
      <c r="K190" s="91" t="s">
        <v>348</v>
      </c>
      <c r="L190" s="91" t="s">
        <v>348</v>
      </c>
      <c r="M190" s="91" t="s">
        <v>348</v>
      </c>
    </row>
    <row r="191" spans="1:13" ht="16" x14ac:dyDescent="0.2">
      <c r="A191" s="77">
        <v>208</v>
      </c>
      <c r="B191" s="37" t="s">
        <v>268</v>
      </c>
      <c r="C191" s="90">
        <v>41520</v>
      </c>
      <c r="D191" s="91">
        <v>11.115215946392125</v>
      </c>
      <c r="E191" s="91">
        <v>46175.132296845426</v>
      </c>
      <c r="F191" s="91">
        <v>6.1558394380343771</v>
      </c>
      <c r="G191" s="79">
        <v>19</v>
      </c>
      <c r="H191" s="79">
        <v>16.600000000000001</v>
      </c>
      <c r="I191" s="79">
        <v>21</v>
      </c>
      <c r="J191" s="91" t="s">
        <v>348</v>
      </c>
      <c r="K191" s="91" t="s">
        <v>348</v>
      </c>
      <c r="L191" s="91" t="s">
        <v>348</v>
      </c>
      <c r="M191" s="91" t="s">
        <v>348</v>
      </c>
    </row>
    <row r="192" spans="1:13" ht="16" x14ac:dyDescent="0.2">
      <c r="A192" s="77">
        <v>209</v>
      </c>
      <c r="B192" s="37" t="s">
        <v>270</v>
      </c>
      <c r="C192" s="90">
        <v>41520</v>
      </c>
      <c r="D192" s="91">
        <v>11.058037326867687</v>
      </c>
      <c r="E192" s="91">
        <v>38169.622552894863</v>
      </c>
      <c r="F192" s="91">
        <v>3.8382838777583013</v>
      </c>
      <c r="G192" s="79">
        <v>19</v>
      </c>
      <c r="H192" s="79">
        <v>17.5</v>
      </c>
      <c r="I192" s="79">
        <v>22.8</v>
      </c>
      <c r="J192" s="91" t="s">
        <v>348</v>
      </c>
      <c r="K192" s="91" t="s">
        <v>348</v>
      </c>
      <c r="L192" s="91" t="s">
        <v>348</v>
      </c>
      <c r="M192" s="91" t="s">
        <v>348</v>
      </c>
    </row>
    <row r="193" spans="1:13" ht="16" x14ac:dyDescent="0.2">
      <c r="A193" s="77">
        <v>210</v>
      </c>
      <c r="B193" s="37" t="s">
        <v>276</v>
      </c>
      <c r="C193" s="90">
        <v>41520</v>
      </c>
      <c r="D193" s="91">
        <v>8.3422992013553596</v>
      </c>
      <c r="E193" s="91">
        <v>45823.84240767837</v>
      </c>
      <c r="F193" s="91">
        <v>3.4665967350503508</v>
      </c>
      <c r="G193" s="79">
        <v>19</v>
      </c>
      <c r="H193" s="79">
        <v>17.100000000000001</v>
      </c>
      <c r="I193" s="79">
        <v>24.5</v>
      </c>
      <c r="J193" s="91" t="s">
        <v>348</v>
      </c>
      <c r="K193" s="91" t="s">
        <v>348</v>
      </c>
      <c r="L193" s="91" t="s">
        <v>348</v>
      </c>
      <c r="M193" s="91" t="s">
        <v>348</v>
      </c>
    </row>
    <row r="194" spans="1:13" ht="16" x14ac:dyDescent="0.2">
      <c r="A194" s="77">
        <v>102</v>
      </c>
      <c r="B194" s="37" t="s">
        <v>271</v>
      </c>
      <c r="C194" s="90">
        <v>41534</v>
      </c>
      <c r="D194" s="91">
        <v>6.7632546326357428</v>
      </c>
      <c r="E194" s="91">
        <v>16991.760814759196</v>
      </c>
      <c r="F194" s="91">
        <v>0.58722316443759548</v>
      </c>
      <c r="G194" s="79">
        <v>10.72</v>
      </c>
      <c r="H194" s="79">
        <v>10</v>
      </c>
      <c r="I194" s="79">
        <v>22.2</v>
      </c>
      <c r="J194" s="91" t="s">
        <v>348</v>
      </c>
      <c r="K194" s="91" t="s">
        <v>348</v>
      </c>
      <c r="L194" s="91" t="s">
        <v>348</v>
      </c>
      <c r="M194" s="91" t="s">
        <v>348</v>
      </c>
    </row>
    <row r="195" spans="1:13" ht="16" x14ac:dyDescent="0.2">
      <c r="A195" s="77">
        <v>103</v>
      </c>
      <c r="B195" s="37" t="s">
        <v>272</v>
      </c>
      <c r="C195" s="90">
        <v>41534</v>
      </c>
      <c r="D195" s="91">
        <v>6.4889944460343614</v>
      </c>
      <c r="E195" s="91">
        <v>14251.539677245502</v>
      </c>
      <c r="F195" s="91">
        <v>3.3314381900414607</v>
      </c>
      <c r="G195" s="79">
        <v>10.72</v>
      </c>
      <c r="H195" s="79">
        <v>9.3000000000000007</v>
      </c>
      <c r="I195" s="79">
        <v>20.9</v>
      </c>
      <c r="J195" s="91" t="s">
        <v>348</v>
      </c>
      <c r="K195" s="91" t="s">
        <v>348</v>
      </c>
      <c r="L195" s="91" t="s">
        <v>348</v>
      </c>
      <c r="M195" s="91" t="s">
        <v>348</v>
      </c>
    </row>
    <row r="196" spans="1:13" ht="16" x14ac:dyDescent="0.2">
      <c r="A196" s="77">
        <v>104</v>
      </c>
      <c r="B196" s="37" t="s">
        <v>269</v>
      </c>
      <c r="C196" s="90">
        <v>41534</v>
      </c>
      <c r="D196" s="91">
        <v>5.1071366608352946</v>
      </c>
      <c r="E196" s="91">
        <v>10555.839087723976</v>
      </c>
      <c r="F196" s="91">
        <v>3.3018113927185871E-2</v>
      </c>
      <c r="G196" s="79">
        <v>10.72</v>
      </c>
      <c r="H196" s="79">
        <v>9.8000000000000007</v>
      </c>
      <c r="I196" s="79">
        <v>21.2</v>
      </c>
      <c r="J196" s="91" t="s">
        <v>348</v>
      </c>
      <c r="K196" s="91" t="s">
        <v>348</v>
      </c>
      <c r="L196" s="91" t="s">
        <v>348</v>
      </c>
      <c r="M196" s="91" t="s">
        <v>348</v>
      </c>
    </row>
    <row r="197" spans="1:13" ht="16" x14ac:dyDescent="0.2">
      <c r="A197" s="77">
        <v>105</v>
      </c>
      <c r="B197" s="37" t="s">
        <v>274</v>
      </c>
      <c r="C197" s="90">
        <v>41534</v>
      </c>
      <c r="D197" s="91">
        <v>5.0883200505123485</v>
      </c>
      <c r="E197" s="91">
        <v>14646.085432963508</v>
      </c>
      <c r="F197" s="91">
        <v>1.1668032652851037</v>
      </c>
      <c r="G197" s="79">
        <v>10.72</v>
      </c>
      <c r="H197" s="79">
        <v>9.9</v>
      </c>
      <c r="I197" s="79">
        <v>20.100000000000001</v>
      </c>
      <c r="J197" s="91" t="s">
        <v>348</v>
      </c>
      <c r="K197" s="91" t="s">
        <v>348</v>
      </c>
      <c r="L197" s="91" t="s">
        <v>348</v>
      </c>
      <c r="M197" s="91" t="s">
        <v>348</v>
      </c>
    </row>
    <row r="198" spans="1:13" ht="16" x14ac:dyDescent="0.2">
      <c r="A198" s="77">
        <v>106</v>
      </c>
      <c r="B198" s="37" t="s">
        <v>268</v>
      </c>
      <c r="C198" s="90">
        <v>41534</v>
      </c>
      <c r="D198" s="91">
        <v>5.8443840777398366</v>
      </c>
      <c r="E198" s="91">
        <v>12896.365644717989</v>
      </c>
      <c r="F198" s="91">
        <v>0.67012455480602362</v>
      </c>
      <c r="G198" s="79">
        <v>10.72</v>
      </c>
      <c r="H198" s="79">
        <v>9.8000000000000007</v>
      </c>
      <c r="I198" s="79">
        <v>20.5</v>
      </c>
      <c r="J198" s="91" t="s">
        <v>348</v>
      </c>
      <c r="K198" s="91" t="s">
        <v>348</v>
      </c>
      <c r="L198" s="91" t="s">
        <v>348</v>
      </c>
      <c r="M198" s="91" t="s">
        <v>348</v>
      </c>
    </row>
    <row r="199" spans="1:13" ht="16" x14ac:dyDescent="0.2">
      <c r="A199" s="77">
        <v>107</v>
      </c>
      <c r="B199" s="37" t="s">
        <v>270</v>
      </c>
      <c r="C199" s="90">
        <v>41534</v>
      </c>
      <c r="D199" s="91">
        <v>3.073549323300103</v>
      </c>
      <c r="E199" s="91">
        <v>11250.030887424282</v>
      </c>
      <c r="F199" s="91">
        <v>3.1344545074689991</v>
      </c>
      <c r="G199" s="79">
        <v>10.72</v>
      </c>
      <c r="H199" s="79">
        <v>9.9</v>
      </c>
      <c r="I199" s="79">
        <v>18.7</v>
      </c>
      <c r="J199" s="91" t="s">
        <v>348</v>
      </c>
      <c r="K199" s="91" t="s">
        <v>348</v>
      </c>
      <c r="L199" s="91" t="s">
        <v>348</v>
      </c>
      <c r="M199" s="91" t="s">
        <v>348</v>
      </c>
    </row>
    <row r="200" spans="1:13" ht="16" x14ac:dyDescent="0.2">
      <c r="A200" s="77">
        <v>109</v>
      </c>
      <c r="B200" s="37" t="s">
        <v>276</v>
      </c>
      <c r="C200" s="90">
        <v>41534</v>
      </c>
      <c r="D200" s="91">
        <v>4.4377350329999503</v>
      </c>
      <c r="E200" s="91">
        <v>10233.641956463538</v>
      </c>
      <c r="F200" s="91">
        <v>0.75753880077119695</v>
      </c>
      <c r="G200" s="79">
        <v>10.72</v>
      </c>
      <c r="H200" s="79">
        <v>9.9</v>
      </c>
      <c r="I200" s="79">
        <v>20.8</v>
      </c>
      <c r="J200" s="91" t="s">
        <v>348</v>
      </c>
      <c r="K200" s="91" t="s">
        <v>348</v>
      </c>
      <c r="L200" s="91" t="s">
        <v>348</v>
      </c>
      <c r="M200" s="91" t="s">
        <v>348</v>
      </c>
    </row>
    <row r="201" spans="1:13" ht="16" x14ac:dyDescent="0.2">
      <c r="A201" s="77">
        <v>110</v>
      </c>
      <c r="B201" s="37" t="s">
        <v>273</v>
      </c>
      <c r="C201" s="90">
        <v>41534</v>
      </c>
      <c r="D201" s="91">
        <v>5.7063964317045048</v>
      </c>
      <c r="E201" s="91">
        <v>14461.010487170259</v>
      </c>
      <c r="F201" s="91">
        <v>3.3843177942123122</v>
      </c>
      <c r="G201" s="79">
        <v>10.72</v>
      </c>
      <c r="H201" s="79">
        <v>10.5</v>
      </c>
      <c r="I201" s="79">
        <v>20.7</v>
      </c>
      <c r="J201" s="91" t="s">
        <v>348</v>
      </c>
      <c r="K201" s="91" t="s">
        <v>348</v>
      </c>
      <c r="L201" s="91" t="s">
        <v>348</v>
      </c>
      <c r="M201" s="91" t="s">
        <v>348</v>
      </c>
    </row>
    <row r="202" spans="1:13" ht="16" x14ac:dyDescent="0.2">
      <c r="A202" s="77">
        <v>202</v>
      </c>
      <c r="B202" s="37" t="s">
        <v>273</v>
      </c>
      <c r="C202" s="90">
        <v>41534</v>
      </c>
      <c r="D202" s="91">
        <v>8.3405425891545413</v>
      </c>
      <c r="E202" s="91">
        <v>29416.55471787486</v>
      </c>
      <c r="F202" s="91">
        <v>0</v>
      </c>
      <c r="G202" s="79">
        <v>13.1</v>
      </c>
      <c r="H202" s="79">
        <v>13.3</v>
      </c>
      <c r="I202" s="79">
        <v>25.1</v>
      </c>
      <c r="J202" s="91" t="s">
        <v>348</v>
      </c>
      <c r="K202" s="91" t="s">
        <v>348</v>
      </c>
      <c r="L202" s="91" t="s">
        <v>348</v>
      </c>
      <c r="M202" s="91" t="s">
        <v>348</v>
      </c>
    </row>
    <row r="203" spans="1:13" ht="16" x14ac:dyDescent="0.2">
      <c r="A203" s="77">
        <v>204</v>
      </c>
      <c r="B203" s="37" t="s">
        <v>274</v>
      </c>
      <c r="C203" s="90">
        <v>41534</v>
      </c>
      <c r="D203" s="91">
        <v>6.3420150702789551</v>
      </c>
      <c r="E203" s="91">
        <v>1535.6846318076177</v>
      </c>
      <c r="F203" s="91">
        <v>0</v>
      </c>
      <c r="G203" s="79">
        <v>13.1</v>
      </c>
      <c r="H203" s="79">
        <v>12.5</v>
      </c>
      <c r="I203" s="79">
        <v>28.1</v>
      </c>
      <c r="J203" s="91" t="s">
        <v>348</v>
      </c>
      <c r="K203" s="91" t="s">
        <v>348</v>
      </c>
      <c r="L203" s="91" t="s">
        <v>348</v>
      </c>
      <c r="M203" s="91" t="s">
        <v>348</v>
      </c>
    </row>
    <row r="204" spans="1:13" ht="16" x14ac:dyDescent="0.2">
      <c r="A204" s="77">
        <v>205</v>
      </c>
      <c r="B204" s="37" t="s">
        <v>269</v>
      </c>
      <c r="C204" s="90">
        <v>41534</v>
      </c>
      <c r="D204" s="91">
        <v>6.5999173292397941</v>
      </c>
      <c r="E204" s="91">
        <v>31527.70502643846</v>
      </c>
      <c r="F204" s="91">
        <v>1.9528028108975028</v>
      </c>
      <c r="G204" s="79">
        <v>13.1</v>
      </c>
      <c r="H204" s="79">
        <v>12.2</v>
      </c>
      <c r="I204" s="79">
        <v>25.1</v>
      </c>
      <c r="J204" s="91" t="s">
        <v>348</v>
      </c>
      <c r="K204" s="91" t="s">
        <v>348</v>
      </c>
      <c r="L204" s="91" t="s">
        <v>348</v>
      </c>
      <c r="M204" s="91" t="s">
        <v>348</v>
      </c>
    </row>
    <row r="205" spans="1:13" ht="16" x14ac:dyDescent="0.2">
      <c r="A205" s="77">
        <v>206</v>
      </c>
      <c r="B205" s="37" t="s">
        <v>271</v>
      </c>
      <c r="C205" s="90">
        <v>41534</v>
      </c>
      <c r="D205" s="91">
        <v>7.3451350418263495</v>
      </c>
      <c r="E205" s="91">
        <v>12248.096910528897</v>
      </c>
      <c r="F205" s="91">
        <v>4.4241968784364838</v>
      </c>
      <c r="G205" s="79">
        <v>13.1</v>
      </c>
      <c r="H205" s="79">
        <v>12.6</v>
      </c>
      <c r="I205" s="79">
        <v>12.2</v>
      </c>
      <c r="J205" s="91" t="s">
        <v>348</v>
      </c>
      <c r="K205" s="91" t="s">
        <v>348</v>
      </c>
      <c r="L205" s="91" t="s">
        <v>348</v>
      </c>
      <c r="M205" s="91" t="s">
        <v>348</v>
      </c>
    </row>
    <row r="206" spans="1:13" ht="16" x14ac:dyDescent="0.2">
      <c r="A206" s="77">
        <v>207</v>
      </c>
      <c r="B206" s="37" t="s">
        <v>272</v>
      </c>
      <c r="C206" s="90">
        <v>41534</v>
      </c>
      <c r="D206" s="91">
        <v>7.9903053697069444</v>
      </c>
      <c r="E206" s="91">
        <v>20684.182013598525</v>
      </c>
      <c r="F206" s="91">
        <v>6.8255230807146877E-2</v>
      </c>
      <c r="G206" s="79">
        <v>13.1</v>
      </c>
      <c r="H206" s="79">
        <v>12.4</v>
      </c>
      <c r="I206" s="79">
        <v>21</v>
      </c>
      <c r="J206" s="91" t="s">
        <v>348</v>
      </c>
      <c r="K206" s="91" t="s">
        <v>348</v>
      </c>
      <c r="L206" s="91" t="s">
        <v>348</v>
      </c>
      <c r="M206" s="91" t="s">
        <v>348</v>
      </c>
    </row>
    <row r="207" spans="1:13" ht="16" x14ac:dyDescent="0.2">
      <c r="A207" s="77">
        <v>208</v>
      </c>
      <c r="B207" s="37" t="s">
        <v>268</v>
      </c>
      <c r="C207" s="90">
        <v>41534</v>
      </c>
      <c r="D207" s="91">
        <v>7.3346128254476142</v>
      </c>
      <c r="E207" s="91">
        <v>16008.334180821019</v>
      </c>
      <c r="F207" s="91">
        <v>0.30837636272556412</v>
      </c>
      <c r="G207" s="79">
        <v>13.1</v>
      </c>
      <c r="H207" s="79">
        <v>12.6</v>
      </c>
      <c r="I207" s="79">
        <v>22.2</v>
      </c>
      <c r="J207" s="91" t="s">
        <v>348</v>
      </c>
      <c r="K207" s="91" t="s">
        <v>348</v>
      </c>
      <c r="L207" s="91" t="s">
        <v>348</v>
      </c>
      <c r="M207" s="91" t="s">
        <v>348</v>
      </c>
    </row>
    <row r="208" spans="1:13" ht="16" x14ac:dyDescent="0.2">
      <c r="A208" s="77">
        <v>209</v>
      </c>
      <c r="B208" s="37" t="s">
        <v>270</v>
      </c>
      <c r="C208" s="90">
        <v>41534</v>
      </c>
      <c r="D208" s="91">
        <v>6.504468595745978</v>
      </c>
      <c r="E208" s="91">
        <v>17551.885229006701</v>
      </c>
      <c r="F208" s="91">
        <v>2.4067291652592777</v>
      </c>
      <c r="G208" s="79">
        <v>13.1</v>
      </c>
      <c r="H208" s="79">
        <v>13</v>
      </c>
      <c r="I208" s="79">
        <v>15.4</v>
      </c>
      <c r="J208" s="91" t="s">
        <v>348</v>
      </c>
      <c r="K208" s="91" t="s">
        <v>348</v>
      </c>
      <c r="L208" s="91" t="s">
        <v>348</v>
      </c>
      <c r="M208" s="91" t="s">
        <v>348</v>
      </c>
    </row>
    <row r="209" spans="1:13" ht="16" x14ac:dyDescent="0.2">
      <c r="A209" s="77">
        <v>210</v>
      </c>
      <c r="B209" s="37" t="s">
        <v>276</v>
      </c>
      <c r="C209" s="90">
        <v>41534</v>
      </c>
      <c r="D209" s="91">
        <v>5.4427902404837738</v>
      </c>
      <c r="E209" s="91">
        <v>20894.097587456112</v>
      </c>
      <c r="F209" s="91">
        <v>1.8105306482215933</v>
      </c>
      <c r="G209" s="79">
        <v>13.1</v>
      </c>
      <c r="H209" s="79">
        <v>12.3</v>
      </c>
      <c r="I209" s="79">
        <v>21.3</v>
      </c>
      <c r="J209" s="91" t="s">
        <v>348</v>
      </c>
      <c r="K209" s="91" t="s">
        <v>348</v>
      </c>
      <c r="L209" s="91" t="s">
        <v>348</v>
      </c>
      <c r="M209" s="91" t="s">
        <v>348</v>
      </c>
    </row>
    <row r="210" spans="1:13" ht="16" x14ac:dyDescent="0.2">
      <c r="A210" s="77">
        <v>102</v>
      </c>
      <c r="B210" s="37" t="s">
        <v>271</v>
      </c>
      <c r="C210" s="90">
        <v>41540</v>
      </c>
      <c r="D210" s="91">
        <v>5.6085507653166893</v>
      </c>
      <c r="E210" s="91">
        <v>28883.612013175618</v>
      </c>
      <c r="F210" s="91">
        <v>7.593089478987082</v>
      </c>
      <c r="G210" s="79">
        <v>11.61</v>
      </c>
      <c r="H210" s="79">
        <v>11.4</v>
      </c>
      <c r="I210" s="79">
        <v>25.3</v>
      </c>
      <c r="J210" s="91" t="s">
        <v>348</v>
      </c>
      <c r="K210" s="91" t="s">
        <v>348</v>
      </c>
      <c r="L210" s="91" t="s">
        <v>348</v>
      </c>
      <c r="M210" s="91" t="s">
        <v>348</v>
      </c>
    </row>
    <row r="211" spans="1:13" ht="16" x14ac:dyDescent="0.2">
      <c r="A211" s="77">
        <v>103</v>
      </c>
      <c r="B211" s="37" t="s">
        <v>272</v>
      </c>
      <c r="C211" s="90">
        <v>41540</v>
      </c>
      <c r="D211" s="91">
        <v>5.3810376812708984</v>
      </c>
      <c r="E211" s="91">
        <v>24479.640321169078</v>
      </c>
      <c r="F211" s="91">
        <v>7.6612897962082318</v>
      </c>
      <c r="G211" s="79">
        <v>11.61</v>
      </c>
      <c r="H211" s="79">
        <v>11</v>
      </c>
      <c r="I211" s="79">
        <v>24.8</v>
      </c>
      <c r="J211" s="91" t="s">
        <v>348</v>
      </c>
      <c r="K211" s="91" t="s">
        <v>348</v>
      </c>
      <c r="L211" s="91" t="s">
        <v>348</v>
      </c>
      <c r="M211" s="91" t="s">
        <v>348</v>
      </c>
    </row>
    <row r="212" spans="1:13" ht="16" x14ac:dyDescent="0.2">
      <c r="A212" s="77">
        <v>104</v>
      </c>
      <c r="B212" s="37" t="s">
        <v>269</v>
      </c>
      <c r="C212" s="90">
        <v>41540</v>
      </c>
      <c r="D212" s="91">
        <v>4.7063222164459422</v>
      </c>
      <c r="E212" s="91">
        <v>26438.436201502285</v>
      </c>
      <c r="F212" s="91">
        <v>4.2734848210587586</v>
      </c>
      <c r="G212" s="79">
        <v>11.61</v>
      </c>
      <c r="H212" s="79">
        <v>11.3</v>
      </c>
      <c r="I212" s="79">
        <v>22.2</v>
      </c>
      <c r="J212" s="91" t="s">
        <v>348</v>
      </c>
      <c r="K212" s="91" t="s">
        <v>348</v>
      </c>
      <c r="L212" s="91" t="s">
        <v>348</v>
      </c>
      <c r="M212" s="91" t="s">
        <v>348</v>
      </c>
    </row>
    <row r="213" spans="1:13" ht="16" x14ac:dyDescent="0.2">
      <c r="A213" s="77">
        <v>105</v>
      </c>
      <c r="B213" s="37" t="s">
        <v>274</v>
      </c>
      <c r="C213" s="90">
        <v>41540</v>
      </c>
      <c r="D213" s="91">
        <v>4.0368656686435687</v>
      </c>
      <c r="E213" s="91">
        <v>26391.023085079669</v>
      </c>
      <c r="F213" s="91">
        <v>7.3276113856654606</v>
      </c>
      <c r="G213" s="79">
        <v>11.61</v>
      </c>
      <c r="H213" s="79">
        <v>11.5</v>
      </c>
      <c r="I213" s="79">
        <v>23.5</v>
      </c>
      <c r="J213" s="91" t="s">
        <v>348</v>
      </c>
      <c r="K213" s="91" t="s">
        <v>348</v>
      </c>
      <c r="L213" s="91" t="s">
        <v>348</v>
      </c>
      <c r="M213" s="91" t="s">
        <v>348</v>
      </c>
    </row>
    <row r="214" spans="1:13" ht="16" x14ac:dyDescent="0.2">
      <c r="A214" s="77">
        <v>106</v>
      </c>
      <c r="B214" s="37" t="s">
        <v>268</v>
      </c>
      <c r="C214" s="90">
        <v>41540</v>
      </c>
      <c r="D214" s="91">
        <v>4.0928040559802623</v>
      </c>
      <c r="E214" s="91">
        <v>22288.197144035359</v>
      </c>
      <c r="F214" s="91">
        <v>3.0990968508784302</v>
      </c>
      <c r="G214" s="79">
        <v>11.61</v>
      </c>
      <c r="H214" s="79">
        <v>11.4</v>
      </c>
      <c r="I214" s="79">
        <v>22.1</v>
      </c>
      <c r="J214" s="91" t="s">
        <v>348</v>
      </c>
      <c r="K214" s="91" t="s">
        <v>348</v>
      </c>
      <c r="L214" s="91" t="s">
        <v>348</v>
      </c>
      <c r="M214" s="91" t="s">
        <v>348</v>
      </c>
    </row>
    <row r="215" spans="1:13" ht="16" x14ac:dyDescent="0.2">
      <c r="A215" s="77">
        <v>107</v>
      </c>
      <c r="B215" s="37" t="s">
        <v>270</v>
      </c>
      <c r="C215" s="90">
        <v>41540</v>
      </c>
      <c r="D215" s="91">
        <v>3.1563660696330542</v>
      </c>
      <c r="E215" s="91">
        <v>28338.327458969623</v>
      </c>
      <c r="F215" s="91">
        <v>1.755075676185168</v>
      </c>
      <c r="G215" s="79">
        <v>11.61</v>
      </c>
      <c r="H215" s="79">
        <v>11.8</v>
      </c>
      <c r="I215" s="79">
        <v>25.2</v>
      </c>
      <c r="J215" s="91" t="s">
        <v>348</v>
      </c>
      <c r="K215" s="91" t="s">
        <v>348</v>
      </c>
      <c r="L215" s="91" t="s">
        <v>348</v>
      </c>
      <c r="M215" s="91" t="s">
        <v>348</v>
      </c>
    </row>
    <row r="216" spans="1:13" ht="16" x14ac:dyDescent="0.2">
      <c r="A216" s="77">
        <v>109</v>
      </c>
      <c r="B216" s="37" t="s">
        <v>276</v>
      </c>
      <c r="C216" s="90">
        <v>41540</v>
      </c>
      <c r="D216" s="91">
        <v>4.5557339384859201</v>
      </c>
      <c r="E216" s="91">
        <v>18457.546772542857</v>
      </c>
      <c r="F216" s="91">
        <v>1.0252581559420388</v>
      </c>
      <c r="G216" s="79">
        <v>11.61</v>
      </c>
      <c r="H216" s="79">
        <v>11.8</v>
      </c>
      <c r="I216" s="79">
        <v>20.399999999999999</v>
      </c>
      <c r="J216" s="91" t="s">
        <v>348</v>
      </c>
      <c r="K216" s="91" t="s">
        <v>348</v>
      </c>
      <c r="L216" s="91" t="s">
        <v>348</v>
      </c>
      <c r="M216" s="91" t="s">
        <v>348</v>
      </c>
    </row>
    <row r="217" spans="1:13" ht="16" x14ac:dyDescent="0.2">
      <c r="A217" s="77">
        <v>110</v>
      </c>
      <c r="B217" s="37" t="s">
        <v>273</v>
      </c>
      <c r="C217" s="90">
        <v>41540</v>
      </c>
      <c r="D217" s="91">
        <v>4.6844312527861618</v>
      </c>
      <c r="E217" s="91">
        <v>28298.92550542219</v>
      </c>
      <c r="F217" s="91">
        <v>2.9217848266499051</v>
      </c>
      <c r="G217" s="79">
        <v>11.61</v>
      </c>
      <c r="H217" s="79">
        <v>12.1</v>
      </c>
      <c r="I217" s="79">
        <v>29.1</v>
      </c>
      <c r="J217" s="91" t="s">
        <v>348</v>
      </c>
      <c r="K217" s="91" t="s">
        <v>348</v>
      </c>
      <c r="L217" s="91" t="s">
        <v>348</v>
      </c>
      <c r="M217" s="91" t="s">
        <v>348</v>
      </c>
    </row>
    <row r="218" spans="1:13" ht="16" x14ac:dyDescent="0.2">
      <c r="A218" s="77">
        <v>202</v>
      </c>
      <c r="B218" s="37" t="s">
        <v>273</v>
      </c>
      <c r="C218" s="90">
        <v>41540</v>
      </c>
      <c r="D218" s="91">
        <v>8.6579274919987892</v>
      </c>
      <c r="E218" s="91">
        <v>46702.353872918437</v>
      </c>
      <c r="F218" s="91">
        <v>1.4353326233629968</v>
      </c>
      <c r="G218" s="79">
        <v>14.61</v>
      </c>
      <c r="H218" s="79">
        <v>14.2</v>
      </c>
      <c r="I218" s="79">
        <v>27.3</v>
      </c>
      <c r="J218" s="91" t="s">
        <v>348</v>
      </c>
      <c r="K218" s="91" t="s">
        <v>348</v>
      </c>
      <c r="L218" s="91" t="s">
        <v>348</v>
      </c>
      <c r="M218" s="91" t="s">
        <v>348</v>
      </c>
    </row>
    <row r="219" spans="1:13" ht="16" x14ac:dyDescent="0.2">
      <c r="A219" s="77">
        <v>204</v>
      </c>
      <c r="B219" s="37" t="s">
        <v>274</v>
      </c>
      <c r="C219" s="90">
        <v>41540</v>
      </c>
      <c r="D219" s="91">
        <v>3.9126014063345349</v>
      </c>
      <c r="E219" s="91">
        <v>26080.67972374599</v>
      </c>
      <c r="F219" s="91">
        <v>4.1505992127817857</v>
      </c>
      <c r="G219" s="79">
        <v>14.61</v>
      </c>
      <c r="H219" s="79">
        <v>14.2</v>
      </c>
      <c r="I219" s="79">
        <v>26.2</v>
      </c>
      <c r="J219" s="91" t="s">
        <v>348</v>
      </c>
      <c r="K219" s="91" t="s">
        <v>348</v>
      </c>
      <c r="L219" s="91" t="s">
        <v>348</v>
      </c>
      <c r="M219" s="91" t="s">
        <v>348</v>
      </c>
    </row>
    <row r="220" spans="1:13" ht="16" x14ac:dyDescent="0.2">
      <c r="A220" s="77">
        <v>205</v>
      </c>
      <c r="B220" s="37" t="s">
        <v>269</v>
      </c>
      <c r="C220" s="90">
        <v>41540</v>
      </c>
      <c r="D220" s="91">
        <v>8.2564127433889443</v>
      </c>
      <c r="E220" s="91">
        <v>33955.646783641161</v>
      </c>
      <c r="F220" s="91">
        <v>2.5888056878811119</v>
      </c>
      <c r="G220" s="79">
        <v>14.61</v>
      </c>
      <c r="H220" s="79">
        <v>14</v>
      </c>
      <c r="I220" s="79">
        <v>31.6</v>
      </c>
      <c r="J220" s="91" t="s">
        <v>348</v>
      </c>
      <c r="K220" s="91" t="s">
        <v>348</v>
      </c>
      <c r="L220" s="91" t="s">
        <v>348</v>
      </c>
      <c r="M220" s="91" t="s">
        <v>348</v>
      </c>
    </row>
    <row r="221" spans="1:13" ht="16" x14ac:dyDescent="0.2">
      <c r="A221" s="77">
        <v>206</v>
      </c>
      <c r="B221" s="37" t="s">
        <v>271</v>
      </c>
      <c r="C221" s="90">
        <v>41540</v>
      </c>
      <c r="D221" s="91">
        <v>6.249724793162124</v>
      </c>
      <c r="E221" s="91">
        <v>14672.80657621458</v>
      </c>
      <c r="F221" s="91">
        <v>2.3054664733477757</v>
      </c>
      <c r="G221" s="79">
        <v>14.61</v>
      </c>
      <c r="H221" s="79">
        <v>13.7</v>
      </c>
      <c r="I221" s="79">
        <v>28.4</v>
      </c>
      <c r="J221" s="91" t="s">
        <v>348</v>
      </c>
      <c r="K221" s="91" t="s">
        <v>348</v>
      </c>
      <c r="L221" s="91" t="s">
        <v>348</v>
      </c>
      <c r="M221" s="91" t="s">
        <v>348</v>
      </c>
    </row>
    <row r="222" spans="1:13" ht="16" x14ac:dyDescent="0.2">
      <c r="A222" s="77">
        <v>207</v>
      </c>
      <c r="B222" s="37" t="s">
        <v>272</v>
      </c>
      <c r="C222" s="90">
        <v>41540</v>
      </c>
      <c r="D222" s="91">
        <v>6.0207256245673415</v>
      </c>
      <c r="E222" s="91">
        <v>41933.5362238702</v>
      </c>
      <c r="F222" s="91">
        <v>1.8894814753749096</v>
      </c>
      <c r="G222" s="79">
        <v>14.61</v>
      </c>
      <c r="H222" s="79">
        <v>14.3</v>
      </c>
      <c r="I222" s="79">
        <v>26</v>
      </c>
      <c r="J222" s="91" t="s">
        <v>348</v>
      </c>
      <c r="K222" s="91" t="s">
        <v>348</v>
      </c>
      <c r="L222" s="91" t="s">
        <v>348</v>
      </c>
      <c r="M222" s="91" t="s">
        <v>348</v>
      </c>
    </row>
    <row r="223" spans="1:13" ht="16" x14ac:dyDescent="0.2">
      <c r="A223" s="77">
        <v>208</v>
      </c>
      <c r="B223" s="37" t="s">
        <v>268</v>
      </c>
      <c r="C223" s="90">
        <v>41540</v>
      </c>
      <c r="D223" s="91">
        <v>9.177382385627439</v>
      </c>
      <c r="E223" s="91">
        <v>38735.588088143653</v>
      </c>
      <c r="F223" s="91">
        <v>1.0626876435363535</v>
      </c>
      <c r="G223" s="79">
        <v>14.61</v>
      </c>
      <c r="H223" s="79">
        <v>14.3</v>
      </c>
      <c r="I223" s="79">
        <v>26.6</v>
      </c>
      <c r="J223" s="91" t="s">
        <v>348</v>
      </c>
      <c r="K223" s="91" t="s">
        <v>348</v>
      </c>
      <c r="L223" s="91" t="s">
        <v>348</v>
      </c>
      <c r="M223" s="91" t="s">
        <v>348</v>
      </c>
    </row>
    <row r="224" spans="1:13" ht="16" x14ac:dyDescent="0.2">
      <c r="A224" s="77">
        <v>209</v>
      </c>
      <c r="B224" s="37" t="s">
        <v>270</v>
      </c>
      <c r="C224" s="90">
        <v>41540</v>
      </c>
      <c r="D224" s="91">
        <v>8.3899708174037251</v>
      </c>
      <c r="E224" s="91">
        <v>40625.558854770672</v>
      </c>
      <c r="F224" s="91">
        <v>7.4158873144217843</v>
      </c>
      <c r="G224" s="79">
        <v>14.61</v>
      </c>
      <c r="H224" s="79">
        <v>14.8</v>
      </c>
      <c r="I224" s="79">
        <v>26.7</v>
      </c>
      <c r="J224" s="91" t="s">
        <v>348</v>
      </c>
      <c r="K224" s="91" t="s">
        <v>348</v>
      </c>
      <c r="L224" s="91" t="s">
        <v>348</v>
      </c>
      <c r="M224" s="91" t="s">
        <v>348</v>
      </c>
    </row>
    <row r="225" spans="1:13" ht="16" x14ac:dyDescent="0.2">
      <c r="A225" s="77">
        <v>210</v>
      </c>
      <c r="B225" s="37" t="s">
        <v>276</v>
      </c>
      <c r="C225" s="90">
        <v>41540</v>
      </c>
      <c r="D225" s="91">
        <v>7.1843072680448117</v>
      </c>
      <c r="E225" s="91">
        <v>38114.271367999303</v>
      </c>
      <c r="F225" s="91">
        <v>1.5395401021853785</v>
      </c>
      <c r="G225" s="79">
        <v>14.61</v>
      </c>
      <c r="H225" s="79">
        <v>13.4</v>
      </c>
      <c r="I225" s="79">
        <v>25.7</v>
      </c>
      <c r="J225" s="91" t="s">
        <v>348</v>
      </c>
      <c r="K225" s="91" t="s">
        <v>348</v>
      </c>
      <c r="L225" s="91" t="s">
        <v>348</v>
      </c>
      <c r="M225" s="91" t="s">
        <v>348</v>
      </c>
    </row>
    <row r="226" spans="1:13" ht="16" x14ac:dyDescent="0.2">
      <c r="A226" s="77">
        <v>102</v>
      </c>
      <c r="B226" s="37" t="s">
        <v>271</v>
      </c>
      <c r="C226" s="90">
        <v>41585</v>
      </c>
      <c r="D226" s="91">
        <v>15.147227462777606</v>
      </c>
      <c r="E226" s="91">
        <v>2584.4044139249072</v>
      </c>
      <c r="F226" s="91">
        <v>8.6387345188484385E-2</v>
      </c>
      <c r="G226" s="79">
        <v>0.72</v>
      </c>
      <c r="H226" s="79">
        <v>1.6</v>
      </c>
      <c r="I226" s="79">
        <v>39.4</v>
      </c>
      <c r="J226" s="91" t="s">
        <v>348</v>
      </c>
      <c r="K226" s="91" t="s">
        <v>348</v>
      </c>
      <c r="L226" s="91" t="s">
        <v>348</v>
      </c>
      <c r="M226" s="91" t="s">
        <v>348</v>
      </c>
    </row>
    <row r="227" spans="1:13" ht="16" x14ac:dyDescent="0.2">
      <c r="A227" s="77">
        <v>103</v>
      </c>
      <c r="B227" s="37" t="s">
        <v>272</v>
      </c>
      <c r="C227" s="90">
        <v>41585</v>
      </c>
      <c r="D227" s="91">
        <v>37.422619253472305</v>
      </c>
      <c r="E227" s="91">
        <v>2440.15338999614</v>
      </c>
      <c r="F227" s="91">
        <v>6.6379102864160142</v>
      </c>
      <c r="G227" s="79">
        <v>0.72</v>
      </c>
      <c r="H227" s="79">
        <v>1.5</v>
      </c>
      <c r="I227" s="79">
        <v>39.4</v>
      </c>
      <c r="J227" s="91" t="s">
        <v>348</v>
      </c>
      <c r="K227" s="91" t="s">
        <v>348</v>
      </c>
      <c r="L227" s="91" t="s">
        <v>348</v>
      </c>
      <c r="M227" s="91" t="s">
        <v>348</v>
      </c>
    </row>
    <row r="228" spans="1:13" ht="16" x14ac:dyDescent="0.2">
      <c r="A228" s="77">
        <v>104</v>
      </c>
      <c r="B228" s="37" t="s">
        <v>269</v>
      </c>
      <c r="C228" s="90">
        <v>41585</v>
      </c>
      <c r="D228" s="91">
        <v>14.627092168033975</v>
      </c>
      <c r="E228" s="91">
        <v>2251.5008432138575</v>
      </c>
      <c r="F228" s="91">
        <v>0.97248970245046995</v>
      </c>
      <c r="G228" s="79">
        <v>0.72</v>
      </c>
      <c r="H228" s="79">
        <v>1.6</v>
      </c>
      <c r="I228" s="79">
        <v>37.9</v>
      </c>
      <c r="J228" s="91" t="s">
        <v>348</v>
      </c>
      <c r="K228" s="91" t="s">
        <v>348</v>
      </c>
      <c r="L228" s="91" t="s">
        <v>348</v>
      </c>
      <c r="M228" s="91" t="s">
        <v>348</v>
      </c>
    </row>
    <row r="229" spans="1:13" ht="16" x14ac:dyDescent="0.2">
      <c r="A229" s="77">
        <v>105</v>
      </c>
      <c r="B229" s="37" t="s">
        <v>274</v>
      </c>
      <c r="C229" s="90">
        <v>41585</v>
      </c>
      <c r="D229" s="91">
        <v>4.1571336201725249</v>
      </c>
      <c r="E229" s="91">
        <v>5119.1900565772312</v>
      </c>
      <c r="F229" s="91">
        <v>2.4629806058452046</v>
      </c>
      <c r="G229" s="79">
        <v>0.72</v>
      </c>
      <c r="H229" s="79">
        <v>1.4</v>
      </c>
      <c r="I229" s="79">
        <v>29.1</v>
      </c>
      <c r="J229" s="91" t="s">
        <v>348</v>
      </c>
      <c r="K229" s="91" t="s">
        <v>348</v>
      </c>
      <c r="L229" s="91" t="s">
        <v>348</v>
      </c>
      <c r="M229" s="91" t="s">
        <v>348</v>
      </c>
    </row>
    <row r="230" spans="1:13" ht="16" x14ac:dyDescent="0.2">
      <c r="A230" s="77">
        <v>106</v>
      </c>
      <c r="B230" s="37" t="s">
        <v>268</v>
      </c>
      <c r="C230" s="90">
        <v>41585</v>
      </c>
      <c r="D230" s="91">
        <v>14.576863456817211</v>
      </c>
      <c r="E230" s="91">
        <v>2486.166382544744</v>
      </c>
      <c r="F230" s="91">
        <v>4.97121281090085</v>
      </c>
      <c r="G230" s="79">
        <v>0.72</v>
      </c>
      <c r="H230" s="79">
        <v>2.2999999999999998</v>
      </c>
      <c r="I230" s="79">
        <v>39.700000000000003</v>
      </c>
      <c r="J230" s="91" t="s">
        <v>348</v>
      </c>
      <c r="K230" s="91" t="s">
        <v>348</v>
      </c>
      <c r="L230" s="91" t="s">
        <v>348</v>
      </c>
      <c r="M230" s="91" t="s">
        <v>348</v>
      </c>
    </row>
    <row r="231" spans="1:13" ht="16" x14ac:dyDescent="0.2">
      <c r="A231" s="77">
        <v>107</v>
      </c>
      <c r="B231" s="37" t="s">
        <v>270</v>
      </c>
      <c r="C231" s="90">
        <v>41585</v>
      </c>
      <c r="D231" s="91">
        <v>30.044845748878636</v>
      </c>
      <c r="E231" s="91">
        <v>11334.044782004043</v>
      </c>
      <c r="F231" s="91">
        <v>7.7426864469639609</v>
      </c>
      <c r="G231" s="79">
        <v>0.72</v>
      </c>
      <c r="H231" s="79">
        <v>1.7</v>
      </c>
      <c r="I231" s="79">
        <v>43.1</v>
      </c>
      <c r="J231" s="91" t="s">
        <v>348</v>
      </c>
      <c r="K231" s="91" t="s">
        <v>348</v>
      </c>
      <c r="L231" s="91" t="s">
        <v>348</v>
      </c>
      <c r="M231" s="91" t="s">
        <v>348</v>
      </c>
    </row>
    <row r="232" spans="1:13" ht="16" x14ac:dyDescent="0.2">
      <c r="A232" s="77">
        <v>109</v>
      </c>
      <c r="B232" s="37" t="s">
        <v>276</v>
      </c>
      <c r="C232" s="90">
        <v>41585</v>
      </c>
      <c r="D232" s="91">
        <v>1.5525895641349947</v>
      </c>
      <c r="E232" s="91">
        <v>5630.6613146806285</v>
      </c>
      <c r="F232" s="91">
        <v>0.43493199337515392</v>
      </c>
      <c r="G232" s="79">
        <v>0.72</v>
      </c>
      <c r="H232" s="79">
        <v>1.9</v>
      </c>
      <c r="I232" s="79">
        <v>38.299999999999997</v>
      </c>
      <c r="J232" s="91" t="s">
        <v>348</v>
      </c>
      <c r="K232" s="91" t="s">
        <v>348</v>
      </c>
      <c r="L232" s="91" t="s">
        <v>348</v>
      </c>
      <c r="M232" s="91" t="s">
        <v>348</v>
      </c>
    </row>
    <row r="233" spans="1:13" ht="16" x14ac:dyDescent="0.2">
      <c r="A233" s="77">
        <v>110</v>
      </c>
      <c r="B233" s="37" t="s">
        <v>273</v>
      </c>
      <c r="C233" s="90">
        <v>41585</v>
      </c>
      <c r="D233" s="91">
        <v>6.737356291298477</v>
      </c>
      <c r="E233" s="91">
        <v>30594.215675560808</v>
      </c>
      <c r="F233" s="91">
        <v>30.249210274741834</v>
      </c>
      <c r="G233" s="79">
        <v>0.72</v>
      </c>
      <c r="H233" s="79">
        <v>1.7</v>
      </c>
      <c r="I233" s="79">
        <v>41.1</v>
      </c>
      <c r="J233" s="91" t="s">
        <v>348</v>
      </c>
      <c r="K233" s="91" t="s">
        <v>348</v>
      </c>
      <c r="L233" s="91" t="s">
        <v>348</v>
      </c>
      <c r="M233" s="91" t="s">
        <v>348</v>
      </c>
    </row>
    <row r="234" spans="1:13" ht="16" x14ac:dyDescent="0.2">
      <c r="A234" s="77">
        <v>202</v>
      </c>
      <c r="B234" s="37" t="s">
        <v>273</v>
      </c>
      <c r="C234" s="90">
        <v>41585</v>
      </c>
      <c r="D234" s="91">
        <v>14.288493836867708</v>
      </c>
      <c r="E234" s="91">
        <v>20363.180071485796</v>
      </c>
      <c r="F234" s="91">
        <v>8.5853861969359624</v>
      </c>
      <c r="G234" s="79">
        <v>1.39</v>
      </c>
      <c r="H234" s="79">
        <v>2.7</v>
      </c>
      <c r="I234" s="79">
        <v>39.700000000000003</v>
      </c>
      <c r="J234" s="91" t="s">
        <v>348</v>
      </c>
      <c r="K234" s="91" t="s">
        <v>348</v>
      </c>
      <c r="L234" s="91" t="s">
        <v>348</v>
      </c>
      <c r="M234" s="91" t="s">
        <v>348</v>
      </c>
    </row>
    <row r="235" spans="1:13" ht="16" x14ac:dyDescent="0.2">
      <c r="A235" s="77">
        <v>204</v>
      </c>
      <c r="B235" s="37" t="s">
        <v>274</v>
      </c>
      <c r="C235" s="90">
        <v>41585</v>
      </c>
      <c r="D235" s="91">
        <v>1.9905560364264359</v>
      </c>
      <c r="E235" s="91">
        <v>8933.6580679688304</v>
      </c>
      <c r="F235" s="91">
        <v>2.5392437230554998</v>
      </c>
      <c r="G235" s="79">
        <v>1.39</v>
      </c>
      <c r="H235" s="79">
        <v>3.3</v>
      </c>
      <c r="I235" s="79">
        <v>41.9</v>
      </c>
      <c r="J235" s="91" t="s">
        <v>348</v>
      </c>
      <c r="K235" s="91" t="s">
        <v>348</v>
      </c>
      <c r="L235" s="91" t="s">
        <v>348</v>
      </c>
      <c r="M235" s="91" t="s">
        <v>348</v>
      </c>
    </row>
    <row r="236" spans="1:13" ht="16" x14ac:dyDescent="0.2">
      <c r="A236" s="77">
        <v>205</v>
      </c>
      <c r="B236" s="37" t="s">
        <v>269</v>
      </c>
      <c r="C236" s="90">
        <v>41585</v>
      </c>
      <c r="D236" s="91">
        <v>5.2488429639139556</v>
      </c>
      <c r="E236" s="91">
        <v>6541.0427982401825</v>
      </c>
      <c r="F236" s="91">
        <v>4.0925014951001266</v>
      </c>
      <c r="G236" s="79">
        <v>1.39</v>
      </c>
      <c r="H236" s="79">
        <v>3.2</v>
      </c>
      <c r="I236" s="79">
        <v>46</v>
      </c>
      <c r="J236" s="91" t="s">
        <v>348</v>
      </c>
      <c r="K236" s="91" t="s">
        <v>348</v>
      </c>
      <c r="L236" s="91" t="s">
        <v>348</v>
      </c>
      <c r="M236" s="91" t="s">
        <v>348</v>
      </c>
    </row>
    <row r="237" spans="1:13" ht="16" x14ac:dyDescent="0.2">
      <c r="A237" s="77">
        <v>206</v>
      </c>
      <c r="B237" s="37" t="s">
        <v>271</v>
      </c>
      <c r="C237" s="90">
        <v>41585</v>
      </c>
      <c r="D237" s="91">
        <v>5.9206114890683246</v>
      </c>
      <c r="E237" s="91">
        <v>9399.8441756214743</v>
      </c>
      <c r="F237" s="91">
        <v>8.5020162503229315</v>
      </c>
      <c r="G237" s="79">
        <v>1.39</v>
      </c>
      <c r="H237" s="79">
        <v>3.1</v>
      </c>
      <c r="I237" s="79">
        <v>42.6</v>
      </c>
      <c r="J237" s="91" t="s">
        <v>348</v>
      </c>
      <c r="K237" s="91" t="s">
        <v>348</v>
      </c>
      <c r="L237" s="91" t="s">
        <v>348</v>
      </c>
      <c r="M237" s="91" t="s">
        <v>348</v>
      </c>
    </row>
    <row r="238" spans="1:13" ht="16" x14ac:dyDescent="0.2">
      <c r="A238" s="77">
        <v>207</v>
      </c>
      <c r="B238" s="37" t="s">
        <v>272</v>
      </c>
      <c r="C238" s="90">
        <v>41585</v>
      </c>
      <c r="D238" s="91">
        <v>3.9691504149516104</v>
      </c>
      <c r="E238" s="91">
        <v>4878.0887343959294</v>
      </c>
      <c r="F238" s="91">
        <v>5.9741688193811262</v>
      </c>
      <c r="G238" s="79">
        <v>1.39</v>
      </c>
      <c r="H238" s="79">
        <v>2.9</v>
      </c>
      <c r="I238" s="79">
        <v>39.4</v>
      </c>
      <c r="J238" s="91" t="s">
        <v>348</v>
      </c>
      <c r="K238" s="91" t="s">
        <v>348</v>
      </c>
      <c r="L238" s="91" t="s">
        <v>348</v>
      </c>
      <c r="M238" s="91" t="s">
        <v>348</v>
      </c>
    </row>
    <row r="239" spans="1:13" ht="16" x14ac:dyDescent="0.2">
      <c r="A239" s="77">
        <v>208</v>
      </c>
      <c r="B239" s="37" t="s">
        <v>268</v>
      </c>
      <c r="C239" s="90">
        <v>41585</v>
      </c>
      <c r="D239" s="91">
        <v>21.702579693094659</v>
      </c>
      <c r="E239" s="91">
        <v>8970.6073715463172</v>
      </c>
      <c r="F239" s="91">
        <v>57.57244467156525</v>
      </c>
      <c r="G239" s="79">
        <v>1.39</v>
      </c>
      <c r="H239" s="79">
        <v>2.5</v>
      </c>
      <c r="I239" s="79">
        <v>44.9</v>
      </c>
      <c r="J239" s="91" t="s">
        <v>348</v>
      </c>
      <c r="K239" s="91" t="s">
        <v>348</v>
      </c>
      <c r="L239" s="91" t="s">
        <v>348</v>
      </c>
      <c r="M239" s="91" t="s">
        <v>348</v>
      </c>
    </row>
    <row r="240" spans="1:13" ht="16" x14ac:dyDescent="0.2">
      <c r="A240" s="77">
        <v>209</v>
      </c>
      <c r="B240" s="37" t="s">
        <v>270</v>
      </c>
      <c r="C240" s="90">
        <v>41585</v>
      </c>
      <c r="D240" s="91">
        <v>18.593289508409477</v>
      </c>
      <c r="E240" s="91">
        <v>6089.3051734584806</v>
      </c>
      <c r="F240" s="91">
        <v>8.389120059982206</v>
      </c>
      <c r="G240" s="79">
        <v>1.39</v>
      </c>
      <c r="H240" s="79">
        <v>1.9</v>
      </c>
      <c r="I240" s="79">
        <v>42.3</v>
      </c>
      <c r="J240" s="91" t="s">
        <v>348</v>
      </c>
      <c r="K240" s="91" t="s">
        <v>348</v>
      </c>
      <c r="L240" s="91" t="s">
        <v>348</v>
      </c>
      <c r="M240" s="91" t="s">
        <v>348</v>
      </c>
    </row>
    <row r="241" spans="1:13" ht="16" x14ac:dyDescent="0.2">
      <c r="A241" s="77">
        <v>210</v>
      </c>
      <c r="B241" s="37" t="s">
        <v>276</v>
      </c>
      <c r="C241" s="90">
        <v>41585</v>
      </c>
      <c r="D241" s="91">
        <v>3.8946520023788178</v>
      </c>
      <c r="E241" s="91">
        <v>10717.239279815145</v>
      </c>
      <c r="F241" s="91">
        <v>3.3423112635097754</v>
      </c>
      <c r="G241" s="79">
        <v>1.39</v>
      </c>
      <c r="H241" s="79">
        <v>3.3</v>
      </c>
      <c r="I241" s="79">
        <v>41.9</v>
      </c>
      <c r="J241" s="91" t="s">
        <v>348</v>
      </c>
      <c r="K241" s="91" t="s">
        <v>348</v>
      </c>
      <c r="L241" s="91" t="s">
        <v>348</v>
      </c>
      <c r="M241" s="91" t="s">
        <v>348</v>
      </c>
    </row>
    <row r="242" spans="1:13" ht="16" x14ac:dyDescent="0.2">
      <c r="A242" s="77">
        <v>402</v>
      </c>
      <c r="B242" s="37" t="s">
        <v>272</v>
      </c>
      <c r="C242" s="90">
        <v>41586</v>
      </c>
      <c r="D242" s="91">
        <v>1.2322870504336083</v>
      </c>
      <c r="E242" s="91">
        <v>4040.5418119107458</v>
      </c>
      <c r="F242" s="91">
        <v>0.11106085156905622</v>
      </c>
      <c r="G242" s="79">
        <v>0.11</v>
      </c>
      <c r="H242" s="79">
        <v>2.2000000000000002</v>
      </c>
      <c r="I242" s="79">
        <v>43.7</v>
      </c>
      <c r="J242" s="91" t="s">
        <v>348</v>
      </c>
      <c r="K242" s="91" t="s">
        <v>348</v>
      </c>
      <c r="L242" s="91" t="s">
        <v>348</v>
      </c>
      <c r="M242" s="91" t="s">
        <v>348</v>
      </c>
    </row>
    <row r="243" spans="1:13" ht="16" x14ac:dyDescent="0.2">
      <c r="A243" s="77">
        <v>403</v>
      </c>
      <c r="B243" s="37" t="s">
        <v>268</v>
      </c>
      <c r="C243" s="90">
        <v>41586</v>
      </c>
      <c r="D243" s="91">
        <v>23.810239097326523</v>
      </c>
      <c r="E243" s="91">
        <v>8733.9210244458645</v>
      </c>
      <c r="F243" s="91">
        <v>11.140086223165396</v>
      </c>
      <c r="G243" s="79">
        <v>0.11</v>
      </c>
      <c r="H243" s="79">
        <v>1.6</v>
      </c>
      <c r="I243" s="79">
        <v>47.2</v>
      </c>
      <c r="J243" s="91" t="s">
        <v>348</v>
      </c>
      <c r="K243" s="91" t="s">
        <v>348</v>
      </c>
      <c r="L243" s="91" t="s">
        <v>348</v>
      </c>
      <c r="M243" s="91" t="s">
        <v>348</v>
      </c>
    </row>
    <row r="244" spans="1:13" ht="16" x14ac:dyDescent="0.2">
      <c r="A244" s="77">
        <v>404</v>
      </c>
      <c r="B244" s="37" t="s">
        <v>273</v>
      </c>
      <c r="C244" s="90">
        <v>41586</v>
      </c>
      <c r="D244" s="91">
        <v>7.7530970767470579</v>
      </c>
      <c r="E244" s="91">
        <v>7634.4866118128075</v>
      </c>
      <c r="F244" s="91">
        <v>1.4766075454249825</v>
      </c>
      <c r="G244" s="79">
        <v>0.11</v>
      </c>
      <c r="H244" s="79">
        <v>1</v>
      </c>
      <c r="I244" s="79">
        <v>39.4</v>
      </c>
      <c r="J244" s="91" t="s">
        <v>348</v>
      </c>
      <c r="K244" s="91" t="s">
        <v>348</v>
      </c>
      <c r="L244" s="91" t="s">
        <v>348</v>
      </c>
      <c r="M244" s="91" t="s">
        <v>348</v>
      </c>
    </row>
    <row r="245" spans="1:13" ht="16" x14ac:dyDescent="0.2">
      <c r="A245" s="77">
        <v>405</v>
      </c>
      <c r="B245" s="37" t="s">
        <v>269</v>
      </c>
      <c r="C245" s="90">
        <v>41586</v>
      </c>
      <c r="D245" s="91">
        <v>20.902376522439084</v>
      </c>
      <c r="E245" s="91">
        <v>21466.198757161113</v>
      </c>
      <c r="F245" s="91">
        <v>2.8675729055521439</v>
      </c>
      <c r="G245" s="79">
        <v>0.11</v>
      </c>
      <c r="H245" s="79">
        <v>1.7</v>
      </c>
      <c r="I245" s="79">
        <v>44.7</v>
      </c>
      <c r="J245" s="91" t="s">
        <v>348</v>
      </c>
      <c r="K245" s="91" t="s">
        <v>348</v>
      </c>
      <c r="L245" s="91" t="s">
        <v>348</v>
      </c>
      <c r="M245" s="91" t="s">
        <v>348</v>
      </c>
    </row>
    <row r="246" spans="1:13" ht="16" x14ac:dyDescent="0.2">
      <c r="A246" s="77">
        <v>406</v>
      </c>
      <c r="B246" s="37" t="s">
        <v>276</v>
      </c>
      <c r="C246" s="90">
        <v>41586</v>
      </c>
      <c r="D246" s="91">
        <v>14.564679405660847</v>
      </c>
      <c r="E246" s="91">
        <v>25866.241569484053</v>
      </c>
      <c r="F246" s="91">
        <v>0</v>
      </c>
      <c r="G246" s="79">
        <v>0.11</v>
      </c>
      <c r="H246" s="79">
        <v>1.2</v>
      </c>
      <c r="I246" s="79">
        <v>43.7</v>
      </c>
      <c r="J246" s="91" t="s">
        <v>348</v>
      </c>
      <c r="K246" s="91" t="s">
        <v>348</v>
      </c>
      <c r="L246" s="91" t="s">
        <v>348</v>
      </c>
      <c r="M246" s="91" t="s">
        <v>348</v>
      </c>
    </row>
    <row r="247" spans="1:13" ht="16" x14ac:dyDescent="0.2">
      <c r="A247" s="77">
        <v>407</v>
      </c>
      <c r="B247" s="37" t="s">
        <v>274</v>
      </c>
      <c r="C247" s="90">
        <v>41586</v>
      </c>
      <c r="D247" s="91">
        <v>4.5521718819377952</v>
      </c>
      <c r="E247" s="91">
        <v>3180.470392949896</v>
      </c>
      <c r="F247" s="91">
        <v>2.627542449045432</v>
      </c>
      <c r="G247" s="79">
        <v>0.11</v>
      </c>
      <c r="H247" s="79">
        <v>1.3</v>
      </c>
      <c r="I247" s="79">
        <v>43.6</v>
      </c>
      <c r="J247" s="91" t="s">
        <v>348</v>
      </c>
      <c r="K247" s="91" t="s">
        <v>348</v>
      </c>
      <c r="L247" s="91" t="s">
        <v>348</v>
      </c>
      <c r="M247" s="91" t="s">
        <v>348</v>
      </c>
    </row>
    <row r="248" spans="1:13" ht="16" x14ac:dyDescent="0.2">
      <c r="A248" s="77">
        <v>408</v>
      </c>
      <c r="B248" s="37" t="s">
        <v>271</v>
      </c>
      <c r="C248" s="90">
        <v>41586</v>
      </c>
      <c r="D248" s="91">
        <v>1.4658936071855686</v>
      </c>
      <c r="E248" s="91">
        <v>1516.5203651532681</v>
      </c>
      <c r="F248" s="91">
        <v>0.90327751444372251</v>
      </c>
      <c r="G248" s="79">
        <v>0.11</v>
      </c>
      <c r="H248" s="79">
        <v>1.4</v>
      </c>
      <c r="I248" s="79">
        <v>38.1</v>
      </c>
      <c r="J248" s="91" t="s">
        <v>348</v>
      </c>
      <c r="K248" s="91" t="s">
        <v>348</v>
      </c>
      <c r="L248" s="91" t="s">
        <v>348</v>
      </c>
      <c r="M248" s="91" t="s">
        <v>348</v>
      </c>
    </row>
    <row r="249" spans="1:13" ht="16" x14ac:dyDescent="0.2">
      <c r="A249" s="77">
        <v>409</v>
      </c>
      <c r="B249" s="37" t="s">
        <v>270</v>
      </c>
      <c r="C249" s="90">
        <v>41586</v>
      </c>
      <c r="D249" s="91">
        <v>13.346893432579376</v>
      </c>
      <c r="E249" s="91">
        <v>8564.5507691996154</v>
      </c>
      <c r="F249" s="91">
        <v>2.3988635610831706</v>
      </c>
      <c r="G249" s="79">
        <v>0.11</v>
      </c>
      <c r="H249" s="79">
        <v>1.4</v>
      </c>
      <c r="I249" s="79">
        <v>46.2</v>
      </c>
      <c r="J249" s="91" t="s">
        <v>348</v>
      </c>
      <c r="K249" s="91" t="s">
        <v>348</v>
      </c>
      <c r="L249" s="91" t="s">
        <v>348</v>
      </c>
      <c r="M249" s="91" t="s">
        <v>348</v>
      </c>
    </row>
    <row r="250" spans="1:13" ht="16" x14ac:dyDescent="0.2">
      <c r="A250" s="77">
        <v>102</v>
      </c>
      <c r="B250" s="37" t="s">
        <v>271</v>
      </c>
      <c r="C250" s="90">
        <v>41593</v>
      </c>
      <c r="D250" s="91">
        <v>26.82349643581162</v>
      </c>
      <c r="E250" s="91">
        <v>21028.91387061209</v>
      </c>
      <c r="F250" s="91">
        <v>4.4549337939277098</v>
      </c>
      <c r="G250" s="79">
        <v>5.88</v>
      </c>
      <c r="H250" s="79">
        <v>1.3</v>
      </c>
      <c r="I250" s="79">
        <v>4</v>
      </c>
      <c r="J250" s="91" t="s">
        <v>348</v>
      </c>
      <c r="K250" s="91" t="s">
        <v>348</v>
      </c>
      <c r="L250" s="91" t="s">
        <v>348</v>
      </c>
      <c r="M250" s="91" t="s">
        <v>348</v>
      </c>
    </row>
    <row r="251" spans="1:13" ht="16" x14ac:dyDescent="0.2">
      <c r="A251" s="77">
        <v>103</v>
      </c>
      <c r="B251" s="37" t="s">
        <v>272</v>
      </c>
      <c r="C251" s="90">
        <v>41593</v>
      </c>
      <c r="D251" s="91">
        <v>37.247623489344122</v>
      </c>
      <c r="E251" s="91">
        <v>9053.3529174159994</v>
      </c>
      <c r="F251" s="91">
        <v>5.5217997229413411</v>
      </c>
      <c r="G251" s="79">
        <v>5.88</v>
      </c>
      <c r="H251" s="79">
        <v>0.9</v>
      </c>
      <c r="I251" s="79">
        <v>5.9</v>
      </c>
      <c r="J251" s="91" t="s">
        <v>348</v>
      </c>
      <c r="K251" s="91" t="s">
        <v>348</v>
      </c>
      <c r="L251" s="91" t="s">
        <v>348</v>
      </c>
      <c r="M251" s="91" t="s">
        <v>348</v>
      </c>
    </row>
    <row r="252" spans="1:13" ht="16" x14ac:dyDescent="0.2">
      <c r="A252" s="77">
        <v>104</v>
      </c>
      <c r="B252" s="37" t="s">
        <v>269</v>
      </c>
      <c r="C252" s="90">
        <v>41593</v>
      </c>
      <c r="D252" s="91">
        <v>10.709344034289265</v>
      </c>
      <c r="E252" s="91">
        <v>1896.3156582995207</v>
      </c>
      <c r="F252" s="91">
        <v>5.7413507864731779</v>
      </c>
      <c r="G252" s="79">
        <v>5.88</v>
      </c>
      <c r="H252" s="79">
        <v>0.8</v>
      </c>
      <c r="I252" s="79">
        <v>6.9</v>
      </c>
      <c r="J252" s="91" t="s">
        <v>348</v>
      </c>
      <c r="K252" s="91" t="s">
        <v>348</v>
      </c>
      <c r="L252" s="91" t="s">
        <v>348</v>
      </c>
      <c r="M252" s="91" t="s">
        <v>348</v>
      </c>
    </row>
    <row r="253" spans="1:13" ht="16" x14ac:dyDescent="0.2">
      <c r="A253" s="77">
        <v>105</v>
      </c>
      <c r="B253" s="37" t="s">
        <v>274</v>
      </c>
      <c r="C253" s="90">
        <v>41593</v>
      </c>
      <c r="D253" s="91">
        <v>2.6682738431079462</v>
      </c>
      <c r="E253" s="91">
        <v>4973.8656893488196</v>
      </c>
      <c r="F253" s="91">
        <v>2.6181805412472232</v>
      </c>
      <c r="G253" s="79">
        <v>5.88</v>
      </c>
      <c r="H253" s="79">
        <v>0.8</v>
      </c>
      <c r="I253" s="79">
        <v>12.3</v>
      </c>
      <c r="J253" s="91" t="s">
        <v>348</v>
      </c>
      <c r="K253" s="91" t="s">
        <v>348</v>
      </c>
      <c r="L253" s="91" t="s">
        <v>348</v>
      </c>
      <c r="M253" s="91" t="s">
        <v>348</v>
      </c>
    </row>
    <row r="254" spans="1:13" ht="16" x14ac:dyDescent="0.2">
      <c r="A254" s="77">
        <v>106</v>
      </c>
      <c r="B254" s="37" t="s">
        <v>268</v>
      </c>
      <c r="C254" s="90">
        <v>41593</v>
      </c>
      <c r="D254" s="91">
        <v>17.211597166707897</v>
      </c>
      <c r="E254" s="91">
        <v>9972.9577458352578</v>
      </c>
      <c r="F254" s="91">
        <v>3.4526287670064972</v>
      </c>
      <c r="G254" s="79">
        <v>5.88</v>
      </c>
      <c r="H254" s="79">
        <v>1</v>
      </c>
      <c r="I254" s="79">
        <v>7.8</v>
      </c>
      <c r="J254" s="91" t="s">
        <v>348</v>
      </c>
      <c r="K254" s="91" t="s">
        <v>348</v>
      </c>
      <c r="L254" s="91" t="s">
        <v>348</v>
      </c>
      <c r="M254" s="91" t="s">
        <v>348</v>
      </c>
    </row>
    <row r="255" spans="1:13" ht="16" x14ac:dyDescent="0.2">
      <c r="A255" s="77">
        <v>107</v>
      </c>
      <c r="B255" s="37" t="s">
        <v>270</v>
      </c>
      <c r="C255" s="90">
        <v>41593</v>
      </c>
      <c r="D255" s="91">
        <v>61.791937104162386</v>
      </c>
      <c r="E255" s="91">
        <v>24483.059997538461</v>
      </c>
      <c r="F255" s="91">
        <v>3.2280553907041689</v>
      </c>
      <c r="G255" s="79">
        <v>5.88</v>
      </c>
      <c r="H255" s="79">
        <v>0.9</v>
      </c>
      <c r="I255" s="79">
        <v>17.600000000000001</v>
      </c>
      <c r="J255" s="91" t="s">
        <v>348</v>
      </c>
      <c r="K255" s="91" t="s">
        <v>348</v>
      </c>
      <c r="L255" s="91" t="s">
        <v>348</v>
      </c>
      <c r="M255" s="91" t="s">
        <v>348</v>
      </c>
    </row>
    <row r="256" spans="1:13" ht="16" x14ac:dyDescent="0.2">
      <c r="A256" s="77">
        <v>109</v>
      </c>
      <c r="B256" s="37" t="s">
        <v>276</v>
      </c>
      <c r="C256" s="90">
        <v>41593</v>
      </c>
      <c r="D256" s="91">
        <v>5.9546444828629674</v>
      </c>
      <c r="E256" s="91">
        <v>2361.5442713260677</v>
      </c>
      <c r="F256" s="91">
        <v>7.8832780226760812</v>
      </c>
      <c r="G256" s="79">
        <v>5.88</v>
      </c>
      <c r="H256" s="79">
        <v>1.1000000000000001</v>
      </c>
      <c r="I256" s="79">
        <v>21</v>
      </c>
      <c r="J256" s="91" t="s">
        <v>348</v>
      </c>
      <c r="K256" s="91" t="s">
        <v>348</v>
      </c>
      <c r="L256" s="91" t="s">
        <v>348</v>
      </c>
      <c r="M256" s="91" t="s">
        <v>348</v>
      </c>
    </row>
    <row r="257" spans="1:13" ht="16" x14ac:dyDescent="0.2">
      <c r="A257" s="77">
        <v>110</v>
      </c>
      <c r="B257" s="37" t="s">
        <v>273</v>
      </c>
      <c r="C257" s="90">
        <v>41593</v>
      </c>
      <c r="D257" s="91">
        <v>21.363196640356534</v>
      </c>
      <c r="E257" s="91">
        <v>21081.097235908088</v>
      </c>
      <c r="F257" s="91">
        <v>2.7613278242021311</v>
      </c>
      <c r="G257" s="79">
        <v>5.88</v>
      </c>
      <c r="H257" s="79">
        <v>0.9</v>
      </c>
      <c r="I257" s="79">
        <v>30.8</v>
      </c>
      <c r="J257" s="91" t="s">
        <v>348</v>
      </c>
      <c r="K257" s="91" t="s">
        <v>348</v>
      </c>
      <c r="L257" s="91" t="s">
        <v>348</v>
      </c>
      <c r="M257" s="91" t="s">
        <v>348</v>
      </c>
    </row>
    <row r="258" spans="1:13" ht="16" x14ac:dyDescent="0.2">
      <c r="A258" s="77">
        <v>202</v>
      </c>
      <c r="B258" s="37" t="s">
        <v>273</v>
      </c>
      <c r="C258" s="90">
        <v>41593</v>
      </c>
      <c r="D258" s="91">
        <v>39.251466163959833</v>
      </c>
      <c r="E258" s="91">
        <v>26649.254295237071</v>
      </c>
      <c r="F258" s="91">
        <v>3.2112024027533916</v>
      </c>
      <c r="G258" s="79">
        <v>8.61</v>
      </c>
      <c r="H258" s="79">
        <v>1</v>
      </c>
      <c r="I258" s="79">
        <v>30.9</v>
      </c>
      <c r="J258" s="91" t="s">
        <v>348</v>
      </c>
      <c r="K258" s="91" t="s">
        <v>348</v>
      </c>
      <c r="L258" s="91" t="s">
        <v>348</v>
      </c>
      <c r="M258" s="91" t="s">
        <v>348</v>
      </c>
    </row>
    <row r="259" spans="1:13" ht="16" x14ac:dyDescent="0.2">
      <c r="A259" s="77">
        <v>204</v>
      </c>
      <c r="B259" s="37" t="s">
        <v>274</v>
      </c>
      <c r="C259" s="90">
        <v>41593</v>
      </c>
      <c r="D259" s="91">
        <v>36.4242562417014</v>
      </c>
      <c r="E259" s="91">
        <v>2379.2718556614172</v>
      </c>
      <c r="F259" s="91">
        <v>0.36572487175104967</v>
      </c>
      <c r="G259" s="79">
        <v>8.61</v>
      </c>
      <c r="H259" s="79">
        <v>0.9</v>
      </c>
      <c r="I259" s="79">
        <v>28.4</v>
      </c>
      <c r="J259" s="91" t="s">
        <v>348</v>
      </c>
      <c r="K259" s="91" t="s">
        <v>348</v>
      </c>
      <c r="L259" s="91" t="s">
        <v>348</v>
      </c>
      <c r="M259" s="91" t="s">
        <v>348</v>
      </c>
    </row>
    <row r="260" spans="1:13" ht="16" x14ac:dyDescent="0.2">
      <c r="A260" s="77">
        <v>205</v>
      </c>
      <c r="B260" s="37" t="s">
        <v>269</v>
      </c>
      <c r="C260" s="90">
        <v>41593</v>
      </c>
      <c r="D260" s="91">
        <v>97.149455798196186</v>
      </c>
      <c r="E260" s="91">
        <v>8838.9075985375384</v>
      </c>
      <c r="F260" s="91">
        <v>1.9128608670488467</v>
      </c>
      <c r="G260" s="79">
        <v>8.61</v>
      </c>
      <c r="H260" s="79">
        <v>1</v>
      </c>
      <c r="I260" s="79">
        <v>22.5</v>
      </c>
      <c r="J260" s="91" t="s">
        <v>348</v>
      </c>
      <c r="K260" s="91" t="s">
        <v>348</v>
      </c>
      <c r="L260" s="91" t="s">
        <v>348</v>
      </c>
      <c r="M260" s="91" t="s">
        <v>348</v>
      </c>
    </row>
    <row r="261" spans="1:13" ht="16" x14ac:dyDescent="0.2">
      <c r="A261" s="77">
        <v>206</v>
      </c>
      <c r="B261" s="37" t="s">
        <v>271</v>
      </c>
      <c r="C261" s="90">
        <v>41593</v>
      </c>
      <c r="D261" s="91">
        <v>21.611669275044171</v>
      </c>
      <c r="E261" s="91">
        <v>7569.178066360525</v>
      </c>
      <c r="F261" s="91">
        <v>2.8276745852794285</v>
      </c>
      <c r="G261" s="79">
        <v>8.61</v>
      </c>
      <c r="H261" s="79">
        <v>1</v>
      </c>
      <c r="I261" s="79">
        <v>25.5</v>
      </c>
      <c r="J261" s="91" t="s">
        <v>348</v>
      </c>
      <c r="K261" s="91" t="s">
        <v>348</v>
      </c>
      <c r="L261" s="91" t="s">
        <v>348</v>
      </c>
      <c r="M261" s="91" t="s">
        <v>348</v>
      </c>
    </row>
    <row r="262" spans="1:13" ht="16" x14ac:dyDescent="0.2">
      <c r="A262" s="77">
        <v>207</v>
      </c>
      <c r="B262" s="37" t="s">
        <v>272</v>
      </c>
      <c r="C262" s="90">
        <v>41593</v>
      </c>
      <c r="D262" s="91">
        <v>20.96412345777189</v>
      </c>
      <c r="E262" s="91">
        <v>13523.376565215876</v>
      </c>
      <c r="F262" s="91">
        <v>4.5530103112075473</v>
      </c>
      <c r="G262" s="79">
        <v>8.61</v>
      </c>
      <c r="H262" s="79">
        <v>0.9</v>
      </c>
      <c r="I262" s="79">
        <v>20.2</v>
      </c>
      <c r="J262" s="91" t="s">
        <v>348</v>
      </c>
      <c r="K262" s="91" t="s">
        <v>348</v>
      </c>
      <c r="L262" s="91" t="s">
        <v>348</v>
      </c>
      <c r="M262" s="91" t="s">
        <v>348</v>
      </c>
    </row>
    <row r="263" spans="1:13" ht="16" x14ac:dyDescent="0.2">
      <c r="A263" s="77">
        <v>208</v>
      </c>
      <c r="B263" s="37" t="s">
        <v>268</v>
      </c>
      <c r="C263" s="90">
        <v>41593</v>
      </c>
      <c r="D263" s="91">
        <v>117.76371140011511</v>
      </c>
      <c r="E263" s="91">
        <v>14602.98554732179</v>
      </c>
      <c r="F263" s="91">
        <v>5.207692964850466</v>
      </c>
      <c r="G263" s="79">
        <v>8.61</v>
      </c>
      <c r="H263" s="79">
        <v>0.9</v>
      </c>
      <c r="I263" s="79">
        <v>24.8</v>
      </c>
      <c r="J263" s="91" t="s">
        <v>348</v>
      </c>
      <c r="K263" s="91" t="s">
        <v>348</v>
      </c>
      <c r="L263" s="91" t="s">
        <v>348</v>
      </c>
      <c r="M263" s="91" t="s">
        <v>348</v>
      </c>
    </row>
    <row r="264" spans="1:13" ht="16" x14ac:dyDescent="0.2">
      <c r="A264" s="77">
        <v>209</v>
      </c>
      <c r="B264" s="37" t="s">
        <v>270</v>
      </c>
      <c r="C264" s="90">
        <v>41593</v>
      </c>
      <c r="D264" s="91">
        <v>139.13396630256622</v>
      </c>
      <c r="E264" s="91">
        <v>18240.097394749711</v>
      </c>
      <c r="F264" s="91">
        <v>5.4820611710429237</v>
      </c>
      <c r="G264" s="79">
        <v>8.61</v>
      </c>
      <c r="H264" s="79">
        <v>1.1000000000000001</v>
      </c>
      <c r="I264" s="79">
        <v>23.7</v>
      </c>
      <c r="J264" s="91" t="s">
        <v>348</v>
      </c>
      <c r="K264" s="91" t="s">
        <v>348</v>
      </c>
      <c r="L264" s="91" t="s">
        <v>348</v>
      </c>
      <c r="M264" s="91" t="s">
        <v>348</v>
      </c>
    </row>
    <row r="265" spans="1:13" ht="16" x14ac:dyDescent="0.2">
      <c r="A265" s="77">
        <v>210</v>
      </c>
      <c r="B265" s="37" t="s">
        <v>276</v>
      </c>
      <c r="C265" s="90">
        <v>41593</v>
      </c>
      <c r="D265" s="91">
        <v>63.869213861396425</v>
      </c>
      <c r="E265" s="91">
        <v>7557.6949944332355</v>
      </c>
      <c r="F265" s="91">
        <v>5.1538996044851277</v>
      </c>
      <c r="G265" s="79">
        <v>8.61</v>
      </c>
      <c r="H265" s="79">
        <v>1</v>
      </c>
      <c r="I265" s="79">
        <v>27.6</v>
      </c>
      <c r="J265" s="91" t="s">
        <v>348</v>
      </c>
      <c r="K265" s="91" t="s">
        <v>348</v>
      </c>
      <c r="L265" s="91" t="s">
        <v>348</v>
      </c>
      <c r="M265" s="91" t="s">
        <v>348</v>
      </c>
    </row>
    <row r="266" spans="1:13" ht="16" x14ac:dyDescent="0.2">
      <c r="A266" s="77">
        <v>402</v>
      </c>
      <c r="B266" s="37" t="s">
        <v>272</v>
      </c>
      <c r="C266" s="90">
        <v>41593</v>
      </c>
      <c r="D266" s="91">
        <v>20.625709512786674</v>
      </c>
      <c r="E266" s="91">
        <v>19094.313001802268</v>
      </c>
      <c r="F266" s="91">
        <v>3.8809290311775673</v>
      </c>
      <c r="G266" s="79">
        <v>10.220000000000001</v>
      </c>
      <c r="H266" s="79">
        <v>0.6</v>
      </c>
      <c r="I266" s="79">
        <v>33.799999999999997</v>
      </c>
      <c r="J266" s="91" t="s">
        <v>348</v>
      </c>
      <c r="K266" s="91" t="s">
        <v>348</v>
      </c>
      <c r="L266" s="91" t="s">
        <v>348</v>
      </c>
      <c r="M266" s="91" t="s">
        <v>348</v>
      </c>
    </row>
    <row r="267" spans="1:13" ht="16" x14ac:dyDescent="0.2">
      <c r="A267" s="77">
        <v>403</v>
      </c>
      <c r="B267" s="37" t="s">
        <v>268</v>
      </c>
      <c r="C267" s="90">
        <v>41593</v>
      </c>
      <c r="D267" s="91">
        <v>179.95125829047129</v>
      </c>
      <c r="E267" s="91">
        <v>19268.241025084706</v>
      </c>
      <c r="F267" s="91">
        <v>4.3027157134311338</v>
      </c>
      <c r="G267" s="79">
        <v>10.220000000000001</v>
      </c>
      <c r="H267" s="79">
        <v>1.1000000000000001</v>
      </c>
      <c r="I267" s="79">
        <v>33.200000000000003</v>
      </c>
      <c r="J267" s="91" t="s">
        <v>348</v>
      </c>
      <c r="K267" s="91" t="s">
        <v>348</v>
      </c>
      <c r="L267" s="91" t="s">
        <v>348</v>
      </c>
      <c r="M267" s="91" t="s">
        <v>348</v>
      </c>
    </row>
    <row r="268" spans="1:13" ht="16" x14ac:dyDescent="0.2">
      <c r="A268" s="77">
        <v>404</v>
      </c>
      <c r="B268" s="37" t="s">
        <v>273</v>
      </c>
      <c r="C268" s="90">
        <v>41593</v>
      </c>
      <c r="D268" s="91">
        <v>27.704439530512765</v>
      </c>
      <c r="E268" s="91">
        <v>24922.63224107217</v>
      </c>
      <c r="F268" s="91">
        <v>5.4610499888485506</v>
      </c>
      <c r="G268" s="79">
        <v>10.220000000000001</v>
      </c>
      <c r="H268" s="79">
        <v>0.9</v>
      </c>
      <c r="I268" s="79">
        <v>34.200000000000003</v>
      </c>
      <c r="J268" s="91" t="s">
        <v>348</v>
      </c>
      <c r="K268" s="91" t="s">
        <v>348</v>
      </c>
      <c r="L268" s="91" t="s">
        <v>348</v>
      </c>
      <c r="M268" s="91" t="s">
        <v>348</v>
      </c>
    </row>
    <row r="269" spans="1:13" ht="16" x14ac:dyDescent="0.2">
      <c r="A269" s="77">
        <v>405</v>
      </c>
      <c r="B269" s="37" t="s">
        <v>269</v>
      </c>
      <c r="C269" s="90">
        <v>41593</v>
      </c>
      <c r="D269" s="91">
        <v>113.03198044443448</v>
      </c>
      <c r="E269" s="91">
        <v>26779.40358693384</v>
      </c>
      <c r="F269" s="91">
        <v>4.1251581604741823</v>
      </c>
      <c r="G269" s="79">
        <v>10.220000000000001</v>
      </c>
      <c r="H269" s="79">
        <v>1</v>
      </c>
      <c r="I269" s="79">
        <v>30</v>
      </c>
      <c r="J269" s="91" t="s">
        <v>348</v>
      </c>
      <c r="K269" s="91" t="s">
        <v>348</v>
      </c>
      <c r="L269" s="91" t="s">
        <v>348</v>
      </c>
      <c r="M269" s="91" t="s">
        <v>348</v>
      </c>
    </row>
    <row r="270" spans="1:13" ht="16" x14ac:dyDescent="0.2">
      <c r="A270" s="77">
        <v>406</v>
      </c>
      <c r="B270" s="37" t="s">
        <v>276</v>
      </c>
      <c r="C270" s="90">
        <v>41593</v>
      </c>
      <c r="D270" s="91">
        <v>67.732821047508111</v>
      </c>
      <c r="E270" s="91">
        <v>13498.459372153522</v>
      </c>
      <c r="F270" s="91">
        <v>4.4362484704049763</v>
      </c>
      <c r="G270" s="79">
        <v>10.220000000000001</v>
      </c>
      <c r="H270" s="79">
        <v>1</v>
      </c>
      <c r="I270" s="79">
        <v>41.1</v>
      </c>
      <c r="J270" s="91" t="s">
        <v>348</v>
      </c>
      <c r="K270" s="91" t="s">
        <v>348</v>
      </c>
      <c r="L270" s="91" t="s">
        <v>348</v>
      </c>
      <c r="M270" s="91" t="s">
        <v>348</v>
      </c>
    </row>
    <row r="271" spans="1:13" ht="16" x14ac:dyDescent="0.2">
      <c r="A271" s="77">
        <v>407</v>
      </c>
      <c r="B271" s="37" t="s">
        <v>274</v>
      </c>
      <c r="C271" s="90">
        <v>41593</v>
      </c>
      <c r="D271" s="91">
        <v>90.253576112870874</v>
      </c>
      <c r="E271" s="91">
        <v>10881.107213520767</v>
      </c>
      <c r="F271" s="91">
        <v>2.5764499282206814</v>
      </c>
      <c r="G271" s="79">
        <v>10.220000000000001</v>
      </c>
      <c r="H271" s="79">
        <v>0.9</v>
      </c>
      <c r="I271" s="79">
        <v>34.6</v>
      </c>
      <c r="J271" s="91" t="s">
        <v>348</v>
      </c>
      <c r="K271" s="91" t="s">
        <v>348</v>
      </c>
      <c r="L271" s="91" t="s">
        <v>348</v>
      </c>
      <c r="M271" s="91" t="s">
        <v>348</v>
      </c>
    </row>
    <row r="272" spans="1:13" ht="16" x14ac:dyDescent="0.2">
      <c r="A272" s="77">
        <v>408</v>
      </c>
      <c r="B272" s="37" t="s">
        <v>271</v>
      </c>
      <c r="C272" s="90">
        <v>41593</v>
      </c>
      <c r="D272" s="91">
        <v>33.863955552591648</v>
      </c>
      <c r="E272" s="91">
        <v>21239.92827561903</v>
      </c>
      <c r="F272" s="91">
        <v>5.6908349002328151</v>
      </c>
      <c r="G272" s="79">
        <v>10.220000000000001</v>
      </c>
      <c r="H272" s="79">
        <v>0.9</v>
      </c>
      <c r="I272" s="79">
        <v>27.2</v>
      </c>
      <c r="J272" s="91" t="s">
        <v>348</v>
      </c>
      <c r="K272" s="91" t="s">
        <v>348</v>
      </c>
      <c r="L272" s="91" t="s">
        <v>348</v>
      </c>
      <c r="M272" s="91" t="s">
        <v>348</v>
      </c>
    </row>
    <row r="273" spans="1:13" ht="16" x14ac:dyDescent="0.2">
      <c r="A273" s="77">
        <v>409</v>
      </c>
      <c r="B273" s="37" t="s">
        <v>270</v>
      </c>
      <c r="C273" s="90">
        <v>41593</v>
      </c>
      <c r="D273" s="91">
        <v>235.12274583273455</v>
      </c>
      <c r="E273" s="91">
        <v>16125.734688557106</v>
      </c>
      <c r="F273" s="91">
        <v>4.3983629572895451</v>
      </c>
      <c r="G273" s="79">
        <v>10.220000000000001</v>
      </c>
      <c r="H273" s="79">
        <v>1</v>
      </c>
      <c r="I273" s="79">
        <v>23.7</v>
      </c>
      <c r="J273" s="91" t="s">
        <v>348</v>
      </c>
      <c r="K273" s="91" t="s">
        <v>348</v>
      </c>
      <c r="L273" s="91" t="s">
        <v>348</v>
      </c>
      <c r="M273" s="91" t="s">
        <v>348</v>
      </c>
    </row>
    <row r="274" spans="1:13" ht="16" x14ac:dyDescent="0.2">
      <c r="A274" s="77">
        <v>102</v>
      </c>
      <c r="B274" s="37" t="s">
        <v>271</v>
      </c>
      <c r="C274" s="92">
        <v>41744</v>
      </c>
      <c r="D274" s="91">
        <v>20.559411854734815</v>
      </c>
      <c r="E274" s="91">
        <v>10226.849694073991</v>
      </c>
      <c r="F274" s="91">
        <v>5.0072103900986171</v>
      </c>
      <c r="G274" s="79">
        <v>-3.22</v>
      </c>
      <c r="H274" s="79">
        <v>1</v>
      </c>
      <c r="I274" s="79">
        <v>41.7</v>
      </c>
      <c r="J274" s="91" t="s">
        <v>348</v>
      </c>
      <c r="K274" s="91" t="s">
        <v>348</v>
      </c>
      <c r="L274" s="91" t="s">
        <v>348</v>
      </c>
      <c r="M274" s="91" t="s">
        <v>348</v>
      </c>
    </row>
    <row r="275" spans="1:13" ht="16" x14ac:dyDescent="0.2">
      <c r="A275" s="77">
        <v>103</v>
      </c>
      <c r="B275" s="37" t="s">
        <v>272</v>
      </c>
      <c r="C275" s="92">
        <v>41744</v>
      </c>
      <c r="D275" s="91">
        <v>4.5753932260139667</v>
      </c>
      <c r="E275" s="91">
        <v>2591.8947276996219</v>
      </c>
      <c r="F275" s="91">
        <v>1.6059598073236441</v>
      </c>
      <c r="G275" s="79">
        <v>-3.22</v>
      </c>
      <c r="H275" s="79">
        <v>1.1000000000000001</v>
      </c>
      <c r="I275" s="79">
        <v>40.5</v>
      </c>
      <c r="J275" s="91" t="s">
        <v>348</v>
      </c>
      <c r="K275" s="91" t="s">
        <v>348</v>
      </c>
      <c r="L275" s="91" t="s">
        <v>348</v>
      </c>
      <c r="M275" s="91" t="s">
        <v>348</v>
      </c>
    </row>
    <row r="276" spans="1:13" ht="16" x14ac:dyDescent="0.2">
      <c r="A276" s="77">
        <v>104</v>
      </c>
      <c r="B276" s="37" t="s">
        <v>269</v>
      </c>
      <c r="C276" s="92">
        <v>41744</v>
      </c>
      <c r="D276" s="91">
        <v>17.626970077914205</v>
      </c>
      <c r="E276" s="91">
        <v>5164.4791674564185</v>
      </c>
      <c r="F276" s="91">
        <v>2.0267540018314767</v>
      </c>
      <c r="G276" s="79">
        <v>-3.22</v>
      </c>
      <c r="H276" s="79">
        <v>1.1000000000000001</v>
      </c>
      <c r="I276" s="79">
        <v>43.6</v>
      </c>
      <c r="J276" s="91" t="s">
        <v>348</v>
      </c>
      <c r="K276" s="91" t="s">
        <v>348</v>
      </c>
      <c r="L276" s="91" t="s">
        <v>348</v>
      </c>
      <c r="M276" s="91" t="s">
        <v>348</v>
      </c>
    </row>
    <row r="277" spans="1:13" ht="16" x14ac:dyDescent="0.2">
      <c r="A277" s="77">
        <v>105</v>
      </c>
      <c r="B277" s="37" t="s">
        <v>274</v>
      </c>
      <c r="C277" s="92">
        <v>41744</v>
      </c>
      <c r="D277" s="91">
        <v>28.321733984734387</v>
      </c>
      <c r="E277" s="91">
        <v>13374.651015055475</v>
      </c>
      <c r="F277" s="91">
        <v>3.365674164443659</v>
      </c>
      <c r="G277" s="79">
        <v>-3.22</v>
      </c>
      <c r="H277" s="79">
        <v>0.9</v>
      </c>
      <c r="I277" s="79">
        <v>41</v>
      </c>
      <c r="J277" s="91" t="s">
        <v>348</v>
      </c>
      <c r="K277" s="91" t="s">
        <v>348</v>
      </c>
      <c r="L277" s="91" t="s">
        <v>348</v>
      </c>
      <c r="M277" s="91" t="s">
        <v>348</v>
      </c>
    </row>
    <row r="278" spans="1:13" ht="16" x14ac:dyDescent="0.2">
      <c r="A278" s="77">
        <v>106</v>
      </c>
      <c r="B278" s="37" t="s">
        <v>268</v>
      </c>
      <c r="C278" s="92">
        <v>41744</v>
      </c>
      <c r="D278" s="91">
        <v>127.80102940675997</v>
      </c>
      <c r="E278" s="91">
        <v>15269.811413363299</v>
      </c>
      <c r="F278" s="91">
        <v>5.4090981862445213</v>
      </c>
      <c r="G278" s="79">
        <v>-3.22</v>
      </c>
      <c r="H278" s="79">
        <v>1.1000000000000001</v>
      </c>
      <c r="I278" s="79">
        <v>36.700000000000003</v>
      </c>
      <c r="J278" s="91" t="s">
        <v>348</v>
      </c>
      <c r="K278" s="91" t="s">
        <v>348</v>
      </c>
      <c r="L278" s="91" t="s">
        <v>348</v>
      </c>
      <c r="M278" s="91" t="s">
        <v>348</v>
      </c>
    </row>
    <row r="279" spans="1:13" ht="16" x14ac:dyDescent="0.2">
      <c r="A279" s="77">
        <v>107</v>
      </c>
      <c r="B279" s="37" t="s">
        <v>270</v>
      </c>
      <c r="C279" s="92">
        <v>41744</v>
      </c>
      <c r="D279" s="91">
        <v>17.277884065885321</v>
      </c>
      <c r="E279" s="91">
        <v>29231.092087062418</v>
      </c>
      <c r="F279" s="91">
        <v>3.6493118566346761</v>
      </c>
      <c r="G279" s="79">
        <v>-3.22</v>
      </c>
      <c r="H279" s="79">
        <v>1.1000000000000001</v>
      </c>
      <c r="I279" s="79">
        <v>31.1</v>
      </c>
      <c r="J279" s="91" t="s">
        <v>348</v>
      </c>
      <c r="K279" s="91" t="s">
        <v>348</v>
      </c>
      <c r="L279" s="91" t="s">
        <v>348</v>
      </c>
      <c r="M279" s="91" t="s">
        <v>348</v>
      </c>
    </row>
    <row r="280" spans="1:13" ht="16" x14ac:dyDescent="0.2">
      <c r="A280" s="77">
        <v>109</v>
      </c>
      <c r="B280" s="37" t="s">
        <v>276</v>
      </c>
      <c r="C280" s="92">
        <v>41744</v>
      </c>
      <c r="D280" s="91">
        <v>7.9513911895226128</v>
      </c>
      <c r="E280" s="91">
        <v>21342.657542468136</v>
      </c>
      <c r="F280" s="91">
        <v>4.5441872199789799</v>
      </c>
      <c r="G280" s="79">
        <v>-3.22</v>
      </c>
      <c r="H280" s="79">
        <v>1</v>
      </c>
      <c r="I280" s="79">
        <v>39.700000000000003</v>
      </c>
      <c r="J280" s="91" t="s">
        <v>348</v>
      </c>
      <c r="K280" s="91" t="s">
        <v>348</v>
      </c>
      <c r="L280" s="91" t="s">
        <v>348</v>
      </c>
      <c r="M280" s="91" t="s">
        <v>348</v>
      </c>
    </row>
    <row r="281" spans="1:13" ht="16" x14ac:dyDescent="0.2">
      <c r="A281" s="77">
        <v>110</v>
      </c>
      <c r="B281" s="37" t="s">
        <v>273</v>
      </c>
      <c r="C281" s="92">
        <v>41744</v>
      </c>
      <c r="D281" s="91">
        <v>4.2829498284639778</v>
      </c>
      <c r="E281" s="91">
        <v>9021.4129442062367</v>
      </c>
      <c r="F281" s="91">
        <v>6.338902165673197</v>
      </c>
      <c r="G281" s="79">
        <v>-3.22</v>
      </c>
      <c r="H281" s="79">
        <v>1</v>
      </c>
      <c r="I281" s="79">
        <v>38.700000000000003</v>
      </c>
      <c r="J281" s="91" t="s">
        <v>348</v>
      </c>
      <c r="K281" s="91" t="s">
        <v>348</v>
      </c>
      <c r="L281" s="91" t="s">
        <v>348</v>
      </c>
      <c r="M281" s="91" t="s">
        <v>348</v>
      </c>
    </row>
    <row r="282" spans="1:13" ht="16" x14ac:dyDescent="0.2">
      <c r="A282" s="77">
        <v>202</v>
      </c>
      <c r="B282" s="37" t="s">
        <v>273</v>
      </c>
      <c r="C282" s="92">
        <v>41744</v>
      </c>
      <c r="D282" s="91">
        <v>7.6987496548465053</v>
      </c>
      <c r="E282" s="91">
        <v>11069.777686944208</v>
      </c>
      <c r="F282" s="91">
        <v>4.547420809983949</v>
      </c>
      <c r="G282" s="79">
        <v>-3.28</v>
      </c>
      <c r="H282" s="79">
        <v>1.1000000000000001</v>
      </c>
      <c r="I282" s="79">
        <v>44.3</v>
      </c>
      <c r="J282" s="91" t="s">
        <v>348</v>
      </c>
      <c r="K282" s="91" t="s">
        <v>348</v>
      </c>
      <c r="L282" s="91" t="s">
        <v>348</v>
      </c>
      <c r="M282" s="91" t="s">
        <v>348</v>
      </c>
    </row>
    <row r="283" spans="1:13" ht="16" x14ac:dyDescent="0.2">
      <c r="A283" s="77">
        <v>204</v>
      </c>
      <c r="B283" s="37" t="s">
        <v>274</v>
      </c>
      <c r="C283" s="92">
        <v>41744</v>
      </c>
      <c r="D283" s="91">
        <v>3.7398981102946545</v>
      </c>
      <c r="E283" s="91">
        <v>758.88807532703686</v>
      </c>
      <c r="F283" s="91">
        <v>3.6826918709413574</v>
      </c>
      <c r="G283" s="79">
        <v>-3.28</v>
      </c>
      <c r="H283" s="79">
        <v>1.7</v>
      </c>
      <c r="I283" s="79">
        <v>46.3</v>
      </c>
      <c r="J283" s="91" t="s">
        <v>348</v>
      </c>
      <c r="K283" s="91" t="s">
        <v>348</v>
      </c>
      <c r="L283" s="91" t="s">
        <v>348</v>
      </c>
      <c r="M283" s="91" t="s">
        <v>348</v>
      </c>
    </row>
    <row r="284" spans="1:13" ht="16" x14ac:dyDescent="0.2">
      <c r="A284" s="77">
        <v>205</v>
      </c>
      <c r="B284" s="37" t="s">
        <v>269</v>
      </c>
      <c r="C284" s="92">
        <v>41744</v>
      </c>
      <c r="D284" s="91">
        <v>6.8836337211972811</v>
      </c>
      <c r="E284" s="91">
        <v>1517.7888630892671</v>
      </c>
      <c r="F284" s="91">
        <v>4.31866410466393</v>
      </c>
      <c r="G284" s="79">
        <v>-3.28</v>
      </c>
      <c r="H284" s="79">
        <v>1.2</v>
      </c>
      <c r="I284" s="79">
        <v>47.5</v>
      </c>
      <c r="J284" s="91" t="s">
        <v>348</v>
      </c>
      <c r="K284" s="91" t="s">
        <v>348</v>
      </c>
      <c r="L284" s="91" t="s">
        <v>348</v>
      </c>
      <c r="M284" s="91" t="s">
        <v>348</v>
      </c>
    </row>
    <row r="285" spans="1:13" ht="16" x14ac:dyDescent="0.2">
      <c r="A285" s="77">
        <v>206</v>
      </c>
      <c r="B285" s="37" t="s">
        <v>271</v>
      </c>
      <c r="C285" s="92">
        <v>41744</v>
      </c>
      <c r="D285" s="91">
        <v>0.89122878556988794</v>
      </c>
      <c r="E285" s="91">
        <v>0</v>
      </c>
      <c r="F285" s="91">
        <v>3.2391374803869946</v>
      </c>
      <c r="G285" s="79">
        <v>-3.28</v>
      </c>
      <c r="H285" s="79">
        <v>1.3</v>
      </c>
      <c r="I285" s="79">
        <v>51</v>
      </c>
      <c r="J285" s="91" t="s">
        <v>348</v>
      </c>
      <c r="K285" s="91" t="s">
        <v>348</v>
      </c>
      <c r="L285" s="91" t="s">
        <v>348</v>
      </c>
      <c r="M285" s="91" t="s">
        <v>348</v>
      </c>
    </row>
    <row r="286" spans="1:13" ht="16" x14ac:dyDescent="0.2">
      <c r="A286" s="77">
        <v>207</v>
      </c>
      <c r="B286" s="37" t="s">
        <v>272</v>
      </c>
      <c r="C286" s="92">
        <v>41744</v>
      </c>
      <c r="D286" s="91">
        <v>4.0808570792578882</v>
      </c>
      <c r="E286" s="91">
        <v>1840.8107921924775</v>
      </c>
      <c r="F286" s="91">
        <v>1.893137620446274</v>
      </c>
      <c r="G286" s="79">
        <v>-3.28</v>
      </c>
      <c r="H286" s="79">
        <v>1.1000000000000001</v>
      </c>
      <c r="I286" s="79">
        <v>37.5</v>
      </c>
      <c r="J286" s="91" t="s">
        <v>348</v>
      </c>
      <c r="K286" s="91" t="s">
        <v>348</v>
      </c>
      <c r="L286" s="91" t="s">
        <v>348</v>
      </c>
      <c r="M286" s="91" t="s">
        <v>348</v>
      </c>
    </row>
    <row r="287" spans="1:13" ht="16" x14ac:dyDescent="0.2">
      <c r="A287" s="77">
        <v>208</v>
      </c>
      <c r="B287" s="37" t="s">
        <v>268</v>
      </c>
      <c r="C287" s="92">
        <v>41744</v>
      </c>
      <c r="D287" s="91">
        <v>4.083405041751865</v>
      </c>
      <c r="E287" s="91">
        <v>1936.5748797320362</v>
      </c>
      <c r="F287" s="91">
        <v>1.995249506934903</v>
      </c>
      <c r="G287" s="79">
        <v>-3.28</v>
      </c>
      <c r="H287" s="79">
        <v>0.9</v>
      </c>
      <c r="I287" s="79">
        <v>42.4</v>
      </c>
      <c r="J287" s="91" t="s">
        <v>348</v>
      </c>
      <c r="K287" s="91" t="s">
        <v>348</v>
      </c>
      <c r="L287" s="91" t="s">
        <v>348</v>
      </c>
      <c r="M287" s="91" t="s">
        <v>348</v>
      </c>
    </row>
    <row r="288" spans="1:13" ht="16" x14ac:dyDescent="0.2">
      <c r="A288" s="77">
        <v>209</v>
      </c>
      <c r="B288" s="37" t="s">
        <v>270</v>
      </c>
      <c r="C288" s="92">
        <v>41744</v>
      </c>
      <c r="D288" s="91">
        <v>7.2150339754932231</v>
      </c>
      <c r="E288" s="91">
        <v>7199.619826527869</v>
      </c>
      <c r="F288" s="91">
        <v>0</v>
      </c>
      <c r="G288" s="79">
        <v>-3.28</v>
      </c>
      <c r="H288" s="79">
        <v>1.1000000000000001</v>
      </c>
      <c r="I288" s="79">
        <v>41.7</v>
      </c>
      <c r="J288" s="91" t="s">
        <v>348</v>
      </c>
      <c r="K288" s="91" t="s">
        <v>348</v>
      </c>
      <c r="L288" s="91" t="s">
        <v>348</v>
      </c>
      <c r="M288" s="91" t="s">
        <v>348</v>
      </c>
    </row>
    <row r="289" spans="1:13" ht="16" x14ac:dyDescent="0.2">
      <c r="A289" s="77">
        <v>210</v>
      </c>
      <c r="B289" s="37" t="s">
        <v>276</v>
      </c>
      <c r="C289" s="92">
        <v>41744</v>
      </c>
      <c r="D289" s="91">
        <v>2.1571637767936545</v>
      </c>
      <c r="E289" s="91">
        <v>571.20679514680967</v>
      </c>
      <c r="F289" s="91">
        <v>1.4465891301087321</v>
      </c>
      <c r="G289" s="79">
        <v>-3.28</v>
      </c>
      <c r="H289" s="79">
        <v>1.2</v>
      </c>
      <c r="I289" s="79">
        <v>43.8</v>
      </c>
      <c r="J289" s="91" t="s">
        <v>348</v>
      </c>
      <c r="K289" s="91" t="s">
        <v>348</v>
      </c>
      <c r="L289" s="91" t="s">
        <v>348</v>
      </c>
      <c r="M289" s="91" t="s">
        <v>348</v>
      </c>
    </row>
    <row r="290" spans="1:13" ht="16" x14ac:dyDescent="0.2">
      <c r="A290" s="77">
        <v>402</v>
      </c>
      <c r="B290" s="37" t="s">
        <v>272</v>
      </c>
      <c r="C290" s="92">
        <v>41744</v>
      </c>
      <c r="D290" s="91">
        <v>1.2606396584517368</v>
      </c>
      <c r="E290" s="91">
        <v>0</v>
      </c>
      <c r="F290" s="91">
        <v>11.296299853341456</v>
      </c>
      <c r="G290" s="79">
        <v>-3.89</v>
      </c>
      <c r="H290" s="79">
        <v>-0.1</v>
      </c>
      <c r="I290" s="79">
        <v>49.9</v>
      </c>
      <c r="J290" s="91" t="s">
        <v>348</v>
      </c>
      <c r="K290" s="91" t="s">
        <v>348</v>
      </c>
      <c r="L290" s="91" t="s">
        <v>348</v>
      </c>
      <c r="M290" s="91" t="s">
        <v>348</v>
      </c>
    </row>
    <row r="291" spans="1:13" ht="16" x14ac:dyDescent="0.2">
      <c r="A291" s="77">
        <v>403</v>
      </c>
      <c r="B291" s="37" t="s">
        <v>268</v>
      </c>
      <c r="C291" s="92">
        <v>41744</v>
      </c>
      <c r="D291" s="91">
        <v>0.79625585540368049</v>
      </c>
      <c r="E291" s="91">
        <v>0</v>
      </c>
      <c r="F291" s="91">
        <v>12.993485117264392</v>
      </c>
      <c r="G291" s="79">
        <v>-3.89</v>
      </c>
      <c r="H291" s="79">
        <v>-0.1</v>
      </c>
      <c r="I291" s="79">
        <v>46</v>
      </c>
      <c r="J291" s="91" t="s">
        <v>348</v>
      </c>
      <c r="K291" s="91" t="s">
        <v>348</v>
      </c>
      <c r="L291" s="91" t="s">
        <v>348</v>
      </c>
      <c r="M291" s="91" t="s">
        <v>348</v>
      </c>
    </row>
    <row r="292" spans="1:13" ht="16" x14ac:dyDescent="0.2">
      <c r="A292" s="77">
        <v>404</v>
      </c>
      <c r="B292" s="37" t="s">
        <v>273</v>
      </c>
      <c r="C292" s="92">
        <v>41744</v>
      </c>
      <c r="D292" s="91">
        <v>9.0435152515950398E-2</v>
      </c>
      <c r="E292" s="91">
        <v>0</v>
      </c>
      <c r="F292" s="91">
        <v>12.032166744906647</v>
      </c>
      <c r="G292" s="79">
        <v>-3.89</v>
      </c>
      <c r="H292" s="79">
        <v>0</v>
      </c>
      <c r="I292" s="79">
        <v>47.58</v>
      </c>
      <c r="J292" s="91" t="s">
        <v>348</v>
      </c>
      <c r="K292" s="91" t="s">
        <v>348</v>
      </c>
      <c r="L292" s="91" t="s">
        <v>348</v>
      </c>
      <c r="M292" s="91" t="s">
        <v>348</v>
      </c>
    </row>
    <row r="293" spans="1:13" ht="16" x14ac:dyDescent="0.2">
      <c r="A293" s="77">
        <v>405</v>
      </c>
      <c r="B293" s="37" t="s">
        <v>269</v>
      </c>
      <c r="C293" s="92">
        <v>41744</v>
      </c>
      <c r="D293" s="91">
        <v>1.7577559044581736</v>
      </c>
      <c r="E293" s="91">
        <v>1653.5812859438779</v>
      </c>
      <c r="F293" s="91">
        <v>3.9152050774082077</v>
      </c>
      <c r="G293" s="79">
        <v>-3.89</v>
      </c>
      <c r="H293" s="79">
        <v>-0.2</v>
      </c>
      <c r="I293" s="79">
        <v>50.1</v>
      </c>
      <c r="J293" s="91" t="s">
        <v>348</v>
      </c>
      <c r="K293" s="91" t="s">
        <v>348</v>
      </c>
      <c r="L293" s="91" t="s">
        <v>348</v>
      </c>
      <c r="M293" s="91" t="s">
        <v>348</v>
      </c>
    </row>
    <row r="294" spans="1:13" ht="16" x14ac:dyDescent="0.2">
      <c r="A294" s="77">
        <v>406</v>
      </c>
      <c r="B294" s="37" t="s">
        <v>276</v>
      </c>
      <c r="C294" s="92">
        <v>41744</v>
      </c>
      <c r="D294" s="91">
        <v>2.2102665980058829</v>
      </c>
      <c r="E294" s="91">
        <v>0</v>
      </c>
      <c r="F294" s="91">
        <v>6.6246914476486047</v>
      </c>
      <c r="G294" s="79">
        <v>-3.89</v>
      </c>
      <c r="H294" s="79">
        <v>1.1000000000000001</v>
      </c>
      <c r="I294" s="79">
        <v>45.8</v>
      </c>
      <c r="J294" s="91" t="s">
        <v>348</v>
      </c>
      <c r="K294" s="91" t="s">
        <v>348</v>
      </c>
      <c r="L294" s="91" t="s">
        <v>348</v>
      </c>
      <c r="M294" s="91" t="s">
        <v>348</v>
      </c>
    </row>
    <row r="295" spans="1:13" ht="16" x14ac:dyDescent="0.2">
      <c r="A295" s="77">
        <v>407</v>
      </c>
      <c r="B295" s="37" t="s">
        <v>274</v>
      </c>
      <c r="C295" s="92">
        <v>41744</v>
      </c>
      <c r="D295" s="91">
        <v>5.8712063129746603</v>
      </c>
      <c r="E295" s="91">
        <v>0</v>
      </c>
      <c r="F295" s="91">
        <v>6.442078245523577</v>
      </c>
      <c r="G295" s="79">
        <v>-3.89</v>
      </c>
      <c r="H295" s="79">
        <v>1</v>
      </c>
      <c r="I295" s="79">
        <v>44.6</v>
      </c>
      <c r="J295" s="91" t="s">
        <v>348</v>
      </c>
      <c r="K295" s="91" t="s">
        <v>348</v>
      </c>
      <c r="L295" s="91" t="s">
        <v>348</v>
      </c>
      <c r="M295" s="91" t="s">
        <v>348</v>
      </c>
    </row>
    <row r="296" spans="1:13" ht="16" x14ac:dyDescent="0.2">
      <c r="A296" s="77">
        <v>408</v>
      </c>
      <c r="B296" s="37" t="s">
        <v>271</v>
      </c>
      <c r="C296" s="92">
        <v>41744</v>
      </c>
      <c r="D296" s="91">
        <v>0.4743080551381712</v>
      </c>
      <c r="E296" s="91">
        <v>908.10516040844311</v>
      </c>
      <c r="F296" s="91">
        <v>4.8382033910242228</v>
      </c>
      <c r="G296" s="79">
        <v>-3.89</v>
      </c>
      <c r="H296" s="79">
        <v>1</v>
      </c>
      <c r="I296" s="79">
        <v>48.4</v>
      </c>
      <c r="J296" s="91" t="s">
        <v>348</v>
      </c>
      <c r="K296" s="91" t="s">
        <v>348</v>
      </c>
      <c r="L296" s="91" t="s">
        <v>348</v>
      </c>
      <c r="M296" s="91" t="s">
        <v>348</v>
      </c>
    </row>
    <row r="297" spans="1:13" ht="16" x14ac:dyDescent="0.2">
      <c r="A297" s="77">
        <v>409</v>
      </c>
      <c r="B297" s="37" t="s">
        <v>270</v>
      </c>
      <c r="C297" s="92">
        <v>41744</v>
      </c>
      <c r="D297" s="91">
        <v>1.5569477334408832</v>
      </c>
      <c r="E297" s="91">
        <v>443.28620427819186</v>
      </c>
      <c r="F297" s="91">
        <v>7.864685358027665</v>
      </c>
      <c r="G297" s="79">
        <v>-3.89</v>
      </c>
      <c r="H297" s="79">
        <v>1</v>
      </c>
      <c r="I297" s="79">
        <v>46.7</v>
      </c>
      <c r="J297" s="91" t="s">
        <v>348</v>
      </c>
      <c r="K297" s="91" t="s">
        <v>348</v>
      </c>
      <c r="L297" s="91" t="s">
        <v>348</v>
      </c>
      <c r="M297" s="91" t="s">
        <v>348</v>
      </c>
    </row>
    <row r="298" spans="1:13" ht="16" x14ac:dyDescent="0.2">
      <c r="A298" s="77">
        <v>102</v>
      </c>
      <c r="B298" s="37" t="s">
        <v>271</v>
      </c>
      <c r="C298" s="92">
        <v>41765</v>
      </c>
      <c r="D298" s="91">
        <v>170.94985710825097</v>
      </c>
      <c r="E298" s="91">
        <v>45953.217700932204</v>
      </c>
      <c r="F298" s="91">
        <v>0.40277230363261779</v>
      </c>
      <c r="G298" s="79">
        <v>13</v>
      </c>
      <c r="H298" s="79">
        <v>11.8</v>
      </c>
      <c r="I298" s="79">
        <v>41.1</v>
      </c>
      <c r="J298" s="91" t="s">
        <v>348</v>
      </c>
      <c r="K298" s="91" t="s">
        <v>348</v>
      </c>
      <c r="L298" s="91" t="s">
        <v>348</v>
      </c>
      <c r="M298" s="91" t="s">
        <v>348</v>
      </c>
    </row>
    <row r="299" spans="1:13" ht="16" x14ac:dyDescent="0.2">
      <c r="A299" s="77">
        <v>103</v>
      </c>
      <c r="B299" s="37" t="s">
        <v>272</v>
      </c>
      <c r="C299" s="92">
        <v>41765</v>
      </c>
      <c r="D299" s="91">
        <v>154.84145743091483</v>
      </c>
      <c r="E299" s="91">
        <v>56065.463626352808</v>
      </c>
      <c r="F299" s="91">
        <v>0.77157126414846311</v>
      </c>
      <c r="G299" s="79">
        <v>13</v>
      </c>
      <c r="H299" s="79">
        <v>12.8</v>
      </c>
      <c r="I299" s="79">
        <v>42</v>
      </c>
      <c r="J299" s="91" t="s">
        <v>348</v>
      </c>
      <c r="K299" s="91" t="s">
        <v>348</v>
      </c>
      <c r="L299" s="91" t="s">
        <v>348</v>
      </c>
      <c r="M299" s="91" t="s">
        <v>348</v>
      </c>
    </row>
    <row r="300" spans="1:13" ht="16" x14ac:dyDescent="0.2">
      <c r="A300" s="77">
        <v>104</v>
      </c>
      <c r="B300" s="37" t="s">
        <v>269</v>
      </c>
      <c r="C300" s="92">
        <v>41765</v>
      </c>
      <c r="D300" s="91">
        <v>16.907571658365018</v>
      </c>
      <c r="E300" s="91">
        <v>15081.036740872463</v>
      </c>
      <c r="F300" s="91">
        <v>0.46494382778628768</v>
      </c>
      <c r="G300" s="79">
        <v>13</v>
      </c>
      <c r="H300" s="79">
        <v>13.2</v>
      </c>
      <c r="I300" s="79">
        <v>45</v>
      </c>
      <c r="J300" s="91" t="s">
        <v>348</v>
      </c>
      <c r="K300" s="91" t="s">
        <v>348</v>
      </c>
      <c r="L300" s="91" t="s">
        <v>348</v>
      </c>
      <c r="M300" s="91" t="s">
        <v>348</v>
      </c>
    </row>
    <row r="301" spans="1:13" ht="16" x14ac:dyDescent="0.2">
      <c r="A301" s="77">
        <v>105</v>
      </c>
      <c r="B301" s="37" t="s">
        <v>274</v>
      </c>
      <c r="C301" s="92">
        <v>41765</v>
      </c>
      <c r="D301" s="91">
        <v>18.777317641474262</v>
      </c>
      <c r="E301" s="91">
        <v>53070.977807667543</v>
      </c>
      <c r="F301" s="91">
        <v>1.8849572436802069</v>
      </c>
      <c r="G301" s="79">
        <v>13</v>
      </c>
      <c r="H301" s="79">
        <v>13.3</v>
      </c>
      <c r="I301" s="79">
        <v>45.1</v>
      </c>
      <c r="J301" s="91" t="s">
        <v>348</v>
      </c>
      <c r="K301" s="91" t="s">
        <v>348</v>
      </c>
      <c r="L301" s="91" t="s">
        <v>348</v>
      </c>
      <c r="M301" s="91" t="s">
        <v>348</v>
      </c>
    </row>
    <row r="302" spans="1:13" ht="16" x14ac:dyDescent="0.2">
      <c r="A302" s="77">
        <v>106</v>
      </c>
      <c r="B302" s="37" t="s">
        <v>268</v>
      </c>
      <c r="C302" s="92">
        <v>41765</v>
      </c>
      <c r="D302" s="91">
        <v>89.07608343284106</v>
      </c>
      <c r="E302" s="91">
        <v>50320.093323535206</v>
      </c>
      <c r="F302" s="91">
        <v>1.2423257719036238</v>
      </c>
      <c r="G302" s="79">
        <v>13</v>
      </c>
      <c r="H302" s="79">
        <v>13</v>
      </c>
      <c r="I302" s="79">
        <v>40.5</v>
      </c>
      <c r="J302" s="91" t="s">
        <v>348</v>
      </c>
      <c r="K302" s="91" t="s">
        <v>348</v>
      </c>
      <c r="L302" s="91" t="s">
        <v>348</v>
      </c>
      <c r="M302" s="91" t="s">
        <v>348</v>
      </c>
    </row>
    <row r="303" spans="1:13" ht="16" x14ac:dyDescent="0.2">
      <c r="A303" s="77">
        <v>107</v>
      </c>
      <c r="B303" s="37" t="s">
        <v>270</v>
      </c>
      <c r="C303" s="92">
        <v>41765</v>
      </c>
      <c r="D303" s="91">
        <v>32.641832972202465</v>
      </c>
      <c r="E303" s="91">
        <v>34418.886221320659</v>
      </c>
      <c r="F303" s="91">
        <v>4.6779209607076346</v>
      </c>
      <c r="G303" s="79">
        <v>13</v>
      </c>
      <c r="H303" s="79">
        <v>12.9</v>
      </c>
      <c r="I303" s="79">
        <v>45.7</v>
      </c>
      <c r="J303" s="91" t="s">
        <v>348</v>
      </c>
      <c r="K303" s="91" t="s">
        <v>348</v>
      </c>
      <c r="L303" s="91" t="s">
        <v>348</v>
      </c>
      <c r="M303" s="91" t="s">
        <v>348</v>
      </c>
    </row>
    <row r="304" spans="1:13" ht="16" x14ac:dyDescent="0.2">
      <c r="A304" s="77">
        <v>109</v>
      </c>
      <c r="B304" s="37" t="s">
        <v>276</v>
      </c>
      <c r="C304" s="92">
        <v>41765</v>
      </c>
      <c r="D304" s="91">
        <v>42.014109428570563</v>
      </c>
      <c r="E304" s="91">
        <v>33819.707691959055</v>
      </c>
      <c r="F304" s="91">
        <v>1.2502834227651929</v>
      </c>
      <c r="G304" s="79">
        <v>13</v>
      </c>
      <c r="H304" s="79">
        <v>14.2</v>
      </c>
      <c r="I304" s="79">
        <v>40</v>
      </c>
      <c r="J304" s="91" t="s">
        <v>348</v>
      </c>
      <c r="K304" s="91" t="s">
        <v>348</v>
      </c>
      <c r="L304" s="91" t="s">
        <v>348</v>
      </c>
      <c r="M304" s="91" t="s">
        <v>348</v>
      </c>
    </row>
    <row r="305" spans="1:13" ht="16" x14ac:dyDescent="0.2">
      <c r="A305" s="77">
        <v>110</v>
      </c>
      <c r="B305" s="37" t="s">
        <v>273</v>
      </c>
      <c r="C305" s="92">
        <v>41765</v>
      </c>
      <c r="D305" s="91">
        <v>27.562814180833094</v>
      </c>
      <c r="E305" s="91">
        <v>72280.200969998696</v>
      </c>
      <c r="F305" s="91">
        <v>1.2879157910126171</v>
      </c>
      <c r="G305" s="79">
        <v>13</v>
      </c>
      <c r="H305" s="79">
        <v>13.3</v>
      </c>
      <c r="I305" s="79">
        <v>44.3</v>
      </c>
      <c r="J305" s="91" t="s">
        <v>348</v>
      </c>
      <c r="K305" s="91" t="s">
        <v>348</v>
      </c>
      <c r="L305" s="91" t="s">
        <v>348</v>
      </c>
      <c r="M305" s="91" t="s">
        <v>348</v>
      </c>
    </row>
    <row r="306" spans="1:13" ht="16" x14ac:dyDescent="0.2">
      <c r="A306" s="77">
        <v>202</v>
      </c>
      <c r="B306" s="37" t="s">
        <v>273</v>
      </c>
      <c r="C306" s="92">
        <v>41765</v>
      </c>
      <c r="D306" s="91">
        <v>25.363040364446228</v>
      </c>
      <c r="E306" s="91">
        <v>46511.1999089983</v>
      </c>
      <c r="F306" s="91">
        <v>2.5856180879280015</v>
      </c>
      <c r="G306" s="79">
        <v>11.89</v>
      </c>
      <c r="H306" s="79">
        <v>10.6</v>
      </c>
      <c r="I306" s="79">
        <v>46.8</v>
      </c>
      <c r="J306" s="91" t="s">
        <v>348</v>
      </c>
      <c r="K306" s="91" t="s">
        <v>348</v>
      </c>
      <c r="L306" s="91" t="s">
        <v>348</v>
      </c>
      <c r="M306" s="91" t="s">
        <v>348</v>
      </c>
    </row>
    <row r="307" spans="1:13" ht="16" x14ac:dyDescent="0.2">
      <c r="A307" s="77">
        <v>204</v>
      </c>
      <c r="B307" s="37" t="s">
        <v>274</v>
      </c>
      <c r="C307" s="92">
        <v>41765</v>
      </c>
      <c r="D307" s="91">
        <v>6.7495323061792583</v>
      </c>
      <c r="E307" s="91">
        <v>27378.841033384273</v>
      </c>
      <c r="F307" s="91">
        <v>4.5430928919203168</v>
      </c>
      <c r="G307" s="79">
        <v>11.89</v>
      </c>
      <c r="H307" s="79">
        <v>11.8</v>
      </c>
      <c r="I307" s="79">
        <v>44.4</v>
      </c>
      <c r="J307" s="91" t="s">
        <v>348</v>
      </c>
      <c r="K307" s="91" t="s">
        <v>348</v>
      </c>
      <c r="L307" s="91" t="s">
        <v>348</v>
      </c>
      <c r="M307" s="91" t="s">
        <v>348</v>
      </c>
    </row>
    <row r="308" spans="1:13" ht="16" x14ac:dyDescent="0.2">
      <c r="A308" s="77">
        <v>205</v>
      </c>
      <c r="B308" s="37" t="s">
        <v>269</v>
      </c>
      <c r="C308" s="92">
        <v>41765</v>
      </c>
      <c r="D308" s="91">
        <v>34.990583121090083</v>
      </c>
      <c r="E308" s="91">
        <v>18701.23885822382</v>
      </c>
      <c r="F308" s="91">
        <v>1.6702403241817927</v>
      </c>
      <c r="G308" s="79">
        <v>11.89</v>
      </c>
      <c r="H308" s="79">
        <v>11.9</v>
      </c>
      <c r="I308" s="79">
        <v>45.5</v>
      </c>
      <c r="J308" s="91" t="s">
        <v>348</v>
      </c>
      <c r="K308" s="91" t="s">
        <v>348</v>
      </c>
      <c r="L308" s="91" t="s">
        <v>348</v>
      </c>
      <c r="M308" s="91" t="s">
        <v>348</v>
      </c>
    </row>
    <row r="309" spans="1:13" ht="16" x14ac:dyDescent="0.2">
      <c r="A309" s="77">
        <v>206</v>
      </c>
      <c r="B309" s="37" t="s">
        <v>271</v>
      </c>
      <c r="C309" s="92">
        <v>41765</v>
      </c>
      <c r="D309" s="91">
        <v>26.828347427227804</v>
      </c>
      <c r="E309" s="91">
        <v>49380.871885007939</v>
      </c>
      <c r="F309" s="91">
        <v>3.0622197114117129</v>
      </c>
      <c r="G309" s="79">
        <v>11.89</v>
      </c>
      <c r="H309" s="79">
        <v>11.7</v>
      </c>
      <c r="I309" s="79">
        <v>46.5</v>
      </c>
      <c r="J309" s="91" t="s">
        <v>348</v>
      </c>
      <c r="K309" s="91" t="s">
        <v>348</v>
      </c>
      <c r="L309" s="91" t="s">
        <v>348</v>
      </c>
      <c r="M309" s="91" t="s">
        <v>348</v>
      </c>
    </row>
    <row r="310" spans="1:13" ht="16" x14ac:dyDescent="0.2">
      <c r="A310" s="77">
        <v>207</v>
      </c>
      <c r="B310" s="37" t="s">
        <v>272</v>
      </c>
      <c r="C310" s="92">
        <v>41765</v>
      </c>
      <c r="D310" s="91">
        <v>101.29139477090597</v>
      </c>
      <c r="E310" s="91">
        <v>40859.253747915493</v>
      </c>
      <c r="F310" s="91">
        <v>0.30119383934184607</v>
      </c>
      <c r="G310" s="79">
        <v>11.89</v>
      </c>
      <c r="H310" s="79">
        <v>9.9</v>
      </c>
      <c r="I310" s="79">
        <v>43.9</v>
      </c>
      <c r="J310" s="91" t="s">
        <v>348</v>
      </c>
      <c r="K310" s="91" t="s">
        <v>348</v>
      </c>
      <c r="L310" s="91" t="s">
        <v>348</v>
      </c>
      <c r="M310" s="91" t="s">
        <v>348</v>
      </c>
    </row>
    <row r="311" spans="1:13" ht="16" x14ac:dyDescent="0.2">
      <c r="A311" s="77">
        <v>208</v>
      </c>
      <c r="B311" s="37" t="s">
        <v>268</v>
      </c>
      <c r="C311" s="92">
        <v>41765</v>
      </c>
      <c r="D311" s="91">
        <v>21.023813500585899</v>
      </c>
      <c r="E311" s="91">
        <v>12606.630619783868</v>
      </c>
      <c r="F311" s="91">
        <v>0</v>
      </c>
      <c r="G311" s="79">
        <v>11.89</v>
      </c>
      <c r="H311" s="79">
        <v>10.8</v>
      </c>
      <c r="I311" s="79">
        <v>45.5</v>
      </c>
      <c r="J311" s="91" t="s">
        <v>348</v>
      </c>
      <c r="K311" s="91" t="s">
        <v>348</v>
      </c>
      <c r="L311" s="91" t="s">
        <v>348</v>
      </c>
      <c r="M311" s="91" t="s">
        <v>348</v>
      </c>
    </row>
    <row r="312" spans="1:13" ht="16" x14ac:dyDescent="0.2">
      <c r="A312" s="77">
        <v>209</v>
      </c>
      <c r="B312" s="37" t="s">
        <v>270</v>
      </c>
      <c r="C312" s="92">
        <v>41765</v>
      </c>
      <c r="D312" s="91">
        <v>53.963221256622155</v>
      </c>
      <c r="E312" s="91">
        <v>46798.71645069847</v>
      </c>
      <c r="F312" s="91">
        <v>1.2234830819324467</v>
      </c>
      <c r="G312" s="79">
        <v>11.89</v>
      </c>
      <c r="H312" s="79">
        <v>10.9</v>
      </c>
      <c r="I312" s="79">
        <v>43.6</v>
      </c>
      <c r="J312" s="91" t="s">
        <v>348</v>
      </c>
      <c r="K312" s="91" t="s">
        <v>348</v>
      </c>
      <c r="L312" s="91" t="s">
        <v>348</v>
      </c>
      <c r="M312" s="91" t="s">
        <v>348</v>
      </c>
    </row>
    <row r="313" spans="1:13" ht="16" x14ac:dyDescent="0.2">
      <c r="A313" s="77">
        <v>210</v>
      </c>
      <c r="B313" s="37" t="s">
        <v>276</v>
      </c>
      <c r="C313" s="92">
        <v>41765</v>
      </c>
      <c r="D313" s="91">
        <v>17.840679193658762</v>
      </c>
      <c r="E313" s="91">
        <v>39473.285609075247</v>
      </c>
      <c r="F313" s="91">
        <v>1.1324851357072312</v>
      </c>
      <c r="G313" s="79">
        <v>11.89</v>
      </c>
      <c r="H313" s="79">
        <v>12</v>
      </c>
      <c r="I313" s="79">
        <v>43.9</v>
      </c>
      <c r="J313" s="91" t="s">
        <v>348</v>
      </c>
      <c r="K313" s="91" t="s">
        <v>348</v>
      </c>
      <c r="L313" s="91" t="s">
        <v>348</v>
      </c>
      <c r="M313" s="91" t="s">
        <v>348</v>
      </c>
    </row>
    <row r="314" spans="1:13" ht="16" x14ac:dyDescent="0.2">
      <c r="A314" s="77">
        <v>402</v>
      </c>
      <c r="B314" s="37" t="s">
        <v>272</v>
      </c>
      <c r="C314" s="92">
        <v>41765</v>
      </c>
      <c r="D314" s="91">
        <v>21.51290998017981</v>
      </c>
      <c r="E314" s="91">
        <v>52505.11265704369</v>
      </c>
      <c r="F314" s="91">
        <v>5.8905759508341138</v>
      </c>
      <c r="G314" s="79">
        <v>10</v>
      </c>
      <c r="H314" s="79">
        <v>9.5</v>
      </c>
      <c r="I314" s="79">
        <v>47.6</v>
      </c>
      <c r="J314" s="91" t="s">
        <v>348</v>
      </c>
      <c r="K314" s="91" t="s">
        <v>348</v>
      </c>
      <c r="L314" s="91" t="s">
        <v>348</v>
      </c>
      <c r="M314" s="91" t="s">
        <v>348</v>
      </c>
    </row>
    <row r="315" spans="1:13" ht="16" x14ac:dyDescent="0.2">
      <c r="A315" s="77">
        <v>403</v>
      </c>
      <c r="B315" s="37" t="s">
        <v>268</v>
      </c>
      <c r="C315" s="92">
        <v>41765</v>
      </c>
      <c r="D315" s="91">
        <v>22.078539143709225</v>
      </c>
      <c r="E315" s="91">
        <v>8399.1355332079074</v>
      </c>
      <c r="F315" s="91">
        <v>6.1643363516045744</v>
      </c>
      <c r="G315" s="79">
        <v>10</v>
      </c>
      <c r="H315" s="79">
        <v>9.6</v>
      </c>
      <c r="I315" s="79">
        <v>46</v>
      </c>
      <c r="J315" s="91" t="s">
        <v>348</v>
      </c>
      <c r="K315" s="91" t="s">
        <v>348</v>
      </c>
      <c r="L315" s="91" t="s">
        <v>348</v>
      </c>
      <c r="M315" s="91" t="s">
        <v>348</v>
      </c>
    </row>
    <row r="316" spans="1:13" ht="16" x14ac:dyDescent="0.2">
      <c r="A316" s="77">
        <v>404</v>
      </c>
      <c r="B316" s="37" t="s">
        <v>273</v>
      </c>
      <c r="C316" s="92">
        <v>41765</v>
      </c>
      <c r="D316" s="91">
        <v>5.5718097235787081</v>
      </c>
      <c r="E316" s="91">
        <v>17302.744449866375</v>
      </c>
      <c r="F316" s="91">
        <v>5.0439178065695192</v>
      </c>
      <c r="G316" s="79">
        <v>10</v>
      </c>
      <c r="H316" s="79">
        <v>9.1999999999999993</v>
      </c>
      <c r="I316" s="79">
        <v>46.8</v>
      </c>
      <c r="J316" s="91" t="s">
        <v>348</v>
      </c>
      <c r="K316" s="91" t="s">
        <v>348</v>
      </c>
      <c r="L316" s="91" t="s">
        <v>348</v>
      </c>
      <c r="M316" s="91" t="s">
        <v>348</v>
      </c>
    </row>
    <row r="317" spans="1:13" ht="16" x14ac:dyDescent="0.2">
      <c r="A317" s="77">
        <v>405</v>
      </c>
      <c r="B317" s="37" t="s">
        <v>269</v>
      </c>
      <c r="C317" s="92">
        <v>41765</v>
      </c>
      <c r="D317" s="91">
        <v>60.687627545114992</v>
      </c>
      <c r="E317" s="91">
        <v>39871.37030188943</v>
      </c>
      <c r="F317" s="91">
        <v>7.8540240595179611</v>
      </c>
      <c r="G317" s="79">
        <v>10</v>
      </c>
      <c r="H317" s="79">
        <v>10</v>
      </c>
      <c r="I317" s="79">
        <v>49.4</v>
      </c>
      <c r="J317" s="91" t="s">
        <v>348</v>
      </c>
      <c r="K317" s="91" t="s">
        <v>348</v>
      </c>
      <c r="L317" s="91" t="s">
        <v>348</v>
      </c>
      <c r="M317" s="91" t="s">
        <v>348</v>
      </c>
    </row>
    <row r="318" spans="1:13" ht="16" x14ac:dyDescent="0.2">
      <c r="A318" s="77">
        <v>406</v>
      </c>
      <c r="B318" s="37" t="s">
        <v>276</v>
      </c>
      <c r="C318" s="92">
        <v>41765</v>
      </c>
      <c r="D318" s="91">
        <v>3.7375808436860067</v>
      </c>
      <c r="E318" s="91">
        <v>32986.18201519236</v>
      </c>
      <c r="F318" s="91">
        <v>6.3549212551722274</v>
      </c>
      <c r="G318" s="79">
        <v>10</v>
      </c>
      <c r="H318" s="79">
        <v>9.1</v>
      </c>
      <c r="I318" s="79">
        <v>46.4</v>
      </c>
      <c r="J318" s="91" t="s">
        <v>348</v>
      </c>
      <c r="K318" s="91" t="s">
        <v>348</v>
      </c>
      <c r="L318" s="91" t="s">
        <v>348</v>
      </c>
      <c r="M318" s="91" t="s">
        <v>348</v>
      </c>
    </row>
    <row r="319" spans="1:13" ht="16" x14ac:dyDescent="0.2">
      <c r="A319" s="77">
        <v>407</v>
      </c>
      <c r="B319" s="37" t="s">
        <v>274</v>
      </c>
      <c r="C319" s="92">
        <v>41765</v>
      </c>
      <c r="D319" s="91">
        <v>16.813669574916361</v>
      </c>
      <c r="E319" s="91">
        <v>48344.524918679439</v>
      </c>
      <c r="F319" s="91">
        <v>5.2297553980813873</v>
      </c>
      <c r="G319" s="79">
        <v>10</v>
      </c>
      <c r="H319" s="79">
        <v>10.199999999999999</v>
      </c>
      <c r="I319" s="79">
        <v>45.6</v>
      </c>
      <c r="J319" s="91" t="s">
        <v>348</v>
      </c>
      <c r="K319" s="91" t="s">
        <v>348</v>
      </c>
      <c r="L319" s="91" t="s">
        <v>348</v>
      </c>
      <c r="M319" s="91" t="s">
        <v>348</v>
      </c>
    </row>
    <row r="320" spans="1:13" ht="16" x14ac:dyDescent="0.2">
      <c r="A320" s="77">
        <v>408</v>
      </c>
      <c r="B320" s="37" t="s">
        <v>271</v>
      </c>
      <c r="C320" s="92">
        <v>41765</v>
      </c>
      <c r="D320" s="91">
        <v>43.427633827758868</v>
      </c>
      <c r="E320" s="91">
        <v>38612.61762093853</v>
      </c>
      <c r="F320" s="91">
        <v>2.1594986166404335</v>
      </c>
      <c r="G320" s="79">
        <v>10</v>
      </c>
      <c r="H320" s="79">
        <v>9.3000000000000007</v>
      </c>
      <c r="I320" s="79">
        <v>43.4</v>
      </c>
      <c r="J320" s="91" t="s">
        <v>348</v>
      </c>
      <c r="K320" s="91" t="s">
        <v>348</v>
      </c>
      <c r="L320" s="91" t="s">
        <v>348</v>
      </c>
      <c r="M320" s="91" t="s">
        <v>348</v>
      </c>
    </row>
    <row r="321" spans="1:13" ht="16" x14ac:dyDescent="0.2">
      <c r="A321" s="77">
        <v>409</v>
      </c>
      <c r="B321" s="37" t="s">
        <v>270</v>
      </c>
      <c r="C321" s="92">
        <v>41765</v>
      </c>
      <c r="D321" s="91">
        <v>52.240041620899532</v>
      </c>
      <c r="E321" s="91">
        <v>73998.918894606613</v>
      </c>
      <c r="F321" s="91">
        <v>4.2199652118066844</v>
      </c>
      <c r="G321" s="79">
        <v>10</v>
      </c>
      <c r="H321" s="79">
        <v>9.1999999999999993</v>
      </c>
      <c r="I321" s="79">
        <v>43.9</v>
      </c>
      <c r="J321" s="91" t="s">
        <v>348</v>
      </c>
      <c r="K321" s="91" t="s">
        <v>348</v>
      </c>
      <c r="L321" s="91" t="s">
        <v>348</v>
      </c>
      <c r="M321" s="91" t="s">
        <v>348</v>
      </c>
    </row>
    <row r="322" spans="1:13" ht="16" x14ac:dyDescent="0.2">
      <c r="A322" s="77">
        <v>102</v>
      </c>
      <c r="B322" s="37" t="s">
        <v>271</v>
      </c>
      <c r="C322" s="92">
        <v>41781</v>
      </c>
      <c r="D322" s="91">
        <v>27.552691761573605</v>
      </c>
      <c r="E322" s="91">
        <v>46646.878935324617</v>
      </c>
      <c r="F322" s="91">
        <v>4.5212231506753096</v>
      </c>
      <c r="G322" s="79">
        <v>14.28</v>
      </c>
      <c r="H322" s="79">
        <v>14.1</v>
      </c>
      <c r="I322" s="79">
        <v>33.4</v>
      </c>
      <c r="J322" s="91">
        <v>7.8</v>
      </c>
      <c r="K322" s="91">
        <v>12.6</v>
      </c>
      <c r="L322" s="91">
        <v>3.8</v>
      </c>
      <c r="M322" s="91">
        <v>7.9</v>
      </c>
    </row>
    <row r="323" spans="1:13" ht="16" x14ac:dyDescent="0.2">
      <c r="A323" s="77">
        <v>103</v>
      </c>
      <c r="B323" s="37" t="s">
        <v>272</v>
      </c>
      <c r="C323" s="92">
        <v>41781</v>
      </c>
      <c r="D323" s="91">
        <v>37.278022536546182</v>
      </c>
      <c r="E323" s="91">
        <v>41164.705770205881</v>
      </c>
      <c r="F323" s="91">
        <v>5.3311904189839918</v>
      </c>
      <c r="G323" s="79">
        <v>14.28</v>
      </c>
      <c r="H323" s="79">
        <v>14.6</v>
      </c>
      <c r="I323" s="79">
        <v>34.700000000000003</v>
      </c>
      <c r="J323" s="91">
        <v>7.6</v>
      </c>
      <c r="K323" s="91">
        <v>8</v>
      </c>
      <c r="L323" s="91">
        <v>1.1000000000000001</v>
      </c>
      <c r="M323" s="91">
        <v>5.7</v>
      </c>
    </row>
    <row r="324" spans="1:13" ht="16" x14ac:dyDescent="0.2">
      <c r="A324" s="77">
        <v>104</v>
      </c>
      <c r="B324" s="37" t="s">
        <v>269</v>
      </c>
      <c r="C324" s="92">
        <v>41781</v>
      </c>
      <c r="D324" s="91">
        <v>3.0138130293449898</v>
      </c>
      <c r="E324" s="91">
        <v>28294.999263740374</v>
      </c>
      <c r="F324" s="91">
        <v>3.994809636855662</v>
      </c>
      <c r="G324" s="79">
        <v>14.28</v>
      </c>
      <c r="H324" s="79">
        <v>15.5</v>
      </c>
      <c r="I324" s="79">
        <v>43.9</v>
      </c>
      <c r="J324" s="91">
        <v>5.3</v>
      </c>
      <c r="K324" s="91">
        <v>14.2</v>
      </c>
      <c r="L324" s="91">
        <v>9.1</v>
      </c>
      <c r="M324" s="91">
        <v>7.2</v>
      </c>
    </row>
    <row r="325" spans="1:13" ht="16" x14ac:dyDescent="0.2">
      <c r="A325" s="77">
        <v>105</v>
      </c>
      <c r="B325" s="37" t="s">
        <v>274</v>
      </c>
      <c r="C325" s="92">
        <v>41781</v>
      </c>
      <c r="D325" s="91">
        <v>3.4880302764006377</v>
      </c>
      <c r="E325" s="91">
        <v>49209.289565161002</v>
      </c>
      <c r="F325" s="91">
        <v>2.3852633688416787</v>
      </c>
      <c r="G325" s="79">
        <v>14.28</v>
      </c>
      <c r="H325" s="79">
        <v>15.2</v>
      </c>
      <c r="I325" s="79">
        <v>38.799999999999997</v>
      </c>
      <c r="J325" s="91">
        <v>2.8</v>
      </c>
      <c r="K325" s="91">
        <v>4.5999999999999996</v>
      </c>
      <c r="L325" s="91">
        <v>2.5</v>
      </c>
      <c r="M325" s="91">
        <v>3.1</v>
      </c>
    </row>
    <row r="326" spans="1:13" ht="16" x14ac:dyDescent="0.2">
      <c r="A326" s="77">
        <v>106</v>
      </c>
      <c r="B326" s="37" t="s">
        <v>268</v>
      </c>
      <c r="C326" s="92">
        <v>41781</v>
      </c>
      <c r="D326" s="91">
        <v>16.366479324902063</v>
      </c>
      <c r="E326" s="91">
        <v>19685.592062712301</v>
      </c>
      <c r="F326" s="91">
        <v>2.5285113996783424</v>
      </c>
      <c r="G326" s="79">
        <v>14.28</v>
      </c>
      <c r="H326" s="79">
        <v>14</v>
      </c>
      <c r="I326" s="79">
        <v>33.200000000000003</v>
      </c>
      <c r="J326" s="91">
        <v>6.8</v>
      </c>
      <c r="K326" s="91">
        <v>11.3</v>
      </c>
      <c r="L326" s="91">
        <v>1.7</v>
      </c>
      <c r="M326" s="91">
        <v>7.8</v>
      </c>
    </row>
    <row r="327" spans="1:13" ht="16" x14ac:dyDescent="0.2">
      <c r="A327" s="77">
        <v>107</v>
      </c>
      <c r="B327" s="37" t="s">
        <v>270</v>
      </c>
      <c r="C327" s="92">
        <v>41781</v>
      </c>
      <c r="D327" s="91">
        <v>172.23693462088522</v>
      </c>
      <c r="E327" s="91">
        <v>54346.34948888584</v>
      </c>
      <c r="F327" s="91">
        <v>0</v>
      </c>
      <c r="G327" s="79">
        <v>14.28</v>
      </c>
      <c r="H327" s="79">
        <v>14.2</v>
      </c>
      <c r="I327" s="79">
        <v>41.7</v>
      </c>
      <c r="J327" s="91">
        <v>5.5</v>
      </c>
      <c r="K327" s="91">
        <v>24.8</v>
      </c>
      <c r="L327" s="91">
        <v>3.2</v>
      </c>
      <c r="M327" s="91">
        <v>9.9</v>
      </c>
    </row>
    <row r="328" spans="1:13" ht="16" x14ac:dyDescent="0.2">
      <c r="A328" s="77">
        <v>109</v>
      </c>
      <c r="B328" s="37" t="s">
        <v>276</v>
      </c>
      <c r="C328" s="92">
        <v>41781</v>
      </c>
      <c r="D328" s="91">
        <v>2.5038965004101907</v>
      </c>
      <c r="E328" s="91">
        <v>32296.538098560908</v>
      </c>
      <c r="F328" s="91">
        <v>5.3433629405843153</v>
      </c>
      <c r="G328" s="79">
        <v>14.28</v>
      </c>
      <c r="H328" s="79">
        <v>14.5</v>
      </c>
      <c r="I328" s="79">
        <v>43.2</v>
      </c>
      <c r="J328" s="91">
        <v>3.3</v>
      </c>
      <c r="K328" s="91">
        <v>5.8</v>
      </c>
      <c r="L328" s="91">
        <v>2.1</v>
      </c>
      <c r="M328" s="91">
        <v>5.0999999999999996</v>
      </c>
    </row>
    <row r="329" spans="1:13" ht="16" x14ac:dyDescent="0.2">
      <c r="A329" s="77">
        <v>110</v>
      </c>
      <c r="B329" s="37" t="s">
        <v>273</v>
      </c>
      <c r="C329" s="92">
        <v>41781</v>
      </c>
      <c r="D329" s="91">
        <v>151.2054459457315</v>
      </c>
      <c r="E329" s="91">
        <v>74902.023088927992</v>
      </c>
      <c r="F329" s="91">
        <v>3.7735577442868227</v>
      </c>
      <c r="G329" s="79">
        <v>14.28</v>
      </c>
      <c r="H329" s="79">
        <v>15.3</v>
      </c>
      <c r="I329" s="79">
        <v>40.5</v>
      </c>
      <c r="J329" s="91">
        <v>24.3</v>
      </c>
      <c r="K329" s="91">
        <v>16.399999999999999</v>
      </c>
      <c r="L329" s="91">
        <v>6.4</v>
      </c>
      <c r="M329" s="91">
        <v>7</v>
      </c>
    </row>
    <row r="330" spans="1:13" ht="16" x14ac:dyDescent="0.2">
      <c r="A330" s="77">
        <v>202</v>
      </c>
      <c r="B330" s="37" t="s">
        <v>273</v>
      </c>
      <c r="C330" s="92">
        <v>41781</v>
      </c>
      <c r="D330" s="91">
        <v>69.519473561110388</v>
      </c>
      <c r="E330" s="91">
        <v>122516.67330010529</v>
      </c>
      <c r="F330" s="91">
        <v>6.2434229698754891</v>
      </c>
      <c r="G330" s="79">
        <v>14.72</v>
      </c>
      <c r="H330" s="79">
        <v>15.5</v>
      </c>
      <c r="I330" s="79">
        <v>43.1</v>
      </c>
      <c r="J330" s="91">
        <v>15</v>
      </c>
      <c r="K330" s="91">
        <v>8.3000000000000007</v>
      </c>
      <c r="L330" s="91">
        <v>8.1999999999999993</v>
      </c>
      <c r="M330" s="91">
        <v>3.5</v>
      </c>
    </row>
    <row r="331" spans="1:13" ht="16" x14ac:dyDescent="0.2">
      <c r="A331" s="77">
        <v>204</v>
      </c>
      <c r="B331" s="37" t="s">
        <v>274</v>
      </c>
      <c r="C331" s="92">
        <v>41781</v>
      </c>
      <c r="D331" s="91">
        <v>1.5625950632175043</v>
      </c>
      <c r="E331" s="91">
        <v>35188.486152642916</v>
      </c>
      <c r="F331" s="91">
        <v>3.1611319384822134</v>
      </c>
      <c r="G331" s="79">
        <v>14.72</v>
      </c>
      <c r="H331" s="79">
        <v>16.3</v>
      </c>
      <c r="I331" s="79">
        <v>41.9</v>
      </c>
      <c r="J331" s="91">
        <v>4.5</v>
      </c>
      <c r="K331" s="91">
        <v>6.3</v>
      </c>
      <c r="L331" s="91">
        <v>4.4000000000000004</v>
      </c>
      <c r="M331" s="91">
        <v>3.3</v>
      </c>
    </row>
    <row r="332" spans="1:13" ht="16" x14ac:dyDescent="0.2">
      <c r="A332" s="77">
        <v>205</v>
      </c>
      <c r="B332" s="37" t="s">
        <v>269</v>
      </c>
      <c r="C332" s="92">
        <v>41781</v>
      </c>
      <c r="D332" s="91">
        <v>96.60416689793972</v>
      </c>
      <c r="E332" s="91">
        <v>56721.034714865746</v>
      </c>
      <c r="F332" s="91">
        <v>5.5996511689633568</v>
      </c>
      <c r="G332" s="79">
        <v>14.72</v>
      </c>
      <c r="H332" s="79">
        <v>14.8</v>
      </c>
      <c r="I332" s="79">
        <v>45.7</v>
      </c>
      <c r="J332" s="91">
        <v>3.8</v>
      </c>
      <c r="K332" s="91">
        <v>14.6</v>
      </c>
      <c r="L332" s="91">
        <v>18.2</v>
      </c>
      <c r="M332" s="91">
        <v>14.6</v>
      </c>
    </row>
    <row r="333" spans="1:13" ht="16" x14ac:dyDescent="0.2">
      <c r="A333" s="77">
        <v>206</v>
      </c>
      <c r="B333" s="37" t="s">
        <v>271</v>
      </c>
      <c r="C333" s="92">
        <v>41781</v>
      </c>
      <c r="D333" s="91">
        <v>48.480483203913835</v>
      </c>
      <c r="E333" s="91">
        <v>79339.98600081366</v>
      </c>
      <c r="F333" s="91">
        <v>4.0438244493500655</v>
      </c>
      <c r="G333" s="79">
        <v>14.72</v>
      </c>
      <c r="H333" s="79">
        <v>15.4</v>
      </c>
      <c r="I333" s="79">
        <v>43</v>
      </c>
      <c r="J333" s="91">
        <v>11.3</v>
      </c>
      <c r="K333" s="91">
        <v>13.2</v>
      </c>
      <c r="L333" s="91">
        <v>1.7</v>
      </c>
      <c r="M333" s="91">
        <v>3.9</v>
      </c>
    </row>
    <row r="334" spans="1:13" ht="16" x14ac:dyDescent="0.2">
      <c r="A334" s="77">
        <v>207</v>
      </c>
      <c r="B334" s="37" t="s">
        <v>272</v>
      </c>
      <c r="C334" s="92">
        <v>41781</v>
      </c>
      <c r="D334" s="91">
        <v>82.332549151000421</v>
      </c>
      <c r="E334" s="91">
        <v>47112.823178465987</v>
      </c>
      <c r="F334" s="91">
        <v>0.67521698725534507</v>
      </c>
      <c r="G334" s="79">
        <v>14.72</v>
      </c>
      <c r="H334" s="79">
        <v>15.1</v>
      </c>
      <c r="I334" s="79">
        <v>43.5</v>
      </c>
      <c r="J334" s="91">
        <v>8.1</v>
      </c>
      <c r="K334" s="91">
        <v>8.9</v>
      </c>
      <c r="L334" s="91">
        <v>2</v>
      </c>
      <c r="M334" s="91">
        <v>3.6</v>
      </c>
    </row>
    <row r="335" spans="1:13" ht="16" x14ac:dyDescent="0.2">
      <c r="A335" s="77">
        <v>208</v>
      </c>
      <c r="B335" s="37" t="s">
        <v>268</v>
      </c>
      <c r="C335" s="92">
        <v>41781</v>
      </c>
      <c r="D335" s="91">
        <v>92.564113722143176</v>
      </c>
      <c r="E335" s="91">
        <v>52558.792306701609</v>
      </c>
      <c r="F335" s="91">
        <v>2.0757872078801416</v>
      </c>
      <c r="G335" s="79">
        <v>14.72</v>
      </c>
      <c r="H335" s="79">
        <v>14.5</v>
      </c>
      <c r="I335" s="79">
        <v>41.4</v>
      </c>
      <c r="J335" s="91">
        <v>42.7</v>
      </c>
      <c r="K335" s="91">
        <v>22.5</v>
      </c>
      <c r="L335" s="91">
        <v>27.4</v>
      </c>
      <c r="M335" s="91">
        <v>15</v>
      </c>
    </row>
    <row r="336" spans="1:13" ht="16" x14ac:dyDescent="0.2">
      <c r="A336" s="77">
        <v>209</v>
      </c>
      <c r="B336" s="37" t="s">
        <v>270</v>
      </c>
      <c r="C336" s="92">
        <v>41781</v>
      </c>
      <c r="D336" s="91">
        <v>174.19910124082679</v>
      </c>
      <c r="E336" s="91">
        <v>118582.8033464254</v>
      </c>
      <c r="F336" s="91">
        <v>0</v>
      </c>
      <c r="G336" s="79">
        <v>14.72</v>
      </c>
      <c r="H336" s="79">
        <v>15.9</v>
      </c>
      <c r="I336" s="79">
        <v>44.4</v>
      </c>
      <c r="J336" s="91">
        <v>5.5</v>
      </c>
      <c r="K336" s="91">
        <v>5.2</v>
      </c>
      <c r="L336" s="91">
        <v>2.8</v>
      </c>
      <c r="M336" s="91">
        <v>4.4000000000000004</v>
      </c>
    </row>
    <row r="337" spans="1:13" ht="16" x14ac:dyDescent="0.2">
      <c r="A337" s="77">
        <v>210</v>
      </c>
      <c r="B337" s="37" t="s">
        <v>276</v>
      </c>
      <c r="C337" s="92">
        <v>41781</v>
      </c>
      <c r="D337" s="91">
        <v>2.3346019155961559</v>
      </c>
      <c r="E337" s="91">
        <v>28177.156819206932</v>
      </c>
      <c r="F337" s="91">
        <v>2.0524730781765745</v>
      </c>
      <c r="G337" s="79">
        <v>14.72</v>
      </c>
      <c r="H337" s="79">
        <v>15.5</v>
      </c>
      <c r="I337" s="79">
        <v>43.2</v>
      </c>
      <c r="J337" s="91">
        <v>1.2</v>
      </c>
      <c r="K337" s="91">
        <v>4.0999999999999996</v>
      </c>
      <c r="L337" s="91">
        <v>2.4</v>
      </c>
      <c r="M337" s="91">
        <v>3.7</v>
      </c>
    </row>
    <row r="338" spans="1:13" ht="16" x14ac:dyDescent="0.2">
      <c r="A338" s="77">
        <v>402</v>
      </c>
      <c r="B338" s="37" t="s">
        <v>272</v>
      </c>
      <c r="C338" s="92">
        <v>41781</v>
      </c>
      <c r="D338" s="91">
        <v>14.555951882734373</v>
      </c>
      <c r="E338" s="91">
        <v>58384.784355343407</v>
      </c>
      <c r="F338" s="91">
        <v>2.2206118646185735</v>
      </c>
      <c r="G338" s="79">
        <v>15.22</v>
      </c>
      <c r="H338" s="79">
        <v>16.3</v>
      </c>
      <c r="I338" s="79">
        <v>46.2</v>
      </c>
      <c r="J338" s="91">
        <v>14.8</v>
      </c>
      <c r="K338" s="91">
        <v>15.4</v>
      </c>
      <c r="L338" s="91">
        <v>4.5</v>
      </c>
      <c r="M338" s="91">
        <v>5.5</v>
      </c>
    </row>
    <row r="339" spans="1:13" ht="16" x14ac:dyDescent="0.2">
      <c r="A339" s="77">
        <v>403</v>
      </c>
      <c r="B339" s="37" t="s">
        <v>268</v>
      </c>
      <c r="C339" s="92">
        <v>41781</v>
      </c>
      <c r="D339" s="91">
        <v>28.410480066387258</v>
      </c>
      <c r="E339" s="91">
        <v>22633.569117826519</v>
      </c>
      <c r="F339" s="91">
        <v>1.0960843621439811</v>
      </c>
      <c r="G339" s="79">
        <v>15.22</v>
      </c>
      <c r="H339" s="79">
        <v>16.7</v>
      </c>
      <c r="I339" s="79">
        <v>44.7</v>
      </c>
      <c r="J339" s="91">
        <v>10.8</v>
      </c>
      <c r="K339" s="91">
        <v>9</v>
      </c>
      <c r="L339" s="91">
        <v>6.3</v>
      </c>
      <c r="M339" s="91">
        <v>5.8</v>
      </c>
    </row>
    <row r="340" spans="1:13" ht="16" x14ac:dyDescent="0.2">
      <c r="A340" s="77">
        <v>404</v>
      </c>
      <c r="B340" s="37" t="s">
        <v>273</v>
      </c>
      <c r="C340" s="92">
        <v>41781</v>
      </c>
      <c r="D340" s="91">
        <v>53.718705814081737</v>
      </c>
      <c r="E340" s="91">
        <v>106751.69519168393</v>
      </c>
      <c r="F340" s="91">
        <v>2.249156677897473</v>
      </c>
      <c r="G340" s="79">
        <v>15.22</v>
      </c>
      <c r="H340" s="79">
        <v>16.399999999999999</v>
      </c>
      <c r="I340" s="79">
        <v>45.5</v>
      </c>
      <c r="J340" s="91">
        <v>14.2</v>
      </c>
      <c r="K340" s="91">
        <v>7.2</v>
      </c>
      <c r="L340" s="91">
        <v>5.8</v>
      </c>
      <c r="M340" s="91">
        <v>4.3</v>
      </c>
    </row>
    <row r="341" spans="1:13" ht="16" x14ac:dyDescent="0.2">
      <c r="A341" s="77">
        <v>405</v>
      </c>
      <c r="B341" s="37" t="s">
        <v>269</v>
      </c>
      <c r="C341" s="92">
        <v>41781</v>
      </c>
      <c r="D341" s="91">
        <v>12.957081960309065</v>
      </c>
      <c r="E341" s="91">
        <v>91003.736672720755</v>
      </c>
      <c r="F341" s="91">
        <v>4.646307458490865</v>
      </c>
      <c r="G341" s="79">
        <v>15.22</v>
      </c>
      <c r="H341" s="79">
        <v>16.5</v>
      </c>
      <c r="I341" s="79">
        <v>45.2</v>
      </c>
      <c r="J341" s="91">
        <v>5.3</v>
      </c>
      <c r="K341" s="91">
        <v>4</v>
      </c>
      <c r="L341" s="91">
        <v>13</v>
      </c>
      <c r="M341" s="91">
        <v>4.3</v>
      </c>
    </row>
    <row r="342" spans="1:13" ht="16" x14ac:dyDescent="0.2">
      <c r="A342" s="77">
        <v>406</v>
      </c>
      <c r="B342" s="37" t="s">
        <v>276</v>
      </c>
      <c r="C342" s="92">
        <v>41781</v>
      </c>
      <c r="D342" s="91">
        <v>0.18206440115878031</v>
      </c>
      <c r="E342" s="91">
        <v>60180.561282982278</v>
      </c>
      <c r="F342" s="91">
        <v>2.1546659374897081</v>
      </c>
      <c r="G342" s="79">
        <v>15.22</v>
      </c>
      <c r="H342" s="79">
        <v>16.5</v>
      </c>
      <c r="I342" s="79">
        <v>45.3</v>
      </c>
      <c r="J342" s="91">
        <v>4.4000000000000004</v>
      </c>
      <c r="K342" s="91">
        <v>3.4</v>
      </c>
      <c r="L342" s="91">
        <v>4.7</v>
      </c>
      <c r="M342" s="91">
        <v>2.8</v>
      </c>
    </row>
    <row r="343" spans="1:13" ht="16" x14ac:dyDescent="0.2">
      <c r="A343" s="77">
        <v>407</v>
      </c>
      <c r="B343" s="37" t="s">
        <v>274</v>
      </c>
      <c r="C343" s="92">
        <v>41781</v>
      </c>
      <c r="D343" s="91">
        <v>0.2004477420866014</v>
      </c>
      <c r="E343" s="91">
        <v>39788.204393546752</v>
      </c>
      <c r="F343" s="91">
        <v>2.9961534514478005</v>
      </c>
      <c r="G343" s="79">
        <v>15.22</v>
      </c>
      <c r="H343" s="79">
        <v>16</v>
      </c>
      <c r="I343" s="79">
        <v>43.6</v>
      </c>
      <c r="J343" s="91">
        <v>5.7</v>
      </c>
      <c r="K343" s="91">
        <v>2.5</v>
      </c>
      <c r="L343" s="91">
        <v>4.0999999999999996</v>
      </c>
      <c r="M343" s="91">
        <v>2.5</v>
      </c>
    </row>
    <row r="344" spans="1:13" ht="16" x14ac:dyDescent="0.2">
      <c r="A344" s="77">
        <v>408</v>
      </c>
      <c r="B344" s="37" t="s">
        <v>271</v>
      </c>
      <c r="C344" s="92">
        <v>41781</v>
      </c>
      <c r="D344" s="91">
        <v>170.91876657364628</v>
      </c>
      <c r="E344" s="91">
        <v>148739.81375982871</v>
      </c>
      <c r="F344" s="91">
        <v>1.9030949912501964</v>
      </c>
      <c r="G344" s="79">
        <v>15.22</v>
      </c>
      <c r="H344" s="79">
        <v>16</v>
      </c>
      <c r="I344" s="79">
        <v>42.5</v>
      </c>
      <c r="J344" s="91">
        <v>19</v>
      </c>
      <c r="K344" s="91">
        <v>14.6</v>
      </c>
      <c r="L344" s="91">
        <v>4.9000000000000004</v>
      </c>
      <c r="M344" s="91">
        <v>4.7</v>
      </c>
    </row>
    <row r="345" spans="1:13" ht="16" x14ac:dyDescent="0.2">
      <c r="A345" s="77">
        <v>409</v>
      </c>
      <c r="B345" s="37" t="s">
        <v>270</v>
      </c>
      <c r="C345" s="92">
        <v>41781</v>
      </c>
      <c r="D345" s="91">
        <v>9.5139043155833782</v>
      </c>
      <c r="E345" s="91">
        <v>55018.638359139295</v>
      </c>
      <c r="F345" s="91">
        <v>3.596317900399594</v>
      </c>
      <c r="G345" s="79">
        <v>15.22</v>
      </c>
      <c r="H345" s="79">
        <v>15.5</v>
      </c>
      <c r="I345" s="79">
        <v>45.1</v>
      </c>
      <c r="J345" s="91">
        <v>3.8</v>
      </c>
      <c r="K345" s="91">
        <v>3.8</v>
      </c>
      <c r="L345" s="91">
        <v>17</v>
      </c>
      <c r="M345" s="91">
        <v>6.6</v>
      </c>
    </row>
    <row r="346" spans="1:13" ht="16" x14ac:dyDescent="0.2">
      <c r="A346" s="77">
        <v>102</v>
      </c>
      <c r="B346" s="37" t="s">
        <v>271</v>
      </c>
      <c r="C346" s="92">
        <v>41794</v>
      </c>
      <c r="D346" s="91">
        <v>114.37186075794038</v>
      </c>
      <c r="E346" s="91">
        <v>44942.873910070404</v>
      </c>
      <c r="F346" s="91">
        <v>2.6430736774015737</v>
      </c>
      <c r="G346" s="79">
        <v>20.5</v>
      </c>
      <c r="H346" s="79">
        <v>19.3</v>
      </c>
      <c r="I346" s="79">
        <v>35.299999999999997</v>
      </c>
      <c r="J346" s="91">
        <v>11.7</v>
      </c>
      <c r="K346" s="91">
        <v>31.7</v>
      </c>
      <c r="L346" s="91">
        <v>19.100000000000001</v>
      </c>
      <c r="M346" s="91">
        <v>18.100000000000001</v>
      </c>
    </row>
    <row r="347" spans="1:13" ht="16" x14ac:dyDescent="0.2">
      <c r="A347" s="77">
        <v>103</v>
      </c>
      <c r="B347" s="37" t="s">
        <v>272</v>
      </c>
      <c r="C347" s="92">
        <v>41794</v>
      </c>
      <c r="D347" s="91">
        <v>57.331249592089435</v>
      </c>
      <c r="E347" s="91">
        <v>18234.894353665499</v>
      </c>
      <c r="F347" s="91">
        <v>0.21313707917128147</v>
      </c>
      <c r="G347" s="79">
        <v>20.5</v>
      </c>
      <c r="H347" s="79">
        <v>19.899999999999999</v>
      </c>
      <c r="I347" s="79">
        <v>33.799999999999997</v>
      </c>
      <c r="J347" s="91">
        <v>11.9</v>
      </c>
      <c r="K347" s="91">
        <v>24.3</v>
      </c>
      <c r="L347" s="91">
        <v>7.9</v>
      </c>
      <c r="M347" s="91">
        <v>14.3</v>
      </c>
    </row>
    <row r="348" spans="1:13" ht="16" x14ac:dyDescent="0.2">
      <c r="A348" s="77">
        <v>104</v>
      </c>
      <c r="B348" s="37" t="s">
        <v>269</v>
      </c>
      <c r="C348" s="92">
        <v>41794</v>
      </c>
      <c r="D348" s="91">
        <v>16.604832176297151</v>
      </c>
      <c r="E348" s="91">
        <v>21315.276962551514</v>
      </c>
      <c r="F348" s="91">
        <v>8.8778602289632039E-3</v>
      </c>
      <c r="G348" s="79">
        <v>20.5</v>
      </c>
      <c r="H348" s="79">
        <v>19.899999999999999</v>
      </c>
      <c r="I348" s="79">
        <v>31.5</v>
      </c>
      <c r="J348" s="91">
        <v>8.1</v>
      </c>
      <c r="K348" s="91">
        <v>23</v>
      </c>
      <c r="L348" s="91">
        <v>6.3</v>
      </c>
      <c r="M348" s="91">
        <v>28.2</v>
      </c>
    </row>
    <row r="349" spans="1:13" ht="16" x14ac:dyDescent="0.2">
      <c r="A349" s="77">
        <v>105</v>
      </c>
      <c r="B349" s="37" t="s">
        <v>274</v>
      </c>
      <c r="C349" s="92">
        <v>41794</v>
      </c>
      <c r="D349" s="91">
        <v>27.201623884237303</v>
      </c>
      <c r="E349" s="91">
        <v>22630.991302170714</v>
      </c>
      <c r="F349" s="91">
        <v>0.23926364474326664</v>
      </c>
      <c r="G349" s="79">
        <v>20.5</v>
      </c>
      <c r="H349" s="79">
        <v>20.3</v>
      </c>
      <c r="I349" s="79">
        <v>29.9</v>
      </c>
      <c r="J349" s="91">
        <v>9.6999999999999993</v>
      </c>
      <c r="K349" s="91">
        <v>25.5</v>
      </c>
      <c r="L349" s="91">
        <v>4.4000000000000004</v>
      </c>
      <c r="M349" s="91">
        <v>10</v>
      </c>
    </row>
    <row r="350" spans="1:13" ht="16" x14ac:dyDescent="0.2">
      <c r="A350" s="77">
        <v>106</v>
      </c>
      <c r="B350" s="37" t="s">
        <v>268</v>
      </c>
      <c r="C350" s="92">
        <v>41794</v>
      </c>
      <c r="D350" s="91">
        <v>141.21996010940038</v>
      </c>
      <c r="E350" s="91">
        <v>72423.677627368306</v>
      </c>
      <c r="F350" s="91">
        <v>1.5929715873449364</v>
      </c>
      <c r="G350" s="79">
        <v>20.5</v>
      </c>
      <c r="H350" s="79">
        <v>20.5</v>
      </c>
      <c r="I350" s="79">
        <v>34.9</v>
      </c>
      <c r="J350" s="91">
        <v>19.7</v>
      </c>
      <c r="K350" s="91">
        <v>20.100000000000001</v>
      </c>
      <c r="L350" s="91">
        <v>21.1</v>
      </c>
      <c r="M350" s="91">
        <v>24.5</v>
      </c>
    </row>
    <row r="351" spans="1:13" ht="16" x14ac:dyDescent="0.2">
      <c r="A351" s="77">
        <v>107</v>
      </c>
      <c r="B351" s="37" t="s">
        <v>270</v>
      </c>
      <c r="C351" s="92">
        <v>41794</v>
      </c>
      <c r="D351" s="91">
        <v>74.657134974113632</v>
      </c>
      <c r="E351" s="91">
        <v>31801.923953758647</v>
      </c>
      <c r="F351" s="91">
        <v>2.3700174683002824</v>
      </c>
      <c r="G351" s="79">
        <v>20.5</v>
      </c>
      <c r="H351" s="79">
        <v>20.2</v>
      </c>
      <c r="I351" s="79">
        <v>31.3</v>
      </c>
      <c r="J351" s="91">
        <v>42.3</v>
      </c>
      <c r="K351" s="91">
        <v>59.5</v>
      </c>
      <c r="L351" s="91">
        <v>6.3</v>
      </c>
      <c r="M351" s="91">
        <v>18.899999999999999</v>
      </c>
    </row>
    <row r="352" spans="1:13" ht="16" x14ac:dyDescent="0.2">
      <c r="A352" s="77">
        <v>109</v>
      </c>
      <c r="B352" s="37" t="s">
        <v>276</v>
      </c>
      <c r="C352" s="92">
        <v>41794</v>
      </c>
      <c r="D352" s="91">
        <v>67.844211754419462</v>
      </c>
      <c r="E352" s="91">
        <v>21438.815826655711</v>
      </c>
      <c r="F352" s="91">
        <v>1.9923994876044169</v>
      </c>
      <c r="G352" s="79">
        <v>20.5</v>
      </c>
      <c r="H352" s="79">
        <v>20.5</v>
      </c>
      <c r="I352" s="79">
        <v>35.200000000000003</v>
      </c>
      <c r="J352" s="91">
        <v>109</v>
      </c>
      <c r="K352" s="91">
        <v>55.5</v>
      </c>
      <c r="L352" s="91">
        <v>11.6</v>
      </c>
      <c r="M352" s="91">
        <v>17.2</v>
      </c>
    </row>
    <row r="353" spans="1:13" ht="16" x14ac:dyDescent="0.2">
      <c r="A353" s="77">
        <v>110</v>
      </c>
      <c r="B353" s="37" t="s">
        <v>273</v>
      </c>
      <c r="C353" s="92">
        <v>41794</v>
      </c>
      <c r="D353" s="91">
        <v>179.05853743519387</v>
      </c>
      <c r="E353" s="91">
        <v>60108.47944317486</v>
      </c>
      <c r="F353" s="91">
        <v>1.3122966735632957</v>
      </c>
      <c r="G353" s="79">
        <v>20.5</v>
      </c>
      <c r="H353" s="79">
        <v>20.9</v>
      </c>
      <c r="I353" s="79">
        <v>28.5</v>
      </c>
      <c r="J353" s="91">
        <v>17</v>
      </c>
      <c r="K353" s="91">
        <v>42.2</v>
      </c>
      <c r="L353" s="91">
        <v>7</v>
      </c>
      <c r="M353" s="91">
        <v>23</v>
      </c>
    </row>
    <row r="354" spans="1:13" ht="16" x14ac:dyDescent="0.2">
      <c r="A354" s="77">
        <v>202</v>
      </c>
      <c r="B354" s="37" t="s">
        <v>273</v>
      </c>
      <c r="C354" s="92">
        <v>41794</v>
      </c>
      <c r="D354" s="91">
        <v>86.5997107784452</v>
      </c>
      <c r="E354" s="91">
        <v>22118.859557323201</v>
      </c>
      <c r="F354" s="91">
        <v>5.7640840691390345</v>
      </c>
      <c r="G354" s="79">
        <v>22</v>
      </c>
      <c r="H354" s="79">
        <v>22.8</v>
      </c>
      <c r="I354" s="79">
        <v>28.3</v>
      </c>
      <c r="J354" s="91">
        <v>10.7</v>
      </c>
      <c r="K354" s="91">
        <v>27.8</v>
      </c>
      <c r="L354" s="91">
        <v>4.3</v>
      </c>
      <c r="M354" s="91">
        <v>11.7</v>
      </c>
    </row>
    <row r="355" spans="1:13" ht="16" x14ac:dyDescent="0.2">
      <c r="A355" s="77">
        <v>204</v>
      </c>
      <c r="B355" s="37" t="s">
        <v>274</v>
      </c>
      <c r="C355" s="92">
        <v>41794</v>
      </c>
      <c r="D355" s="91">
        <v>32.597564607680553</v>
      </c>
      <c r="E355" s="91">
        <v>28539.437355851791</v>
      </c>
      <c r="F355" s="91">
        <v>4.5287793052324661</v>
      </c>
      <c r="G355" s="79">
        <v>22</v>
      </c>
      <c r="H355" s="79">
        <v>21.3</v>
      </c>
      <c r="I355" s="79">
        <v>29.4</v>
      </c>
      <c r="J355" s="91">
        <v>5.6</v>
      </c>
      <c r="K355" s="91">
        <v>13.9</v>
      </c>
      <c r="L355" s="91">
        <v>3.3</v>
      </c>
      <c r="M355" s="91">
        <v>6.8</v>
      </c>
    </row>
    <row r="356" spans="1:13" ht="16" x14ac:dyDescent="0.2">
      <c r="A356" s="77">
        <v>205</v>
      </c>
      <c r="B356" s="37" t="s">
        <v>269</v>
      </c>
      <c r="C356" s="92">
        <v>41794</v>
      </c>
      <c r="D356" s="91">
        <v>258.47616477616009</v>
      </c>
      <c r="E356" s="91">
        <v>56951.992471205696</v>
      </c>
      <c r="F356" s="91">
        <v>3.6304708019679151</v>
      </c>
      <c r="G356" s="79">
        <v>22</v>
      </c>
      <c r="H356" s="79">
        <v>21.1</v>
      </c>
      <c r="I356" s="79">
        <v>30.7</v>
      </c>
      <c r="J356" s="91">
        <v>4.0999999999999996</v>
      </c>
      <c r="K356" s="91">
        <v>17.899999999999999</v>
      </c>
      <c r="L356" s="91">
        <v>6.8</v>
      </c>
      <c r="M356" s="91">
        <v>21.1</v>
      </c>
    </row>
    <row r="357" spans="1:13" ht="16" x14ac:dyDescent="0.2">
      <c r="A357" s="77">
        <v>206</v>
      </c>
      <c r="B357" s="37" t="s">
        <v>271</v>
      </c>
      <c r="C357" s="92">
        <v>41794</v>
      </c>
      <c r="D357" s="91">
        <v>96.181122609334068</v>
      </c>
      <c r="E357" s="91">
        <v>41027.071529586188</v>
      </c>
      <c r="F357" s="91">
        <v>3.7196153937943297</v>
      </c>
      <c r="G357" s="79">
        <v>22</v>
      </c>
      <c r="H357" s="79">
        <v>21.8</v>
      </c>
      <c r="I357" s="79">
        <v>30.2</v>
      </c>
      <c r="J357" s="91">
        <v>8.1</v>
      </c>
      <c r="K357" s="91">
        <v>16</v>
      </c>
      <c r="L357" s="91">
        <v>3.4</v>
      </c>
      <c r="M357" s="91">
        <v>7.9</v>
      </c>
    </row>
    <row r="358" spans="1:13" ht="16" x14ac:dyDescent="0.2">
      <c r="A358" s="77">
        <v>207</v>
      </c>
      <c r="B358" s="37" t="s">
        <v>272</v>
      </c>
      <c r="C358" s="92">
        <v>41794</v>
      </c>
      <c r="D358" s="91">
        <v>107.87221007408439</v>
      </c>
      <c r="E358" s="91">
        <v>42569.580051007288</v>
      </c>
      <c r="F358" s="91">
        <v>1.8877828466630722</v>
      </c>
      <c r="G358" s="79">
        <v>22</v>
      </c>
      <c r="H358" s="79">
        <v>20.9</v>
      </c>
      <c r="I358" s="79">
        <v>31.9</v>
      </c>
      <c r="J358" s="91">
        <v>5.8</v>
      </c>
      <c r="K358" s="91">
        <v>24.7</v>
      </c>
      <c r="L358" s="91">
        <v>2.9</v>
      </c>
      <c r="M358" s="91">
        <v>10.8</v>
      </c>
    </row>
    <row r="359" spans="1:13" ht="16" x14ac:dyDescent="0.2">
      <c r="A359" s="77">
        <v>208</v>
      </c>
      <c r="B359" s="37" t="s">
        <v>268</v>
      </c>
      <c r="C359" s="92">
        <v>41794</v>
      </c>
      <c r="D359" s="91">
        <v>311.4694946269733</v>
      </c>
      <c r="E359" s="91">
        <v>41479.258656329795</v>
      </c>
      <c r="F359" s="91">
        <v>0.89291841886863665</v>
      </c>
      <c r="G359" s="79">
        <v>22</v>
      </c>
      <c r="H359" s="79">
        <v>21.4</v>
      </c>
      <c r="I359" s="79">
        <v>30.1</v>
      </c>
      <c r="J359" s="91">
        <v>12.5</v>
      </c>
      <c r="K359" s="91">
        <v>46.8</v>
      </c>
      <c r="L359" s="91">
        <v>7.9</v>
      </c>
      <c r="M359" s="91">
        <v>31.3</v>
      </c>
    </row>
    <row r="360" spans="1:13" ht="16" x14ac:dyDescent="0.2">
      <c r="A360" s="77">
        <v>209</v>
      </c>
      <c r="B360" s="37" t="s">
        <v>270</v>
      </c>
      <c r="C360" s="92">
        <v>41794</v>
      </c>
      <c r="D360" s="91">
        <v>109.36983569358614</v>
      </c>
      <c r="E360" s="91">
        <v>38089.989456865151</v>
      </c>
      <c r="F360" s="91">
        <v>1.3402873189314441</v>
      </c>
      <c r="G360" s="79">
        <v>22</v>
      </c>
      <c r="H360" s="79">
        <v>21.2</v>
      </c>
      <c r="I360" s="79">
        <v>31</v>
      </c>
      <c r="J360" s="91">
        <v>5</v>
      </c>
      <c r="K360" s="91">
        <v>22.7</v>
      </c>
      <c r="L360" s="91">
        <v>19.899999999999999</v>
      </c>
      <c r="M360" s="91">
        <v>33.700000000000003</v>
      </c>
    </row>
    <row r="361" spans="1:13" ht="16" x14ac:dyDescent="0.2">
      <c r="A361" s="77">
        <v>210</v>
      </c>
      <c r="B361" s="37" t="s">
        <v>276</v>
      </c>
      <c r="C361" s="92">
        <v>41794</v>
      </c>
      <c r="D361" s="91">
        <v>300.94812478938707</v>
      </c>
      <c r="E361" s="91">
        <v>54795.011537690429</v>
      </c>
      <c r="F361" s="91">
        <v>1.0449499070121737</v>
      </c>
      <c r="G361" s="79">
        <v>22</v>
      </c>
      <c r="H361" s="79">
        <v>21.8</v>
      </c>
      <c r="I361" s="79">
        <v>37</v>
      </c>
      <c r="J361" s="91">
        <v>32</v>
      </c>
      <c r="K361" s="91">
        <v>34.6</v>
      </c>
      <c r="L361" s="91">
        <v>7.9</v>
      </c>
      <c r="M361" s="91">
        <v>9.6</v>
      </c>
    </row>
    <row r="362" spans="1:13" ht="16" x14ac:dyDescent="0.2">
      <c r="A362" s="77">
        <v>402</v>
      </c>
      <c r="B362" s="37" t="s">
        <v>272</v>
      </c>
      <c r="C362" s="92">
        <v>41794</v>
      </c>
      <c r="D362" s="91">
        <v>24.018898606918633</v>
      </c>
      <c r="E362" s="91">
        <v>2854.0284954509516</v>
      </c>
      <c r="F362" s="91">
        <v>4.2021818903996406</v>
      </c>
      <c r="G362" s="79">
        <v>22.28</v>
      </c>
      <c r="H362" s="79">
        <v>22</v>
      </c>
      <c r="I362" s="79">
        <v>29.6</v>
      </c>
      <c r="J362" s="91">
        <v>13.4</v>
      </c>
      <c r="K362" s="91">
        <v>22.1</v>
      </c>
      <c r="L362" s="91">
        <v>6</v>
      </c>
      <c r="M362" s="91">
        <v>11.8</v>
      </c>
    </row>
    <row r="363" spans="1:13" ht="16" x14ac:dyDescent="0.2">
      <c r="A363" s="77">
        <v>403</v>
      </c>
      <c r="B363" s="37" t="s">
        <v>268</v>
      </c>
      <c r="C363" s="92">
        <v>41794</v>
      </c>
      <c r="D363" s="91">
        <v>252.43911225992582</v>
      </c>
      <c r="E363" s="91">
        <v>42627.761766693606</v>
      </c>
      <c r="F363" s="91">
        <v>1.9934500192784235</v>
      </c>
      <c r="G363" s="79">
        <v>22.28</v>
      </c>
      <c r="H363" s="79">
        <v>23.4</v>
      </c>
      <c r="I363" s="79">
        <v>26.3</v>
      </c>
      <c r="J363" s="91">
        <v>22.2</v>
      </c>
      <c r="K363" s="91">
        <v>21.2</v>
      </c>
      <c r="L363" s="91">
        <v>7.8</v>
      </c>
      <c r="M363" s="91">
        <v>20.2</v>
      </c>
    </row>
    <row r="364" spans="1:13" ht="16" x14ac:dyDescent="0.2">
      <c r="A364" s="77">
        <v>404</v>
      </c>
      <c r="B364" s="37" t="s">
        <v>273</v>
      </c>
      <c r="C364" s="92">
        <v>41794</v>
      </c>
      <c r="D364" s="91">
        <v>152.11242783249546</v>
      </c>
      <c r="E364" s="91">
        <v>57819.716828540724</v>
      </c>
      <c r="F364" s="91">
        <v>4.8398428948158649</v>
      </c>
      <c r="G364" s="79">
        <v>22.28</v>
      </c>
      <c r="H364" s="79">
        <v>24.2</v>
      </c>
      <c r="I364" s="79">
        <v>35.9</v>
      </c>
      <c r="J364" s="91">
        <v>10.7</v>
      </c>
      <c r="K364" s="91">
        <v>13.4</v>
      </c>
      <c r="L364" s="91">
        <v>4</v>
      </c>
      <c r="M364" s="91">
        <v>6.4</v>
      </c>
    </row>
    <row r="365" spans="1:13" ht="16" x14ac:dyDescent="0.2">
      <c r="A365" s="77">
        <v>405</v>
      </c>
      <c r="B365" s="37" t="s">
        <v>269</v>
      </c>
      <c r="C365" s="92">
        <v>41794</v>
      </c>
      <c r="D365" s="91">
        <v>90.44747340447546</v>
      </c>
      <c r="E365" s="91">
        <v>50289.481179214898</v>
      </c>
      <c r="F365" s="91">
        <v>2.9801911511526678</v>
      </c>
      <c r="G365" s="79">
        <v>22.28</v>
      </c>
      <c r="H365" s="79">
        <v>23.8</v>
      </c>
      <c r="I365" s="79">
        <v>38.1</v>
      </c>
      <c r="J365" s="91">
        <v>11.9</v>
      </c>
      <c r="K365" s="91">
        <v>16.3</v>
      </c>
      <c r="L365" s="91">
        <v>9.1</v>
      </c>
      <c r="M365" s="91">
        <v>11.7</v>
      </c>
    </row>
    <row r="366" spans="1:13" ht="16" x14ac:dyDescent="0.2">
      <c r="A366" s="77">
        <v>406</v>
      </c>
      <c r="B366" s="37" t="s">
        <v>276</v>
      </c>
      <c r="C366" s="92">
        <v>41794</v>
      </c>
      <c r="D366" s="91">
        <v>105.27952656483281</v>
      </c>
      <c r="E366" s="91">
        <v>25366.784534866034</v>
      </c>
      <c r="F366" s="91">
        <v>6.0649381945711477E-2</v>
      </c>
      <c r="G366" s="79">
        <v>22.28</v>
      </c>
      <c r="H366" s="79">
        <v>21.8</v>
      </c>
      <c r="I366" s="79">
        <v>32.299999999999997</v>
      </c>
      <c r="J366" s="91">
        <v>26.5</v>
      </c>
      <c r="K366" s="91">
        <v>29</v>
      </c>
      <c r="L366" s="91">
        <v>7.2</v>
      </c>
      <c r="M366" s="91">
        <v>9.1999999999999993</v>
      </c>
    </row>
    <row r="367" spans="1:13" ht="16" x14ac:dyDescent="0.2">
      <c r="A367" s="77">
        <v>407</v>
      </c>
      <c r="B367" s="37" t="s">
        <v>274</v>
      </c>
      <c r="C367" s="92">
        <v>41794</v>
      </c>
      <c r="D367" s="91">
        <v>18.420733000606333</v>
      </c>
      <c r="E367" s="91">
        <v>27793.213520348952</v>
      </c>
      <c r="F367" s="91">
        <v>0</v>
      </c>
      <c r="G367" s="79">
        <v>22.28</v>
      </c>
      <c r="H367" s="79">
        <v>22.5</v>
      </c>
      <c r="I367" s="79">
        <v>25.1</v>
      </c>
      <c r="J367" s="91">
        <v>15.1</v>
      </c>
      <c r="K367" s="91">
        <v>16.899999999999999</v>
      </c>
      <c r="L367" s="91">
        <v>6.8</v>
      </c>
      <c r="M367" s="91">
        <v>8</v>
      </c>
    </row>
    <row r="368" spans="1:13" ht="16" x14ac:dyDescent="0.2">
      <c r="A368" s="77">
        <v>408</v>
      </c>
      <c r="B368" s="37" t="s">
        <v>271</v>
      </c>
      <c r="C368" s="92">
        <v>41794</v>
      </c>
      <c r="D368" s="91">
        <v>146.55943923415342</v>
      </c>
      <c r="E368" s="91">
        <v>49396.230152328433</v>
      </c>
      <c r="F368" s="91">
        <v>1.9081584048073033</v>
      </c>
      <c r="G368" s="79">
        <v>22.28</v>
      </c>
      <c r="H368" s="79">
        <v>22.3</v>
      </c>
      <c r="I368" s="79">
        <v>25.6</v>
      </c>
      <c r="J368" s="91">
        <v>6.3</v>
      </c>
      <c r="K368" s="91">
        <v>10.7</v>
      </c>
      <c r="L368" s="91">
        <v>3.6</v>
      </c>
      <c r="M368" s="91">
        <v>7.9</v>
      </c>
    </row>
    <row r="369" spans="1:13" ht="16" x14ac:dyDescent="0.2">
      <c r="A369" s="77">
        <v>409</v>
      </c>
      <c r="B369" s="37" t="s">
        <v>270</v>
      </c>
      <c r="C369" s="92">
        <v>41794</v>
      </c>
      <c r="D369" s="91">
        <v>39.615943843933003</v>
      </c>
      <c r="E369" s="91">
        <v>17172.886368301457</v>
      </c>
      <c r="F369" s="91">
        <v>0</v>
      </c>
      <c r="G369" s="79">
        <v>22.28</v>
      </c>
      <c r="H369" s="79">
        <v>21.6</v>
      </c>
      <c r="I369" s="79">
        <v>35.5</v>
      </c>
      <c r="J369" s="91">
        <v>5.4</v>
      </c>
      <c r="K369" s="91">
        <v>12.2</v>
      </c>
      <c r="L369" s="91">
        <v>4.8</v>
      </c>
      <c r="M369" s="91">
        <v>12</v>
      </c>
    </row>
    <row r="370" spans="1:13" ht="16" x14ac:dyDescent="0.2">
      <c r="A370" s="77">
        <v>102</v>
      </c>
      <c r="B370" s="37" t="s">
        <v>271</v>
      </c>
      <c r="C370" s="92">
        <v>41799</v>
      </c>
      <c r="D370" s="91">
        <v>33.808035334749626</v>
      </c>
      <c r="E370" s="91">
        <v>34796.440383924972</v>
      </c>
      <c r="F370" s="91">
        <v>2.1577530493003798</v>
      </c>
      <c r="G370" s="79">
        <v>16.88</v>
      </c>
      <c r="H370" s="79">
        <v>17.2</v>
      </c>
      <c r="I370" s="79">
        <v>32.1</v>
      </c>
      <c r="J370" s="91" t="s">
        <v>348</v>
      </c>
      <c r="K370" s="91" t="s">
        <v>348</v>
      </c>
      <c r="L370" s="91" t="s">
        <v>348</v>
      </c>
      <c r="M370" s="91" t="s">
        <v>348</v>
      </c>
    </row>
    <row r="371" spans="1:13" ht="16" x14ac:dyDescent="0.2">
      <c r="A371" s="77">
        <v>103</v>
      </c>
      <c r="B371" s="37" t="s">
        <v>272</v>
      </c>
      <c r="C371" s="92">
        <v>41799</v>
      </c>
      <c r="D371" s="91">
        <v>17.39770006862781</v>
      </c>
      <c r="E371" s="91">
        <v>17778.888057124132</v>
      </c>
      <c r="F371" s="91">
        <v>3.9339264410758554</v>
      </c>
      <c r="G371" s="79">
        <v>16.88</v>
      </c>
      <c r="H371" s="79">
        <v>16.899999999999999</v>
      </c>
      <c r="I371" s="79">
        <v>30.4</v>
      </c>
      <c r="J371" s="91" t="s">
        <v>348</v>
      </c>
      <c r="K371" s="91" t="s">
        <v>348</v>
      </c>
      <c r="L371" s="91" t="s">
        <v>348</v>
      </c>
      <c r="M371" s="91" t="s">
        <v>348</v>
      </c>
    </row>
    <row r="372" spans="1:13" ht="16" x14ac:dyDescent="0.2">
      <c r="A372" s="77">
        <v>104</v>
      </c>
      <c r="B372" s="37" t="s">
        <v>269</v>
      </c>
      <c r="C372" s="92">
        <v>41799</v>
      </c>
      <c r="D372" s="91">
        <v>13.389502377259173</v>
      </c>
      <c r="E372" s="91">
        <v>29449.144000634493</v>
      </c>
      <c r="F372" s="91">
        <v>1.9899147783058777</v>
      </c>
      <c r="G372" s="79">
        <v>16.88</v>
      </c>
      <c r="H372" s="79">
        <v>17.100000000000001</v>
      </c>
      <c r="I372" s="79">
        <v>25.3</v>
      </c>
      <c r="J372" s="91" t="s">
        <v>348</v>
      </c>
      <c r="K372" s="91" t="s">
        <v>348</v>
      </c>
      <c r="L372" s="91" t="s">
        <v>348</v>
      </c>
      <c r="M372" s="91" t="s">
        <v>348</v>
      </c>
    </row>
    <row r="373" spans="1:13" ht="16" x14ac:dyDescent="0.2">
      <c r="A373" s="77">
        <v>105</v>
      </c>
      <c r="B373" s="37" t="s">
        <v>274</v>
      </c>
      <c r="C373" s="92">
        <v>41799</v>
      </c>
      <c r="D373" s="91">
        <v>8.8117065176015181</v>
      </c>
      <c r="E373" s="91">
        <v>18572.787945702225</v>
      </c>
      <c r="F373" s="91">
        <v>3.6128702836227915</v>
      </c>
      <c r="G373" s="79">
        <v>16.88</v>
      </c>
      <c r="H373" s="79">
        <v>16.899999999999999</v>
      </c>
      <c r="I373" s="79">
        <v>27.6</v>
      </c>
      <c r="J373" s="91" t="s">
        <v>348</v>
      </c>
      <c r="K373" s="91" t="s">
        <v>348</v>
      </c>
      <c r="L373" s="91" t="s">
        <v>348</v>
      </c>
      <c r="M373" s="91" t="s">
        <v>348</v>
      </c>
    </row>
    <row r="374" spans="1:13" ht="16" x14ac:dyDescent="0.2">
      <c r="A374" s="77">
        <v>106</v>
      </c>
      <c r="B374" s="37" t="s">
        <v>268</v>
      </c>
      <c r="C374" s="92">
        <v>41799</v>
      </c>
      <c r="D374" s="91">
        <v>44.104011423876571</v>
      </c>
      <c r="E374" s="91">
        <v>36320.683198771258</v>
      </c>
      <c r="F374" s="91">
        <v>0.81684190324344019</v>
      </c>
      <c r="G374" s="79">
        <v>16.88</v>
      </c>
      <c r="H374" s="79">
        <v>16.8</v>
      </c>
      <c r="I374" s="79">
        <v>28</v>
      </c>
      <c r="J374" s="91" t="s">
        <v>348</v>
      </c>
      <c r="K374" s="91" t="s">
        <v>348</v>
      </c>
      <c r="L374" s="91" t="s">
        <v>348</v>
      </c>
      <c r="M374" s="91" t="s">
        <v>348</v>
      </c>
    </row>
    <row r="375" spans="1:13" ht="16" x14ac:dyDescent="0.2">
      <c r="A375" s="77">
        <v>107</v>
      </c>
      <c r="B375" s="37" t="s">
        <v>270</v>
      </c>
      <c r="C375" s="92">
        <v>41799</v>
      </c>
      <c r="D375" s="91">
        <v>34.006754944572698</v>
      </c>
      <c r="E375" s="91">
        <v>32305.491854843527</v>
      </c>
      <c r="F375" s="91">
        <v>2.1316194273921196</v>
      </c>
      <c r="G375" s="79">
        <v>16.88</v>
      </c>
      <c r="H375" s="79">
        <v>16.7</v>
      </c>
      <c r="I375" s="79">
        <v>30.9</v>
      </c>
      <c r="J375" s="91" t="s">
        <v>348</v>
      </c>
      <c r="K375" s="91" t="s">
        <v>348</v>
      </c>
      <c r="L375" s="91" t="s">
        <v>348</v>
      </c>
      <c r="M375" s="91" t="s">
        <v>348</v>
      </c>
    </row>
    <row r="376" spans="1:13" ht="16" x14ac:dyDescent="0.2">
      <c r="A376" s="77">
        <v>109</v>
      </c>
      <c r="B376" s="37" t="s">
        <v>276</v>
      </c>
      <c r="C376" s="92">
        <v>41799</v>
      </c>
      <c r="D376" s="91">
        <v>64.101101578900725</v>
      </c>
      <c r="E376" s="91">
        <v>24553.809937749349</v>
      </c>
      <c r="F376" s="91">
        <v>3.9358716043140021</v>
      </c>
      <c r="G376" s="79">
        <v>16.88</v>
      </c>
      <c r="H376" s="79">
        <v>16.899999999999999</v>
      </c>
      <c r="I376" s="79">
        <v>35.799999999999997</v>
      </c>
      <c r="J376" s="91" t="s">
        <v>348</v>
      </c>
      <c r="K376" s="91" t="s">
        <v>348</v>
      </c>
      <c r="L376" s="91" t="s">
        <v>348</v>
      </c>
      <c r="M376" s="91" t="s">
        <v>348</v>
      </c>
    </row>
    <row r="377" spans="1:13" ht="16" x14ac:dyDescent="0.2">
      <c r="A377" s="77">
        <v>110</v>
      </c>
      <c r="B377" s="37" t="s">
        <v>273</v>
      </c>
      <c r="C377" s="92">
        <v>41799</v>
      </c>
      <c r="D377" s="91">
        <v>58.569402719089219</v>
      </c>
      <c r="E377" s="91">
        <v>36388.998932705457</v>
      </c>
      <c r="F377" s="91">
        <v>4.6356440729547401</v>
      </c>
      <c r="G377" s="79">
        <v>16.88</v>
      </c>
      <c r="H377" s="79">
        <v>16.899999999999999</v>
      </c>
      <c r="I377" s="79">
        <v>23.9</v>
      </c>
      <c r="J377" s="91" t="s">
        <v>348</v>
      </c>
      <c r="K377" s="91" t="s">
        <v>348</v>
      </c>
      <c r="L377" s="91" t="s">
        <v>348</v>
      </c>
      <c r="M377" s="91" t="s">
        <v>348</v>
      </c>
    </row>
    <row r="378" spans="1:13" ht="16" x14ac:dyDescent="0.2">
      <c r="A378" s="77">
        <v>202</v>
      </c>
      <c r="B378" s="37" t="s">
        <v>273</v>
      </c>
      <c r="C378" s="92">
        <v>41799</v>
      </c>
      <c r="D378" s="91">
        <v>60.853264602054409</v>
      </c>
      <c r="E378" s="91">
        <v>29733.518268963497</v>
      </c>
      <c r="F378" s="91">
        <v>2.457916451668368</v>
      </c>
      <c r="G378" s="79">
        <v>19.11</v>
      </c>
      <c r="H378" s="79">
        <v>20</v>
      </c>
      <c r="I378" s="79">
        <v>28.5</v>
      </c>
      <c r="J378" s="91" t="s">
        <v>348</v>
      </c>
      <c r="K378" s="91" t="s">
        <v>348</v>
      </c>
      <c r="L378" s="91" t="s">
        <v>348</v>
      </c>
      <c r="M378" s="91" t="s">
        <v>348</v>
      </c>
    </row>
    <row r="379" spans="1:13" ht="16" x14ac:dyDescent="0.2">
      <c r="A379" s="77">
        <v>204</v>
      </c>
      <c r="B379" s="37" t="s">
        <v>274</v>
      </c>
      <c r="C379" s="92">
        <v>41799</v>
      </c>
      <c r="D379" s="91">
        <v>15.652549529918197</v>
      </c>
      <c r="E379" s="91">
        <v>26115.4432327381</v>
      </c>
      <c r="F379" s="91">
        <v>1.4476858803420951</v>
      </c>
      <c r="G379" s="79">
        <v>19.11</v>
      </c>
      <c r="H379" s="79">
        <v>20.8</v>
      </c>
      <c r="I379" s="79">
        <v>33.700000000000003</v>
      </c>
      <c r="J379" s="91" t="s">
        <v>348</v>
      </c>
      <c r="K379" s="91" t="s">
        <v>348</v>
      </c>
      <c r="L379" s="91" t="s">
        <v>348</v>
      </c>
      <c r="M379" s="91" t="s">
        <v>348</v>
      </c>
    </row>
    <row r="380" spans="1:13" ht="16" x14ac:dyDescent="0.2">
      <c r="A380" s="77">
        <v>205</v>
      </c>
      <c r="B380" s="37" t="s">
        <v>269</v>
      </c>
      <c r="C380" s="92">
        <v>41799</v>
      </c>
      <c r="D380" s="91">
        <v>124.4997953458828</v>
      </c>
      <c r="E380" s="91">
        <v>75922.584868657519</v>
      </c>
      <c r="F380" s="91">
        <v>0.421713804563073</v>
      </c>
      <c r="G380" s="79">
        <v>19.11</v>
      </c>
      <c r="H380" s="79">
        <v>21.4</v>
      </c>
      <c r="I380" s="79">
        <v>39.200000000000003</v>
      </c>
      <c r="J380" s="91" t="s">
        <v>348</v>
      </c>
      <c r="K380" s="91" t="s">
        <v>348</v>
      </c>
      <c r="L380" s="91" t="s">
        <v>348</v>
      </c>
      <c r="M380" s="91" t="s">
        <v>348</v>
      </c>
    </row>
    <row r="381" spans="1:13" ht="16" x14ac:dyDescent="0.2">
      <c r="A381" s="77">
        <v>206</v>
      </c>
      <c r="B381" s="37" t="s">
        <v>271</v>
      </c>
      <c r="C381" s="92">
        <v>41799</v>
      </c>
      <c r="D381" s="91">
        <v>42.94260233407509</v>
      </c>
      <c r="E381" s="91">
        <v>36072.05501048232</v>
      </c>
      <c r="F381" s="91">
        <v>2.1724295639758546</v>
      </c>
      <c r="G381" s="79">
        <v>19.11</v>
      </c>
      <c r="H381" s="79">
        <v>21.4</v>
      </c>
      <c r="I381" s="79">
        <v>27</v>
      </c>
      <c r="J381" s="91" t="s">
        <v>348</v>
      </c>
      <c r="K381" s="91" t="s">
        <v>348</v>
      </c>
      <c r="L381" s="91" t="s">
        <v>348</v>
      </c>
      <c r="M381" s="91" t="s">
        <v>348</v>
      </c>
    </row>
    <row r="382" spans="1:13" ht="16" x14ac:dyDescent="0.2">
      <c r="A382" s="77">
        <v>207</v>
      </c>
      <c r="B382" s="37" t="s">
        <v>272</v>
      </c>
      <c r="C382" s="92">
        <v>41799</v>
      </c>
      <c r="D382" s="91">
        <v>42.017135939813443</v>
      </c>
      <c r="E382" s="91">
        <v>31596.734399486566</v>
      </c>
      <c r="F382" s="91">
        <v>4.5232526592245579</v>
      </c>
      <c r="G382" s="79">
        <v>19.11</v>
      </c>
      <c r="H382" s="79">
        <v>20.2</v>
      </c>
      <c r="I382" s="79">
        <v>21.8</v>
      </c>
      <c r="J382" s="91" t="s">
        <v>348</v>
      </c>
      <c r="K382" s="91" t="s">
        <v>348</v>
      </c>
      <c r="L382" s="91" t="s">
        <v>348</v>
      </c>
      <c r="M382" s="91" t="s">
        <v>348</v>
      </c>
    </row>
    <row r="383" spans="1:13" ht="16" x14ac:dyDescent="0.2">
      <c r="A383" s="77">
        <v>208</v>
      </c>
      <c r="B383" s="37" t="s">
        <v>268</v>
      </c>
      <c r="C383" s="92">
        <v>41799</v>
      </c>
      <c r="D383" s="91">
        <v>56.893498064872475</v>
      </c>
      <c r="E383" s="91">
        <v>30640.198436972194</v>
      </c>
      <c r="F383" s="91">
        <v>2.7159925788906669</v>
      </c>
      <c r="G383" s="79">
        <v>19.11</v>
      </c>
      <c r="H383" s="79">
        <v>19.2</v>
      </c>
      <c r="I383" s="79">
        <v>24.3</v>
      </c>
      <c r="J383" s="91" t="s">
        <v>348</v>
      </c>
      <c r="K383" s="91" t="s">
        <v>348</v>
      </c>
      <c r="L383" s="91" t="s">
        <v>348</v>
      </c>
      <c r="M383" s="91" t="s">
        <v>348</v>
      </c>
    </row>
    <row r="384" spans="1:13" ht="16" x14ac:dyDescent="0.2">
      <c r="A384" s="77">
        <v>209</v>
      </c>
      <c r="B384" s="37" t="s">
        <v>270</v>
      </c>
      <c r="C384" s="92">
        <v>41799</v>
      </c>
      <c r="D384" s="91">
        <v>26.659823061322157</v>
      </c>
      <c r="E384" s="91">
        <v>32005.660954157684</v>
      </c>
      <c r="F384" s="91">
        <v>2.4606256488901108</v>
      </c>
      <c r="G384" s="79">
        <v>19.11</v>
      </c>
      <c r="H384" s="79">
        <v>20.2</v>
      </c>
      <c r="I384" s="79">
        <v>25.7</v>
      </c>
      <c r="J384" s="91" t="s">
        <v>348</v>
      </c>
      <c r="K384" s="91" t="s">
        <v>348</v>
      </c>
      <c r="L384" s="91" t="s">
        <v>348</v>
      </c>
      <c r="M384" s="91" t="s">
        <v>348</v>
      </c>
    </row>
    <row r="385" spans="1:13" ht="16" x14ac:dyDescent="0.2">
      <c r="A385" s="77">
        <v>210</v>
      </c>
      <c r="B385" s="37" t="s">
        <v>276</v>
      </c>
      <c r="C385" s="92">
        <v>41799</v>
      </c>
      <c r="D385" s="91">
        <v>96.683468365249055</v>
      </c>
      <c r="E385" s="91">
        <v>17119.018279499742</v>
      </c>
      <c r="F385" s="91">
        <v>2.2117907854926395</v>
      </c>
      <c r="G385" s="79">
        <v>19.11</v>
      </c>
      <c r="H385" s="79">
        <v>19.600000000000001</v>
      </c>
      <c r="I385" s="79">
        <v>26</v>
      </c>
      <c r="J385" s="91" t="s">
        <v>348</v>
      </c>
      <c r="K385" s="91" t="s">
        <v>348</v>
      </c>
      <c r="L385" s="91" t="s">
        <v>348</v>
      </c>
      <c r="M385" s="91" t="s">
        <v>348</v>
      </c>
    </row>
    <row r="386" spans="1:13" ht="16" x14ac:dyDescent="0.2">
      <c r="A386" s="77">
        <v>402</v>
      </c>
      <c r="B386" s="37" t="s">
        <v>272</v>
      </c>
      <c r="C386" s="92">
        <v>41799</v>
      </c>
      <c r="D386" s="91">
        <v>39.339661783822741</v>
      </c>
      <c r="E386" s="91">
        <v>22907.969177755407</v>
      </c>
      <c r="F386" s="91">
        <v>0.20132189457824598</v>
      </c>
      <c r="G386" s="79">
        <v>20.5</v>
      </c>
      <c r="H386" s="79">
        <v>23.3</v>
      </c>
      <c r="I386" s="79">
        <v>24.9</v>
      </c>
      <c r="J386" s="91" t="s">
        <v>348</v>
      </c>
      <c r="K386" s="91" t="s">
        <v>348</v>
      </c>
      <c r="L386" s="91" t="s">
        <v>348</v>
      </c>
      <c r="M386" s="91" t="s">
        <v>348</v>
      </c>
    </row>
    <row r="387" spans="1:13" ht="16" x14ac:dyDescent="0.2">
      <c r="A387" s="77">
        <v>403</v>
      </c>
      <c r="B387" s="37" t="s">
        <v>268</v>
      </c>
      <c r="C387" s="92">
        <v>41799</v>
      </c>
      <c r="D387" s="91">
        <v>87.986302264413439</v>
      </c>
      <c r="E387" s="91">
        <v>49923.668889113069</v>
      </c>
      <c r="F387" s="91">
        <v>1.9345478114441912</v>
      </c>
      <c r="G387" s="79">
        <v>20.5</v>
      </c>
      <c r="H387" s="79">
        <v>22.7</v>
      </c>
      <c r="I387" s="79">
        <v>33.299999999999997</v>
      </c>
      <c r="J387" s="91" t="s">
        <v>348</v>
      </c>
      <c r="K387" s="91" t="s">
        <v>348</v>
      </c>
      <c r="L387" s="91" t="s">
        <v>348</v>
      </c>
      <c r="M387" s="91" t="s">
        <v>348</v>
      </c>
    </row>
    <row r="388" spans="1:13" ht="16" x14ac:dyDescent="0.2">
      <c r="A388" s="77">
        <v>404</v>
      </c>
      <c r="B388" s="37" t="s">
        <v>273</v>
      </c>
      <c r="C388" s="92">
        <v>41799</v>
      </c>
      <c r="D388" s="91">
        <v>51.536026126517072</v>
      </c>
      <c r="E388" s="91">
        <v>62738.611309162567</v>
      </c>
      <c r="F388" s="91">
        <v>3.131031366856587</v>
      </c>
      <c r="G388" s="79">
        <v>20.5</v>
      </c>
      <c r="H388" s="79">
        <v>22.7</v>
      </c>
      <c r="I388" s="79">
        <v>23.9</v>
      </c>
      <c r="J388" s="91" t="s">
        <v>348</v>
      </c>
      <c r="K388" s="91" t="s">
        <v>348</v>
      </c>
      <c r="L388" s="91" t="s">
        <v>348</v>
      </c>
      <c r="M388" s="91" t="s">
        <v>348</v>
      </c>
    </row>
    <row r="389" spans="1:13" ht="16" x14ac:dyDescent="0.2">
      <c r="A389" s="77">
        <v>405</v>
      </c>
      <c r="B389" s="37" t="s">
        <v>269</v>
      </c>
      <c r="C389" s="92">
        <v>41799</v>
      </c>
      <c r="D389" s="91">
        <v>134.07726081436834</v>
      </c>
      <c r="E389" s="91">
        <v>86896.29756169318</v>
      </c>
      <c r="F389" s="91">
        <v>4.4594077699625325</v>
      </c>
      <c r="G389" s="79">
        <v>20.5</v>
      </c>
      <c r="H389" s="79">
        <v>24.4</v>
      </c>
      <c r="I389" s="79">
        <v>38.299999999999997</v>
      </c>
      <c r="J389" s="91" t="s">
        <v>348</v>
      </c>
      <c r="K389" s="91" t="s">
        <v>348</v>
      </c>
      <c r="L389" s="91" t="s">
        <v>348</v>
      </c>
      <c r="M389" s="91" t="s">
        <v>348</v>
      </c>
    </row>
    <row r="390" spans="1:13" ht="16" x14ac:dyDescent="0.2">
      <c r="A390" s="77">
        <v>406</v>
      </c>
      <c r="B390" s="37" t="s">
        <v>276</v>
      </c>
      <c r="C390" s="92">
        <v>41799</v>
      </c>
      <c r="D390" s="91">
        <v>61.282046969502474</v>
      </c>
      <c r="E390" s="91">
        <v>27928.440110221207</v>
      </c>
      <c r="F390" s="91">
        <v>2.3915497689353145</v>
      </c>
      <c r="G390" s="79">
        <v>20.5</v>
      </c>
      <c r="H390" s="79">
        <v>23.3</v>
      </c>
      <c r="I390" s="79">
        <v>31.3</v>
      </c>
      <c r="J390" s="91" t="s">
        <v>348</v>
      </c>
      <c r="K390" s="91" t="s">
        <v>348</v>
      </c>
      <c r="L390" s="91" t="s">
        <v>348</v>
      </c>
      <c r="M390" s="91" t="s">
        <v>348</v>
      </c>
    </row>
    <row r="391" spans="1:13" ht="16" x14ac:dyDescent="0.2">
      <c r="A391" s="77">
        <v>407</v>
      </c>
      <c r="B391" s="37" t="s">
        <v>274</v>
      </c>
      <c r="C391" s="92">
        <v>41799</v>
      </c>
      <c r="D391" s="91">
        <v>19.484029481160572</v>
      </c>
      <c r="E391" s="91">
        <v>35026.305800578775</v>
      </c>
      <c r="F391" s="91">
        <v>1.178138785536103</v>
      </c>
      <c r="G391" s="79">
        <v>20.5</v>
      </c>
      <c r="H391" s="79">
        <v>22</v>
      </c>
      <c r="I391" s="79">
        <v>27.3</v>
      </c>
      <c r="J391" s="91" t="s">
        <v>348</v>
      </c>
      <c r="K391" s="91" t="s">
        <v>348</v>
      </c>
      <c r="L391" s="91" t="s">
        <v>348</v>
      </c>
      <c r="M391" s="91" t="s">
        <v>348</v>
      </c>
    </row>
    <row r="392" spans="1:13" ht="16" x14ac:dyDescent="0.2">
      <c r="A392" s="77">
        <v>408</v>
      </c>
      <c r="B392" s="37" t="s">
        <v>271</v>
      </c>
      <c r="C392" s="92">
        <v>41799</v>
      </c>
      <c r="D392" s="91">
        <v>65.209030274875161</v>
      </c>
      <c r="E392" s="91">
        <v>55449.535358945184</v>
      </c>
      <c r="F392" s="91">
        <v>0.90382667918979032</v>
      </c>
      <c r="G392" s="79">
        <v>20.5</v>
      </c>
      <c r="H392" s="79">
        <v>21.8</v>
      </c>
      <c r="I392" s="79">
        <v>36</v>
      </c>
      <c r="J392" s="91" t="s">
        <v>348</v>
      </c>
      <c r="K392" s="91" t="s">
        <v>348</v>
      </c>
      <c r="L392" s="91" t="s">
        <v>348</v>
      </c>
      <c r="M392" s="91" t="s">
        <v>348</v>
      </c>
    </row>
    <row r="393" spans="1:13" ht="16" x14ac:dyDescent="0.2">
      <c r="A393" s="77">
        <v>409</v>
      </c>
      <c r="B393" s="37" t="s">
        <v>270</v>
      </c>
      <c r="C393" s="92">
        <v>41799</v>
      </c>
      <c r="D393" s="91">
        <v>20.19074604460765</v>
      </c>
      <c r="E393" s="91">
        <v>32394.120929859229</v>
      </c>
      <c r="F393" s="91">
        <v>4.184224843269936</v>
      </c>
      <c r="G393" s="79">
        <v>20.5</v>
      </c>
      <c r="H393" s="79">
        <v>21.5</v>
      </c>
      <c r="I393" s="79">
        <v>37.5</v>
      </c>
      <c r="J393" s="91" t="s">
        <v>348</v>
      </c>
      <c r="K393" s="91" t="s">
        <v>348</v>
      </c>
      <c r="L393" s="91" t="s">
        <v>348</v>
      </c>
      <c r="M393" s="91" t="s">
        <v>348</v>
      </c>
    </row>
    <row r="394" spans="1:13" ht="16" x14ac:dyDescent="0.2">
      <c r="A394" s="77">
        <v>102</v>
      </c>
      <c r="B394" s="37" t="s">
        <v>271</v>
      </c>
      <c r="C394" s="92">
        <v>41806</v>
      </c>
      <c r="D394" s="91">
        <v>7.1268983312209837</v>
      </c>
      <c r="E394" s="91">
        <v>11830.985935232293</v>
      </c>
      <c r="F394" s="91">
        <v>0.45394259626863753</v>
      </c>
      <c r="G394" s="79">
        <v>21.11</v>
      </c>
      <c r="H394" s="79">
        <v>18.7</v>
      </c>
      <c r="I394" s="79">
        <v>26.9</v>
      </c>
      <c r="J394" s="91" t="s">
        <v>348</v>
      </c>
      <c r="K394" s="91" t="s">
        <v>348</v>
      </c>
      <c r="L394" s="91" t="s">
        <v>348</v>
      </c>
      <c r="M394" s="91" t="s">
        <v>348</v>
      </c>
    </row>
    <row r="395" spans="1:13" ht="16" x14ac:dyDescent="0.2">
      <c r="A395" s="77">
        <v>103</v>
      </c>
      <c r="B395" s="37" t="s">
        <v>272</v>
      </c>
      <c r="C395" s="92">
        <v>41806</v>
      </c>
      <c r="D395" s="91">
        <v>29.040767338937442</v>
      </c>
      <c r="E395" s="91">
        <v>23867.622821464145</v>
      </c>
      <c r="F395" s="91">
        <v>0</v>
      </c>
      <c r="G395" s="79">
        <v>21.11</v>
      </c>
      <c r="H395" s="79">
        <v>18.5</v>
      </c>
      <c r="I395" s="79">
        <v>29.9</v>
      </c>
      <c r="J395" s="91" t="s">
        <v>348</v>
      </c>
      <c r="K395" s="91" t="s">
        <v>348</v>
      </c>
      <c r="L395" s="91" t="s">
        <v>348</v>
      </c>
      <c r="M395" s="91" t="s">
        <v>348</v>
      </c>
    </row>
    <row r="396" spans="1:13" ht="16" x14ac:dyDescent="0.2">
      <c r="A396" s="77">
        <v>104</v>
      </c>
      <c r="B396" s="37" t="s">
        <v>269</v>
      </c>
      <c r="C396" s="92">
        <v>41806</v>
      </c>
      <c r="D396" s="91">
        <v>9.7950939918780513</v>
      </c>
      <c r="E396" s="91">
        <v>14157.739068404486</v>
      </c>
      <c r="F396" s="91">
        <v>0.48915424626421777</v>
      </c>
      <c r="G396" s="79">
        <v>21.11</v>
      </c>
      <c r="H396" s="79">
        <v>17.5</v>
      </c>
      <c r="I396" s="79">
        <v>31</v>
      </c>
      <c r="J396" s="91" t="s">
        <v>348</v>
      </c>
      <c r="K396" s="91" t="s">
        <v>348</v>
      </c>
      <c r="L396" s="91" t="s">
        <v>348</v>
      </c>
      <c r="M396" s="91" t="s">
        <v>348</v>
      </c>
    </row>
    <row r="397" spans="1:13" ht="16" x14ac:dyDescent="0.2">
      <c r="A397" s="77">
        <v>105</v>
      </c>
      <c r="B397" s="37" t="s">
        <v>274</v>
      </c>
      <c r="C397" s="92">
        <v>41806</v>
      </c>
      <c r="D397" s="91">
        <v>2.1311373425062343</v>
      </c>
      <c r="E397" s="91">
        <v>6032.6805515588985</v>
      </c>
      <c r="F397" s="91">
        <v>1.5981935936820664</v>
      </c>
      <c r="G397" s="79">
        <v>21.11</v>
      </c>
      <c r="H397" s="79">
        <v>17.3</v>
      </c>
      <c r="I397" s="79">
        <v>24.1</v>
      </c>
      <c r="J397" s="91" t="s">
        <v>348</v>
      </c>
      <c r="K397" s="91" t="s">
        <v>348</v>
      </c>
      <c r="L397" s="91" t="s">
        <v>348</v>
      </c>
      <c r="M397" s="91" t="s">
        <v>348</v>
      </c>
    </row>
    <row r="398" spans="1:13" ht="16" x14ac:dyDescent="0.2">
      <c r="A398" s="77">
        <v>106</v>
      </c>
      <c r="B398" s="37" t="s">
        <v>268</v>
      </c>
      <c r="C398" s="92">
        <v>41806</v>
      </c>
      <c r="D398" s="91">
        <v>35.628128024495339</v>
      </c>
      <c r="E398" s="91">
        <v>55089.388184624331</v>
      </c>
      <c r="F398" s="91">
        <v>0.70964735752278618</v>
      </c>
      <c r="G398" s="79">
        <v>21.11</v>
      </c>
      <c r="H398" s="79">
        <v>18.2</v>
      </c>
      <c r="I398" s="79">
        <v>37.5</v>
      </c>
      <c r="J398" s="91" t="s">
        <v>348</v>
      </c>
      <c r="K398" s="91" t="s">
        <v>348</v>
      </c>
      <c r="L398" s="91" t="s">
        <v>348</v>
      </c>
      <c r="M398" s="91" t="s">
        <v>348</v>
      </c>
    </row>
    <row r="399" spans="1:13" ht="16" x14ac:dyDescent="0.2">
      <c r="A399" s="77">
        <v>107</v>
      </c>
      <c r="B399" s="37" t="s">
        <v>270</v>
      </c>
      <c r="C399" s="92">
        <v>41806</v>
      </c>
      <c r="D399" s="91">
        <v>22.175825574805692</v>
      </c>
      <c r="E399" s="91">
        <v>30076.137889172947</v>
      </c>
      <c r="F399" s="91">
        <v>2.0517558263061861</v>
      </c>
      <c r="G399" s="79">
        <v>21.11</v>
      </c>
      <c r="H399" s="79">
        <v>18</v>
      </c>
      <c r="I399" s="79">
        <v>30.6</v>
      </c>
      <c r="J399" s="91" t="s">
        <v>348</v>
      </c>
      <c r="K399" s="91" t="s">
        <v>348</v>
      </c>
      <c r="L399" s="91" t="s">
        <v>348</v>
      </c>
      <c r="M399" s="91" t="s">
        <v>348</v>
      </c>
    </row>
    <row r="400" spans="1:13" ht="16" x14ac:dyDescent="0.2">
      <c r="A400" s="77">
        <v>109</v>
      </c>
      <c r="B400" s="37" t="s">
        <v>276</v>
      </c>
      <c r="C400" s="92">
        <v>41806</v>
      </c>
      <c r="D400" s="91">
        <v>31.499829720180362</v>
      </c>
      <c r="E400" s="91">
        <v>18044.849548312075</v>
      </c>
      <c r="F400" s="91">
        <v>0.34645643766162648</v>
      </c>
      <c r="G400" s="79">
        <v>21.11</v>
      </c>
      <c r="H400" s="79">
        <v>18.2</v>
      </c>
      <c r="I400" s="79">
        <v>34</v>
      </c>
      <c r="J400" s="91" t="s">
        <v>348</v>
      </c>
      <c r="K400" s="91" t="s">
        <v>348</v>
      </c>
      <c r="L400" s="91" t="s">
        <v>348</v>
      </c>
      <c r="M400" s="91" t="s">
        <v>348</v>
      </c>
    </row>
    <row r="401" spans="1:13" ht="16" x14ac:dyDescent="0.2">
      <c r="A401" s="77">
        <v>110</v>
      </c>
      <c r="B401" s="37" t="s">
        <v>273</v>
      </c>
      <c r="C401" s="92">
        <v>41806</v>
      </c>
      <c r="D401" s="91">
        <v>60.721088922674241</v>
      </c>
      <c r="E401" s="91">
        <v>40390.752471063555</v>
      </c>
      <c r="F401" s="91">
        <v>0.21093120856099151</v>
      </c>
      <c r="G401" s="79">
        <v>21.11</v>
      </c>
      <c r="H401" s="79">
        <v>18.3</v>
      </c>
      <c r="I401" s="79">
        <v>30</v>
      </c>
      <c r="J401" s="91" t="s">
        <v>348</v>
      </c>
      <c r="K401" s="91" t="s">
        <v>348</v>
      </c>
      <c r="L401" s="91" t="s">
        <v>348</v>
      </c>
      <c r="M401" s="91" t="s">
        <v>348</v>
      </c>
    </row>
    <row r="402" spans="1:13" ht="16" x14ac:dyDescent="0.2">
      <c r="A402" s="77">
        <v>202</v>
      </c>
      <c r="B402" s="37" t="s">
        <v>273</v>
      </c>
      <c r="C402" s="92">
        <v>41806</v>
      </c>
      <c r="D402" s="91">
        <v>64.618686456405968</v>
      </c>
      <c r="E402" s="91">
        <v>31770.903343443824</v>
      </c>
      <c r="F402" s="91">
        <v>1.5215635761806763</v>
      </c>
      <c r="G402" s="79">
        <v>22.72</v>
      </c>
      <c r="H402" s="79">
        <v>18.5</v>
      </c>
      <c r="I402" s="79">
        <v>29.3</v>
      </c>
      <c r="J402" s="91" t="s">
        <v>348</v>
      </c>
      <c r="K402" s="91" t="s">
        <v>348</v>
      </c>
      <c r="L402" s="91" t="s">
        <v>348</v>
      </c>
      <c r="M402" s="91" t="s">
        <v>348</v>
      </c>
    </row>
    <row r="403" spans="1:13" ht="16" x14ac:dyDescent="0.2">
      <c r="A403" s="77">
        <v>204</v>
      </c>
      <c r="B403" s="37" t="s">
        <v>274</v>
      </c>
      <c r="C403" s="92">
        <v>41806</v>
      </c>
      <c r="D403" s="91">
        <v>15.371415830942668</v>
      </c>
      <c r="E403" s="91">
        <v>19986.512856612469</v>
      </c>
      <c r="F403" s="91">
        <v>2.1123515651256906</v>
      </c>
      <c r="G403" s="79">
        <v>22.72</v>
      </c>
      <c r="H403" s="79">
        <v>16.600000000000001</v>
      </c>
      <c r="I403" s="79">
        <v>26.1</v>
      </c>
      <c r="J403" s="91" t="s">
        <v>348</v>
      </c>
      <c r="K403" s="91" t="s">
        <v>348</v>
      </c>
      <c r="L403" s="91" t="s">
        <v>348</v>
      </c>
      <c r="M403" s="91" t="s">
        <v>348</v>
      </c>
    </row>
    <row r="404" spans="1:13" ht="16" x14ac:dyDescent="0.2">
      <c r="A404" s="77">
        <v>205</v>
      </c>
      <c r="B404" s="37" t="s">
        <v>269</v>
      </c>
      <c r="C404" s="92">
        <v>41806</v>
      </c>
      <c r="D404" s="91">
        <v>80.171622027729796</v>
      </c>
      <c r="E404" s="91">
        <v>53411.472501635122</v>
      </c>
      <c r="F404" s="91">
        <v>2.0747998667590837</v>
      </c>
      <c r="G404" s="79">
        <v>22.72</v>
      </c>
      <c r="H404" s="79">
        <v>20.100000000000001</v>
      </c>
      <c r="I404" s="79">
        <v>36.1</v>
      </c>
      <c r="J404" s="91" t="s">
        <v>348</v>
      </c>
      <c r="K404" s="91" t="s">
        <v>348</v>
      </c>
      <c r="L404" s="91" t="s">
        <v>348</v>
      </c>
      <c r="M404" s="91" t="s">
        <v>348</v>
      </c>
    </row>
    <row r="405" spans="1:13" ht="16" x14ac:dyDescent="0.2">
      <c r="A405" s="77">
        <v>206</v>
      </c>
      <c r="B405" s="37" t="s">
        <v>271</v>
      </c>
      <c r="C405" s="92">
        <v>41806</v>
      </c>
      <c r="D405" s="91">
        <v>20.787966687232579</v>
      </c>
      <c r="E405" s="91">
        <v>26335.662107416512</v>
      </c>
      <c r="F405" s="91">
        <v>2.0965091231464643</v>
      </c>
      <c r="G405" s="79">
        <v>22.72</v>
      </c>
      <c r="H405" s="79">
        <v>20.399999999999999</v>
      </c>
      <c r="I405" s="79">
        <v>31.4</v>
      </c>
      <c r="J405" s="91" t="s">
        <v>348</v>
      </c>
      <c r="K405" s="91" t="s">
        <v>348</v>
      </c>
      <c r="L405" s="91" t="s">
        <v>348</v>
      </c>
      <c r="M405" s="91" t="s">
        <v>348</v>
      </c>
    </row>
    <row r="406" spans="1:13" ht="16" x14ac:dyDescent="0.2">
      <c r="A406" s="77">
        <v>207</v>
      </c>
      <c r="B406" s="37" t="s">
        <v>272</v>
      </c>
      <c r="C406" s="92">
        <v>41806</v>
      </c>
      <c r="D406" s="91">
        <v>21.128968226474626</v>
      </c>
      <c r="E406" s="91">
        <v>26352.324828067507</v>
      </c>
      <c r="F406" s="91">
        <v>2.5232645885202118</v>
      </c>
      <c r="G406" s="79">
        <v>22.72</v>
      </c>
      <c r="H406" s="79">
        <v>19.399999999999999</v>
      </c>
      <c r="I406" s="79">
        <v>22.4</v>
      </c>
      <c r="J406" s="91" t="s">
        <v>348</v>
      </c>
      <c r="K406" s="91" t="s">
        <v>348</v>
      </c>
      <c r="L406" s="91" t="s">
        <v>348</v>
      </c>
      <c r="M406" s="91" t="s">
        <v>348</v>
      </c>
    </row>
    <row r="407" spans="1:13" ht="16" x14ac:dyDescent="0.2">
      <c r="A407" s="77">
        <v>208</v>
      </c>
      <c r="B407" s="37" t="s">
        <v>268</v>
      </c>
      <c r="C407" s="92">
        <v>41806</v>
      </c>
      <c r="D407" s="91">
        <v>27.553071012701942</v>
      </c>
      <c r="E407" s="91">
        <v>11455.600457018183</v>
      </c>
      <c r="F407" s="91">
        <v>3.5715548946822793</v>
      </c>
      <c r="G407" s="79">
        <v>22.72</v>
      </c>
      <c r="H407" s="79">
        <v>19.2</v>
      </c>
      <c r="I407" s="79">
        <v>23.7</v>
      </c>
      <c r="J407" s="91" t="s">
        <v>348</v>
      </c>
      <c r="K407" s="91" t="s">
        <v>348</v>
      </c>
      <c r="L407" s="91" t="s">
        <v>348</v>
      </c>
      <c r="M407" s="91" t="s">
        <v>348</v>
      </c>
    </row>
    <row r="408" spans="1:13" ht="16" x14ac:dyDescent="0.2">
      <c r="A408" s="77">
        <v>209</v>
      </c>
      <c r="B408" s="37" t="s">
        <v>270</v>
      </c>
      <c r="C408" s="92">
        <v>41806</v>
      </c>
      <c r="D408" s="91">
        <v>18.75301435791549</v>
      </c>
      <c r="E408" s="91">
        <v>29605.315485301842</v>
      </c>
      <c r="F408" s="91">
        <v>2.7298234777861654</v>
      </c>
      <c r="G408" s="79">
        <v>22.72</v>
      </c>
      <c r="H408" s="79">
        <v>19.7</v>
      </c>
      <c r="I408" s="79">
        <v>19.7</v>
      </c>
      <c r="J408" s="91" t="s">
        <v>348</v>
      </c>
      <c r="K408" s="91" t="s">
        <v>348</v>
      </c>
      <c r="L408" s="91" t="s">
        <v>348</v>
      </c>
      <c r="M408" s="91" t="s">
        <v>348</v>
      </c>
    </row>
    <row r="409" spans="1:13" ht="16" x14ac:dyDescent="0.2">
      <c r="A409" s="77">
        <v>210</v>
      </c>
      <c r="B409" s="37" t="s">
        <v>276</v>
      </c>
      <c r="C409" s="92">
        <v>41806</v>
      </c>
      <c r="D409" s="91">
        <v>44.253809816718444</v>
      </c>
      <c r="E409" s="91">
        <v>13936.656315609849</v>
      </c>
      <c r="F409" s="91">
        <v>1.8799107205718923</v>
      </c>
      <c r="G409" s="79">
        <v>22.72</v>
      </c>
      <c r="H409" s="79">
        <v>20.7</v>
      </c>
      <c r="I409" s="79">
        <v>30.1</v>
      </c>
      <c r="J409" s="91" t="s">
        <v>348</v>
      </c>
      <c r="K409" s="91" t="s">
        <v>348</v>
      </c>
      <c r="L409" s="91" t="s">
        <v>348</v>
      </c>
      <c r="M409" s="91" t="s">
        <v>348</v>
      </c>
    </row>
    <row r="410" spans="1:13" ht="16" x14ac:dyDescent="0.2">
      <c r="A410" s="77">
        <v>402</v>
      </c>
      <c r="B410" s="37" t="s">
        <v>272</v>
      </c>
      <c r="C410" s="92">
        <v>41806</v>
      </c>
      <c r="D410" s="91">
        <v>26.253962032148831</v>
      </c>
      <c r="E410" s="91">
        <v>15363.823495613728</v>
      </c>
      <c r="F410" s="91">
        <v>1.0475527487093488</v>
      </c>
      <c r="G410" s="79">
        <v>24.22</v>
      </c>
      <c r="H410" s="79">
        <v>21.4</v>
      </c>
      <c r="I410" s="79">
        <v>30.7</v>
      </c>
      <c r="J410" s="91" t="s">
        <v>348</v>
      </c>
      <c r="K410" s="91" t="s">
        <v>348</v>
      </c>
      <c r="L410" s="91" t="s">
        <v>348</v>
      </c>
      <c r="M410" s="91" t="s">
        <v>348</v>
      </c>
    </row>
    <row r="411" spans="1:13" ht="16" x14ac:dyDescent="0.2">
      <c r="A411" s="77">
        <v>403</v>
      </c>
      <c r="B411" s="37" t="s">
        <v>268</v>
      </c>
      <c r="C411" s="92">
        <v>41806</v>
      </c>
      <c r="D411" s="91">
        <v>35.575032606869954</v>
      </c>
      <c r="E411" s="91">
        <v>33819.905831861965</v>
      </c>
      <c r="F411" s="91">
        <v>0</v>
      </c>
      <c r="G411" s="79">
        <v>24.22</v>
      </c>
      <c r="H411" s="79">
        <v>21.9</v>
      </c>
      <c r="I411" s="79">
        <v>33.4</v>
      </c>
      <c r="J411" s="91" t="s">
        <v>348</v>
      </c>
      <c r="K411" s="91" t="s">
        <v>348</v>
      </c>
      <c r="L411" s="91" t="s">
        <v>348</v>
      </c>
      <c r="M411" s="91" t="s">
        <v>348</v>
      </c>
    </row>
    <row r="412" spans="1:13" ht="16" x14ac:dyDescent="0.2">
      <c r="A412" s="77">
        <v>404</v>
      </c>
      <c r="B412" s="37" t="s">
        <v>273</v>
      </c>
      <c r="C412" s="92">
        <v>41806</v>
      </c>
      <c r="D412" s="91">
        <v>38.86292093781055</v>
      </c>
      <c r="E412" s="91">
        <v>48259.587810415127</v>
      </c>
      <c r="F412" s="91">
        <v>0</v>
      </c>
      <c r="G412" s="79">
        <v>24.22</v>
      </c>
      <c r="H412" s="79">
        <v>20.399999999999999</v>
      </c>
      <c r="I412" s="79">
        <v>33.700000000000003</v>
      </c>
      <c r="J412" s="91" t="s">
        <v>348</v>
      </c>
      <c r="K412" s="91" t="s">
        <v>348</v>
      </c>
      <c r="L412" s="91" t="s">
        <v>348</v>
      </c>
      <c r="M412" s="91" t="s">
        <v>348</v>
      </c>
    </row>
    <row r="413" spans="1:13" ht="16" x14ac:dyDescent="0.2">
      <c r="A413" s="77">
        <v>405</v>
      </c>
      <c r="B413" s="37" t="s">
        <v>269</v>
      </c>
      <c r="C413" s="92">
        <v>41806</v>
      </c>
      <c r="D413" s="91">
        <v>38.027247111382948</v>
      </c>
      <c r="E413" s="91">
        <v>29828.442449121001</v>
      </c>
      <c r="F413" s="91">
        <v>9.4708172096377954</v>
      </c>
      <c r="G413" s="79">
        <v>24.22</v>
      </c>
      <c r="H413" s="79">
        <v>22.5</v>
      </c>
      <c r="I413" s="79">
        <v>33.1</v>
      </c>
      <c r="J413" s="91" t="s">
        <v>348</v>
      </c>
      <c r="K413" s="91" t="s">
        <v>348</v>
      </c>
      <c r="L413" s="91" t="s">
        <v>348</v>
      </c>
      <c r="M413" s="91" t="s">
        <v>348</v>
      </c>
    </row>
    <row r="414" spans="1:13" ht="16" x14ac:dyDescent="0.2">
      <c r="A414" s="77">
        <v>406</v>
      </c>
      <c r="B414" s="37" t="s">
        <v>276</v>
      </c>
      <c r="C414" s="92">
        <v>41806</v>
      </c>
      <c r="D414" s="91">
        <v>15.691967211889082</v>
      </c>
      <c r="E414" s="91">
        <v>16738.764111234668</v>
      </c>
      <c r="F414" s="91">
        <v>0.27010544781492707</v>
      </c>
      <c r="G414" s="79">
        <v>24.22</v>
      </c>
      <c r="H414" s="79">
        <v>21.2</v>
      </c>
      <c r="I414" s="79">
        <v>28.4</v>
      </c>
      <c r="J414" s="91" t="s">
        <v>348</v>
      </c>
      <c r="K414" s="91" t="s">
        <v>348</v>
      </c>
      <c r="L414" s="91" t="s">
        <v>348</v>
      </c>
      <c r="M414" s="91" t="s">
        <v>348</v>
      </c>
    </row>
    <row r="415" spans="1:13" ht="16" x14ac:dyDescent="0.2">
      <c r="A415" s="77">
        <v>407</v>
      </c>
      <c r="B415" s="37" t="s">
        <v>274</v>
      </c>
      <c r="C415" s="92">
        <v>41806</v>
      </c>
      <c r="D415" s="91">
        <v>5.7447424411998718</v>
      </c>
      <c r="E415" s="91">
        <v>25325.674690560358</v>
      </c>
      <c r="F415" s="91">
        <v>5.3729588626181872</v>
      </c>
      <c r="G415" s="79">
        <v>24.22</v>
      </c>
      <c r="H415" s="79">
        <v>21.4</v>
      </c>
      <c r="I415" s="79">
        <v>19.8</v>
      </c>
      <c r="J415" s="91" t="s">
        <v>348</v>
      </c>
      <c r="K415" s="91" t="s">
        <v>348</v>
      </c>
      <c r="L415" s="91" t="s">
        <v>348</v>
      </c>
      <c r="M415" s="91" t="s">
        <v>348</v>
      </c>
    </row>
    <row r="416" spans="1:13" ht="16" x14ac:dyDescent="0.2">
      <c r="A416" s="77">
        <v>408</v>
      </c>
      <c r="B416" s="37" t="s">
        <v>271</v>
      </c>
      <c r="C416" s="92">
        <v>41806</v>
      </c>
      <c r="D416" s="91">
        <v>40.993189310041828</v>
      </c>
      <c r="E416" s="91">
        <v>40646.362542118819</v>
      </c>
      <c r="F416" s="91">
        <v>3.5911617547849781</v>
      </c>
      <c r="G416" s="79">
        <v>24.22</v>
      </c>
      <c r="H416" s="79">
        <v>21.7</v>
      </c>
      <c r="I416" s="79">
        <v>25.4</v>
      </c>
      <c r="J416" s="91" t="s">
        <v>348</v>
      </c>
      <c r="K416" s="91" t="s">
        <v>348</v>
      </c>
      <c r="L416" s="91" t="s">
        <v>348</v>
      </c>
      <c r="M416" s="91" t="s">
        <v>348</v>
      </c>
    </row>
    <row r="417" spans="1:13" ht="16" x14ac:dyDescent="0.2">
      <c r="A417" s="77">
        <v>409</v>
      </c>
      <c r="B417" s="37" t="s">
        <v>270</v>
      </c>
      <c r="C417" s="92">
        <v>41806</v>
      </c>
      <c r="D417" s="91">
        <v>9.3770195897722814</v>
      </c>
      <c r="E417" s="91">
        <v>24998.009622050427</v>
      </c>
      <c r="F417" s="91">
        <v>10.572763129033962</v>
      </c>
      <c r="G417" s="79">
        <v>24.22</v>
      </c>
      <c r="H417" s="79">
        <v>22.3</v>
      </c>
      <c r="I417" s="79">
        <v>32.1</v>
      </c>
      <c r="J417" s="91" t="s">
        <v>348</v>
      </c>
      <c r="K417" s="91" t="s">
        <v>348</v>
      </c>
      <c r="L417" s="91" t="s">
        <v>348</v>
      </c>
      <c r="M417" s="91" t="s">
        <v>348</v>
      </c>
    </row>
    <row r="418" spans="1:13" ht="16" x14ac:dyDescent="0.2">
      <c r="A418" s="77">
        <v>102</v>
      </c>
      <c r="B418" s="37" t="s">
        <v>271</v>
      </c>
      <c r="C418" s="92">
        <v>41809</v>
      </c>
      <c r="D418" s="91">
        <v>13.719805347896855</v>
      </c>
      <c r="E418" s="91">
        <v>7308.6044566213404</v>
      </c>
      <c r="F418" s="91">
        <v>1.3842071554608746</v>
      </c>
      <c r="G418" s="79">
        <v>17.28</v>
      </c>
      <c r="H418" s="79">
        <v>17.899999999999999</v>
      </c>
      <c r="I418" s="79">
        <v>19.5</v>
      </c>
      <c r="J418" s="91" t="s">
        <v>348</v>
      </c>
      <c r="K418" s="91" t="s">
        <v>348</v>
      </c>
      <c r="L418" s="91" t="s">
        <v>348</v>
      </c>
      <c r="M418" s="91" t="s">
        <v>348</v>
      </c>
    </row>
    <row r="419" spans="1:13" ht="16" x14ac:dyDescent="0.2">
      <c r="A419" s="77">
        <v>103</v>
      </c>
      <c r="B419" s="37" t="s">
        <v>272</v>
      </c>
      <c r="C419" s="92">
        <v>41809</v>
      </c>
      <c r="D419" s="91">
        <v>12.571042065046717</v>
      </c>
      <c r="E419" s="91">
        <v>8527.5701840540587</v>
      </c>
      <c r="F419" s="91">
        <v>1.8658790197378294</v>
      </c>
      <c r="G419" s="79">
        <v>17.28</v>
      </c>
      <c r="H419" s="79">
        <v>17.7</v>
      </c>
      <c r="I419" s="79">
        <v>24</v>
      </c>
      <c r="J419" s="91" t="s">
        <v>348</v>
      </c>
      <c r="K419" s="91" t="s">
        <v>348</v>
      </c>
      <c r="L419" s="91" t="s">
        <v>348</v>
      </c>
      <c r="M419" s="91" t="s">
        <v>348</v>
      </c>
    </row>
    <row r="420" spans="1:13" ht="16" x14ac:dyDescent="0.2">
      <c r="A420" s="77">
        <v>104</v>
      </c>
      <c r="B420" s="37" t="s">
        <v>269</v>
      </c>
      <c r="C420" s="92">
        <v>41809</v>
      </c>
      <c r="D420" s="91">
        <v>12.889038676134948</v>
      </c>
      <c r="E420" s="91">
        <v>18078.673401364191</v>
      </c>
      <c r="F420" s="91">
        <v>2.3630643426732187</v>
      </c>
      <c r="G420" s="79">
        <v>17.28</v>
      </c>
      <c r="H420" s="79">
        <v>17.8</v>
      </c>
      <c r="I420" s="79">
        <v>32.9</v>
      </c>
      <c r="J420" s="91" t="s">
        <v>348</v>
      </c>
      <c r="K420" s="91" t="s">
        <v>348</v>
      </c>
      <c r="L420" s="91" t="s">
        <v>348</v>
      </c>
      <c r="M420" s="91" t="s">
        <v>348</v>
      </c>
    </row>
    <row r="421" spans="1:13" ht="16" x14ac:dyDescent="0.2">
      <c r="A421" s="77">
        <v>105</v>
      </c>
      <c r="B421" s="37" t="s">
        <v>274</v>
      </c>
      <c r="C421" s="92">
        <v>41809</v>
      </c>
      <c r="D421" s="91">
        <v>15.911142773627528</v>
      </c>
      <c r="E421" s="91">
        <v>12505.55929622949</v>
      </c>
      <c r="F421" s="91">
        <v>4.5404499722025147</v>
      </c>
      <c r="G421" s="79">
        <v>17.28</v>
      </c>
      <c r="H421" s="79">
        <v>17.600000000000001</v>
      </c>
      <c r="I421" s="79">
        <v>27.5</v>
      </c>
      <c r="J421" s="91" t="s">
        <v>348</v>
      </c>
      <c r="K421" s="91" t="s">
        <v>348</v>
      </c>
      <c r="L421" s="91" t="s">
        <v>348</v>
      </c>
      <c r="M421" s="91" t="s">
        <v>348</v>
      </c>
    </row>
    <row r="422" spans="1:13" ht="16" x14ac:dyDescent="0.2">
      <c r="A422" s="77">
        <v>106</v>
      </c>
      <c r="B422" s="37" t="s">
        <v>268</v>
      </c>
      <c r="C422" s="92">
        <v>41809</v>
      </c>
      <c r="D422" s="91">
        <v>55.813952660507624</v>
      </c>
      <c r="E422" s="91">
        <v>34218.457303580188</v>
      </c>
      <c r="F422" s="91">
        <v>1.6597181240408141</v>
      </c>
      <c r="G422" s="79">
        <v>17.28</v>
      </c>
      <c r="H422" s="79">
        <v>17.600000000000001</v>
      </c>
      <c r="I422" s="79">
        <v>24.1</v>
      </c>
      <c r="J422" s="91" t="s">
        <v>348</v>
      </c>
      <c r="K422" s="91" t="s">
        <v>348</v>
      </c>
      <c r="L422" s="91" t="s">
        <v>348</v>
      </c>
      <c r="M422" s="91" t="s">
        <v>348</v>
      </c>
    </row>
    <row r="423" spans="1:13" ht="16" x14ac:dyDescent="0.2">
      <c r="A423" s="77">
        <v>107</v>
      </c>
      <c r="B423" s="37" t="s">
        <v>270</v>
      </c>
      <c r="C423" s="92">
        <v>41809</v>
      </c>
      <c r="D423" s="91">
        <v>34.556519965645535</v>
      </c>
      <c r="E423" s="91">
        <v>27074.124182973632</v>
      </c>
      <c r="F423" s="91">
        <v>3.3542243222635495</v>
      </c>
      <c r="G423" s="79">
        <v>17.28</v>
      </c>
      <c r="H423" s="79">
        <v>17.7</v>
      </c>
      <c r="I423" s="79">
        <v>25.2</v>
      </c>
      <c r="J423" s="91" t="s">
        <v>348</v>
      </c>
      <c r="K423" s="91" t="s">
        <v>348</v>
      </c>
      <c r="L423" s="91" t="s">
        <v>348</v>
      </c>
      <c r="M423" s="91" t="s">
        <v>348</v>
      </c>
    </row>
    <row r="424" spans="1:13" ht="16" x14ac:dyDescent="0.2">
      <c r="A424" s="77">
        <v>109</v>
      </c>
      <c r="B424" s="37" t="s">
        <v>276</v>
      </c>
      <c r="C424" s="92">
        <v>41809</v>
      </c>
      <c r="D424" s="91">
        <v>15.716611047533107</v>
      </c>
      <c r="E424" s="91">
        <v>9239.2378366340927</v>
      </c>
      <c r="F424" s="91">
        <v>8.7879911029279079</v>
      </c>
      <c r="G424" s="79">
        <v>17.28</v>
      </c>
      <c r="H424" s="79">
        <v>17.7</v>
      </c>
      <c r="I424" s="79">
        <v>28</v>
      </c>
      <c r="J424" s="91" t="s">
        <v>348</v>
      </c>
      <c r="K424" s="91" t="s">
        <v>348</v>
      </c>
      <c r="L424" s="91" t="s">
        <v>348</v>
      </c>
      <c r="M424" s="91" t="s">
        <v>348</v>
      </c>
    </row>
    <row r="425" spans="1:13" ht="16" x14ac:dyDescent="0.2">
      <c r="A425" s="77">
        <v>110</v>
      </c>
      <c r="B425" s="37" t="s">
        <v>273</v>
      </c>
      <c r="C425" s="92">
        <v>41809</v>
      </c>
      <c r="D425" s="91">
        <v>20.70296428639821</v>
      </c>
      <c r="E425" s="91">
        <v>25551.91256267628</v>
      </c>
      <c r="F425" s="91">
        <v>4.3894166132863628</v>
      </c>
      <c r="G425" s="79">
        <v>17.28</v>
      </c>
      <c r="H425" s="79">
        <v>17.8</v>
      </c>
      <c r="I425" s="79">
        <v>22</v>
      </c>
      <c r="J425" s="91" t="s">
        <v>348</v>
      </c>
      <c r="K425" s="91" t="s">
        <v>348</v>
      </c>
      <c r="L425" s="91" t="s">
        <v>348</v>
      </c>
      <c r="M425" s="91" t="s">
        <v>348</v>
      </c>
    </row>
    <row r="426" spans="1:13" ht="16" x14ac:dyDescent="0.2">
      <c r="A426" s="77">
        <v>202</v>
      </c>
      <c r="B426" s="37" t="s">
        <v>273</v>
      </c>
      <c r="C426" s="92">
        <v>41809</v>
      </c>
      <c r="D426" s="91">
        <v>30.855388618223493</v>
      </c>
      <c r="E426" s="91">
        <v>19016.218800082606</v>
      </c>
      <c r="F426" s="91">
        <v>0</v>
      </c>
      <c r="G426" s="79">
        <v>17.89</v>
      </c>
      <c r="H426" s="79">
        <v>18.2</v>
      </c>
      <c r="I426" s="79">
        <v>27.6</v>
      </c>
      <c r="J426" s="91" t="s">
        <v>348</v>
      </c>
      <c r="K426" s="91" t="s">
        <v>348</v>
      </c>
      <c r="L426" s="91" t="s">
        <v>348</v>
      </c>
      <c r="M426" s="91" t="s">
        <v>348</v>
      </c>
    </row>
    <row r="427" spans="1:13" ht="16" x14ac:dyDescent="0.2">
      <c r="A427" s="77">
        <v>204</v>
      </c>
      <c r="B427" s="37" t="s">
        <v>274</v>
      </c>
      <c r="C427" s="92">
        <v>41809</v>
      </c>
      <c r="D427" s="91">
        <v>4.9315089880227401</v>
      </c>
      <c r="E427" s="91">
        <v>14434.037244232319</v>
      </c>
      <c r="F427" s="91">
        <v>0</v>
      </c>
      <c r="G427" s="79">
        <v>17.89</v>
      </c>
      <c r="H427" s="79">
        <v>18</v>
      </c>
      <c r="I427" s="79">
        <v>35.9</v>
      </c>
      <c r="J427" s="91" t="s">
        <v>348</v>
      </c>
      <c r="K427" s="91" t="s">
        <v>348</v>
      </c>
      <c r="L427" s="91" t="s">
        <v>348</v>
      </c>
      <c r="M427" s="91" t="s">
        <v>348</v>
      </c>
    </row>
    <row r="428" spans="1:13" ht="16" x14ac:dyDescent="0.2">
      <c r="A428" s="77">
        <v>205</v>
      </c>
      <c r="B428" s="37" t="s">
        <v>269</v>
      </c>
      <c r="C428" s="92">
        <v>41809</v>
      </c>
      <c r="D428" s="91">
        <v>101.88601544099245</v>
      </c>
      <c r="E428" s="91">
        <v>52174.268043891498</v>
      </c>
      <c r="F428" s="91">
        <v>0</v>
      </c>
      <c r="G428" s="79">
        <v>17.89</v>
      </c>
      <c r="H428" s="79">
        <v>18.2</v>
      </c>
      <c r="I428" s="79">
        <v>36.1</v>
      </c>
      <c r="J428" s="91" t="s">
        <v>348</v>
      </c>
      <c r="K428" s="91" t="s">
        <v>348</v>
      </c>
      <c r="L428" s="91" t="s">
        <v>348</v>
      </c>
      <c r="M428" s="91" t="s">
        <v>348</v>
      </c>
    </row>
    <row r="429" spans="1:13" ht="16" x14ac:dyDescent="0.2">
      <c r="A429" s="77">
        <v>206</v>
      </c>
      <c r="B429" s="37" t="s">
        <v>271</v>
      </c>
      <c r="C429" s="92">
        <v>41809</v>
      </c>
      <c r="D429" s="91">
        <v>20.510437533707659</v>
      </c>
      <c r="E429" s="91">
        <v>25626.002748011982</v>
      </c>
      <c r="F429" s="91">
        <v>0</v>
      </c>
      <c r="G429" s="79">
        <v>17.89</v>
      </c>
      <c r="H429" s="79">
        <v>18.2</v>
      </c>
      <c r="I429" s="79">
        <v>27.7</v>
      </c>
      <c r="J429" s="91" t="s">
        <v>348</v>
      </c>
      <c r="K429" s="91" t="s">
        <v>348</v>
      </c>
      <c r="L429" s="91" t="s">
        <v>348</v>
      </c>
      <c r="M429" s="91" t="s">
        <v>348</v>
      </c>
    </row>
    <row r="430" spans="1:13" ht="16" x14ac:dyDescent="0.2">
      <c r="A430" s="77">
        <v>207</v>
      </c>
      <c r="B430" s="37" t="s">
        <v>272</v>
      </c>
      <c r="C430" s="92">
        <v>41809</v>
      </c>
      <c r="D430" s="91">
        <v>17.400040948336148</v>
      </c>
      <c r="E430" s="91">
        <v>19813.97214939219</v>
      </c>
      <c r="F430" s="91">
        <v>0.23050948170360391</v>
      </c>
      <c r="G430" s="79">
        <v>17.89</v>
      </c>
      <c r="H430" s="79">
        <v>18.100000000000001</v>
      </c>
      <c r="I430" s="79">
        <v>24.3</v>
      </c>
      <c r="J430" s="91" t="s">
        <v>348</v>
      </c>
      <c r="K430" s="91" t="s">
        <v>348</v>
      </c>
      <c r="L430" s="91" t="s">
        <v>348</v>
      </c>
      <c r="M430" s="91" t="s">
        <v>348</v>
      </c>
    </row>
    <row r="431" spans="1:13" ht="16" x14ac:dyDescent="0.2">
      <c r="A431" s="77">
        <v>208</v>
      </c>
      <c r="B431" s="37" t="s">
        <v>268</v>
      </c>
      <c r="C431" s="92">
        <v>41809</v>
      </c>
      <c r="D431" s="91">
        <v>118.59348427858738</v>
      </c>
      <c r="E431" s="91">
        <v>23632.565998269842</v>
      </c>
      <c r="F431" s="91">
        <v>0.66684731200227421</v>
      </c>
      <c r="G431" s="79">
        <v>17.89</v>
      </c>
      <c r="H431" s="79">
        <v>18.2</v>
      </c>
      <c r="I431" s="79">
        <v>33.700000000000003</v>
      </c>
      <c r="J431" s="91" t="s">
        <v>348</v>
      </c>
      <c r="K431" s="91" t="s">
        <v>348</v>
      </c>
      <c r="L431" s="91" t="s">
        <v>348</v>
      </c>
      <c r="M431" s="91" t="s">
        <v>348</v>
      </c>
    </row>
    <row r="432" spans="1:13" ht="16" x14ac:dyDescent="0.2">
      <c r="A432" s="77">
        <v>209</v>
      </c>
      <c r="B432" s="37" t="s">
        <v>270</v>
      </c>
      <c r="C432" s="92">
        <v>41809</v>
      </c>
      <c r="D432" s="91">
        <v>13.550716479874701</v>
      </c>
      <c r="E432" s="91">
        <v>20170.020500988234</v>
      </c>
      <c r="F432" s="91">
        <v>0</v>
      </c>
      <c r="G432" s="79">
        <v>17.89</v>
      </c>
      <c r="H432" s="79">
        <v>18.2</v>
      </c>
      <c r="I432" s="79">
        <v>25.1</v>
      </c>
      <c r="J432" s="91" t="s">
        <v>348</v>
      </c>
      <c r="K432" s="91" t="s">
        <v>348</v>
      </c>
      <c r="L432" s="91" t="s">
        <v>348</v>
      </c>
      <c r="M432" s="91" t="s">
        <v>348</v>
      </c>
    </row>
    <row r="433" spans="1:13" ht="16" x14ac:dyDescent="0.2">
      <c r="A433" s="77">
        <v>210</v>
      </c>
      <c r="B433" s="37" t="s">
        <v>276</v>
      </c>
      <c r="C433" s="92">
        <v>41809</v>
      </c>
      <c r="D433" s="91">
        <v>53.805139522609522</v>
      </c>
      <c r="E433" s="91">
        <v>21259.514205751944</v>
      </c>
      <c r="F433" s="91">
        <v>0</v>
      </c>
      <c r="G433" s="79">
        <v>17.89</v>
      </c>
      <c r="H433" s="79">
        <v>18.3</v>
      </c>
      <c r="I433" s="79">
        <v>33.299999999999997</v>
      </c>
      <c r="J433" s="91" t="s">
        <v>348</v>
      </c>
      <c r="K433" s="91" t="s">
        <v>348</v>
      </c>
      <c r="L433" s="91" t="s">
        <v>348</v>
      </c>
      <c r="M433" s="91" t="s">
        <v>348</v>
      </c>
    </row>
    <row r="434" spans="1:13" ht="16" x14ac:dyDescent="0.2">
      <c r="A434" s="77">
        <v>402</v>
      </c>
      <c r="B434" s="37" t="s">
        <v>272</v>
      </c>
      <c r="C434" s="92">
        <v>41809</v>
      </c>
      <c r="D434" s="91">
        <v>20.327404134441764</v>
      </c>
      <c r="E434" s="91">
        <v>18404.821971616544</v>
      </c>
      <c r="F434" s="91">
        <v>0</v>
      </c>
      <c r="G434" s="79">
        <v>18.61</v>
      </c>
      <c r="H434" s="79">
        <v>19.3</v>
      </c>
      <c r="I434" s="79">
        <v>27.5</v>
      </c>
      <c r="J434" s="91" t="s">
        <v>348</v>
      </c>
      <c r="K434" s="91" t="s">
        <v>348</v>
      </c>
      <c r="L434" s="91" t="s">
        <v>348</v>
      </c>
      <c r="M434" s="91" t="s">
        <v>348</v>
      </c>
    </row>
    <row r="435" spans="1:13" ht="16" x14ac:dyDescent="0.2">
      <c r="A435" s="77">
        <v>403</v>
      </c>
      <c r="B435" s="37" t="s">
        <v>268</v>
      </c>
      <c r="C435" s="92">
        <v>41809</v>
      </c>
      <c r="D435" s="91">
        <v>35.908214696431564</v>
      </c>
      <c r="E435" s="91">
        <v>33774.658148422357</v>
      </c>
      <c r="F435" s="91">
        <v>0</v>
      </c>
      <c r="G435" s="79">
        <v>18.61</v>
      </c>
      <c r="H435" s="79">
        <v>18.8</v>
      </c>
      <c r="I435" s="79">
        <v>34.6</v>
      </c>
      <c r="J435" s="91" t="s">
        <v>348</v>
      </c>
      <c r="K435" s="91" t="s">
        <v>348</v>
      </c>
      <c r="L435" s="91" t="s">
        <v>348</v>
      </c>
      <c r="M435" s="91" t="s">
        <v>348</v>
      </c>
    </row>
    <row r="436" spans="1:13" ht="16" x14ac:dyDescent="0.2">
      <c r="A436" s="77">
        <v>404</v>
      </c>
      <c r="B436" s="37" t="s">
        <v>273</v>
      </c>
      <c r="C436" s="92">
        <v>41809</v>
      </c>
      <c r="D436" s="91">
        <v>20.056698734413427</v>
      </c>
      <c r="E436" s="91">
        <v>39800.18763936204</v>
      </c>
      <c r="F436" s="91">
        <v>0</v>
      </c>
      <c r="G436" s="79">
        <v>18.61</v>
      </c>
      <c r="H436" s="79">
        <v>19</v>
      </c>
      <c r="I436" s="79">
        <v>30.5</v>
      </c>
      <c r="J436" s="91" t="s">
        <v>348</v>
      </c>
      <c r="K436" s="91" t="s">
        <v>348</v>
      </c>
      <c r="L436" s="91" t="s">
        <v>348</v>
      </c>
      <c r="M436" s="91" t="s">
        <v>348</v>
      </c>
    </row>
    <row r="437" spans="1:13" ht="16" x14ac:dyDescent="0.2">
      <c r="A437" s="77">
        <v>405</v>
      </c>
      <c r="B437" s="37" t="s">
        <v>269</v>
      </c>
      <c r="C437" s="92">
        <v>41809</v>
      </c>
      <c r="D437" s="91">
        <v>52.185569967393356</v>
      </c>
      <c r="E437" s="91">
        <v>57842.999969228695</v>
      </c>
      <c r="F437" s="91">
        <v>3.3764362917463959</v>
      </c>
      <c r="G437" s="79">
        <v>18.61</v>
      </c>
      <c r="H437" s="79">
        <v>19.3</v>
      </c>
      <c r="I437" s="79">
        <v>36.799999999999997</v>
      </c>
      <c r="J437" s="91" t="s">
        <v>348</v>
      </c>
      <c r="K437" s="91" t="s">
        <v>348</v>
      </c>
      <c r="L437" s="91" t="s">
        <v>348</v>
      </c>
      <c r="M437" s="91" t="s">
        <v>348</v>
      </c>
    </row>
    <row r="438" spans="1:13" ht="16" x14ac:dyDescent="0.2">
      <c r="A438" s="77">
        <v>406</v>
      </c>
      <c r="B438" s="37" t="s">
        <v>276</v>
      </c>
      <c r="C438" s="92">
        <v>41809</v>
      </c>
      <c r="D438" s="91">
        <v>13.23460263508959</v>
      </c>
      <c r="E438" s="91">
        <v>13859.428111037676</v>
      </c>
      <c r="F438" s="91">
        <v>2.0301437985712871</v>
      </c>
      <c r="G438" s="79">
        <v>18.61</v>
      </c>
      <c r="H438" s="79">
        <v>18.899999999999999</v>
      </c>
      <c r="I438" s="79">
        <v>25.6</v>
      </c>
      <c r="J438" s="91" t="s">
        <v>348</v>
      </c>
      <c r="K438" s="91" t="s">
        <v>348</v>
      </c>
      <c r="L438" s="91" t="s">
        <v>348</v>
      </c>
      <c r="M438" s="91" t="s">
        <v>348</v>
      </c>
    </row>
    <row r="439" spans="1:13" ht="16" x14ac:dyDescent="0.2">
      <c r="A439" s="77">
        <v>407</v>
      </c>
      <c r="B439" s="37" t="s">
        <v>274</v>
      </c>
      <c r="C439" s="92">
        <v>41809</v>
      </c>
      <c r="D439" s="91">
        <v>5.2618570079953226</v>
      </c>
      <c r="E439" s="91">
        <v>20596.129376852878</v>
      </c>
      <c r="F439" s="91">
        <v>3.193786731784777</v>
      </c>
      <c r="G439" s="79">
        <v>18.61</v>
      </c>
      <c r="H439" s="79">
        <v>18.899999999999999</v>
      </c>
      <c r="I439" s="79">
        <v>24.6</v>
      </c>
      <c r="J439" s="91" t="s">
        <v>348</v>
      </c>
      <c r="K439" s="91" t="s">
        <v>348</v>
      </c>
      <c r="L439" s="91" t="s">
        <v>348</v>
      </c>
      <c r="M439" s="91" t="s">
        <v>348</v>
      </c>
    </row>
    <row r="440" spans="1:13" ht="16" x14ac:dyDescent="0.2">
      <c r="A440" s="77">
        <v>408</v>
      </c>
      <c r="B440" s="37" t="s">
        <v>271</v>
      </c>
      <c r="C440" s="92">
        <v>41809</v>
      </c>
      <c r="D440" s="91">
        <v>30.598491502603167</v>
      </c>
      <c r="E440" s="91">
        <v>32509.685259071543</v>
      </c>
      <c r="F440" s="91">
        <v>0</v>
      </c>
      <c r="G440" s="79">
        <v>18.61</v>
      </c>
      <c r="H440" s="79">
        <v>19</v>
      </c>
      <c r="I440" s="79">
        <v>27.8</v>
      </c>
      <c r="J440" s="91" t="s">
        <v>348</v>
      </c>
      <c r="K440" s="91" t="s">
        <v>348</v>
      </c>
      <c r="L440" s="91" t="s">
        <v>348</v>
      </c>
      <c r="M440" s="91" t="s">
        <v>348</v>
      </c>
    </row>
    <row r="441" spans="1:13" ht="16" x14ac:dyDescent="0.2">
      <c r="A441" s="77">
        <v>409</v>
      </c>
      <c r="B441" s="37" t="s">
        <v>270</v>
      </c>
      <c r="C441" s="92">
        <v>41809</v>
      </c>
      <c r="D441" s="91">
        <v>14.218952168636022</v>
      </c>
      <c r="E441" s="91">
        <v>28572.049777080494</v>
      </c>
      <c r="F441" s="91">
        <v>0</v>
      </c>
      <c r="G441" s="79">
        <v>18.61</v>
      </c>
      <c r="H441" s="79">
        <v>19</v>
      </c>
      <c r="I441" s="79">
        <v>34.5</v>
      </c>
      <c r="J441" s="91" t="s">
        <v>348</v>
      </c>
      <c r="K441" s="91" t="s">
        <v>348</v>
      </c>
      <c r="L441" s="91" t="s">
        <v>348</v>
      </c>
      <c r="M441" s="91" t="s">
        <v>348</v>
      </c>
    </row>
    <row r="442" spans="1:13" ht="16" x14ac:dyDescent="0.2">
      <c r="A442" s="77">
        <v>102</v>
      </c>
      <c r="B442" s="37" t="s">
        <v>271</v>
      </c>
      <c r="C442" s="92">
        <v>41813</v>
      </c>
      <c r="D442" s="91">
        <v>9.6266690024224761</v>
      </c>
      <c r="E442" s="91">
        <v>50984.830715435986</v>
      </c>
      <c r="F442" s="91">
        <v>2.9263981132676538</v>
      </c>
      <c r="G442" s="79">
        <v>21.28</v>
      </c>
      <c r="H442" s="79">
        <v>22.7</v>
      </c>
      <c r="I442" s="79">
        <v>24.7</v>
      </c>
      <c r="J442" s="91" t="s">
        <v>348</v>
      </c>
      <c r="K442" s="91" t="s">
        <v>348</v>
      </c>
      <c r="L442" s="91" t="s">
        <v>348</v>
      </c>
      <c r="M442" s="91" t="s">
        <v>348</v>
      </c>
    </row>
    <row r="443" spans="1:13" ht="16" x14ac:dyDescent="0.2">
      <c r="A443" s="77">
        <v>103</v>
      </c>
      <c r="B443" s="37" t="s">
        <v>272</v>
      </c>
      <c r="C443" s="92">
        <v>41813</v>
      </c>
      <c r="D443" s="91">
        <v>14.291737489192244</v>
      </c>
      <c r="E443" s="91">
        <v>60441.871057944503</v>
      </c>
      <c r="F443" s="91">
        <v>0</v>
      </c>
      <c r="G443" s="79">
        <v>21.28</v>
      </c>
      <c r="H443" s="79">
        <v>22.3</v>
      </c>
      <c r="I443" s="79">
        <v>29.6</v>
      </c>
      <c r="J443" s="91" t="s">
        <v>348</v>
      </c>
      <c r="K443" s="91" t="s">
        <v>348</v>
      </c>
      <c r="L443" s="91" t="s">
        <v>348</v>
      </c>
      <c r="M443" s="91" t="s">
        <v>348</v>
      </c>
    </row>
    <row r="444" spans="1:13" ht="16" x14ac:dyDescent="0.2">
      <c r="A444" s="77">
        <v>104</v>
      </c>
      <c r="B444" s="37" t="s">
        <v>269</v>
      </c>
      <c r="C444" s="92">
        <v>41813</v>
      </c>
      <c r="D444" s="91">
        <v>10.481311326407615</v>
      </c>
      <c r="E444" s="91">
        <v>62488.474348926706</v>
      </c>
      <c r="F444" s="91">
        <v>2.3601449222666377</v>
      </c>
      <c r="G444" s="79">
        <v>21.28</v>
      </c>
      <c r="H444" s="79">
        <v>22.9</v>
      </c>
      <c r="I444" s="79">
        <v>32.700000000000003</v>
      </c>
      <c r="J444" s="91" t="s">
        <v>348</v>
      </c>
      <c r="K444" s="91" t="s">
        <v>348</v>
      </c>
      <c r="L444" s="91" t="s">
        <v>348</v>
      </c>
      <c r="M444" s="91" t="s">
        <v>348</v>
      </c>
    </row>
    <row r="445" spans="1:13" ht="16" x14ac:dyDescent="0.2">
      <c r="A445" s="77">
        <v>105</v>
      </c>
      <c r="B445" s="37" t="s">
        <v>274</v>
      </c>
      <c r="C445" s="92">
        <v>41813</v>
      </c>
      <c r="D445" s="91">
        <v>1.9142689716185077</v>
      </c>
      <c r="E445" s="91">
        <v>34614.851787137792</v>
      </c>
      <c r="F445" s="91">
        <v>0</v>
      </c>
      <c r="G445" s="79">
        <v>21.28</v>
      </c>
      <c r="H445" s="79">
        <v>22.4</v>
      </c>
      <c r="I445" s="79">
        <v>24.9</v>
      </c>
      <c r="J445" s="91" t="s">
        <v>348</v>
      </c>
      <c r="K445" s="91" t="s">
        <v>348</v>
      </c>
      <c r="L445" s="91" t="s">
        <v>348</v>
      </c>
      <c r="M445" s="91" t="s">
        <v>348</v>
      </c>
    </row>
    <row r="446" spans="1:13" ht="16" x14ac:dyDescent="0.2">
      <c r="A446" s="77">
        <v>106</v>
      </c>
      <c r="B446" s="37" t="s">
        <v>268</v>
      </c>
      <c r="C446" s="92">
        <v>41813</v>
      </c>
      <c r="D446" s="91">
        <v>25.389179880504109</v>
      </c>
      <c r="E446" s="91">
        <v>67237.778847104259</v>
      </c>
      <c r="F446" s="91">
        <v>0.69070891473958806</v>
      </c>
      <c r="G446" s="79">
        <v>21.28</v>
      </c>
      <c r="H446" s="79">
        <v>22.7</v>
      </c>
      <c r="I446" s="79">
        <v>23.9</v>
      </c>
      <c r="J446" s="91" t="s">
        <v>348</v>
      </c>
      <c r="K446" s="91" t="s">
        <v>348</v>
      </c>
      <c r="L446" s="91" t="s">
        <v>348</v>
      </c>
      <c r="M446" s="91" t="s">
        <v>348</v>
      </c>
    </row>
    <row r="447" spans="1:13" ht="16" x14ac:dyDescent="0.2">
      <c r="A447" s="77">
        <v>107</v>
      </c>
      <c r="B447" s="37" t="s">
        <v>270</v>
      </c>
      <c r="C447" s="92">
        <v>41813</v>
      </c>
      <c r="D447" s="91">
        <v>12.088588023951221</v>
      </c>
      <c r="E447" s="91">
        <v>57382.321756377271</v>
      </c>
      <c r="F447" s="91">
        <v>3.8841786523807684</v>
      </c>
      <c r="G447" s="79">
        <v>21.28</v>
      </c>
      <c r="H447" s="79">
        <v>22.3</v>
      </c>
      <c r="I447" s="79">
        <v>23.7</v>
      </c>
      <c r="J447" s="91" t="s">
        <v>348</v>
      </c>
      <c r="K447" s="91" t="s">
        <v>348</v>
      </c>
      <c r="L447" s="91" t="s">
        <v>348</v>
      </c>
      <c r="M447" s="91" t="s">
        <v>348</v>
      </c>
    </row>
    <row r="448" spans="1:13" ht="16" x14ac:dyDescent="0.2">
      <c r="A448" s="77">
        <v>109</v>
      </c>
      <c r="B448" s="37" t="s">
        <v>276</v>
      </c>
      <c r="C448" s="92">
        <v>41813</v>
      </c>
      <c r="D448" s="91">
        <v>20.423730359953023</v>
      </c>
      <c r="E448" s="91">
        <v>50546.059299177417</v>
      </c>
      <c r="F448" s="91">
        <v>1.2922317645334744</v>
      </c>
      <c r="G448" s="79">
        <v>21.28</v>
      </c>
      <c r="H448" s="79">
        <v>22.4</v>
      </c>
      <c r="I448" s="79">
        <v>29.8</v>
      </c>
      <c r="J448" s="91" t="s">
        <v>348</v>
      </c>
      <c r="K448" s="91" t="s">
        <v>348</v>
      </c>
      <c r="L448" s="91" t="s">
        <v>348</v>
      </c>
      <c r="M448" s="91" t="s">
        <v>348</v>
      </c>
    </row>
    <row r="449" spans="1:13" ht="16" x14ac:dyDescent="0.2">
      <c r="A449" s="77">
        <v>110</v>
      </c>
      <c r="B449" s="37" t="s">
        <v>273</v>
      </c>
      <c r="C449" s="92">
        <v>41813</v>
      </c>
      <c r="D449" s="91">
        <v>17.194999338116077</v>
      </c>
      <c r="E449" s="91">
        <v>73165.294288901787</v>
      </c>
      <c r="F449" s="91">
        <v>0</v>
      </c>
      <c r="G449" s="79">
        <v>21.28</v>
      </c>
      <c r="H449" s="79">
        <v>22</v>
      </c>
      <c r="I449" s="79">
        <v>21.1</v>
      </c>
      <c r="J449" s="91" t="s">
        <v>348</v>
      </c>
      <c r="K449" s="91" t="s">
        <v>348</v>
      </c>
      <c r="L449" s="91" t="s">
        <v>348</v>
      </c>
      <c r="M449" s="91" t="s">
        <v>348</v>
      </c>
    </row>
    <row r="450" spans="1:13" ht="16" x14ac:dyDescent="0.2">
      <c r="A450" s="77">
        <v>202</v>
      </c>
      <c r="B450" s="37" t="s">
        <v>273</v>
      </c>
      <c r="C450" s="92">
        <v>41813</v>
      </c>
      <c r="D450" s="91">
        <v>20.068793818346109</v>
      </c>
      <c r="E450" s="91">
        <v>68233.991911545803</v>
      </c>
      <c r="F450" s="91">
        <v>2.3734384955095722</v>
      </c>
      <c r="G450" s="79">
        <v>22.22</v>
      </c>
      <c r="H450" s="79">
        <v>22.4</v>
      </c>
      <c r="I450" s="79">
        <v>35.1</v>
      </c>
      <c r="J450" s="91" t="s">
        <v>348</v>
      </c>
      <c r="K450" s="91" t="s">
        <v>348</v>
      </c>
      <c r="L450" s="91" t="s">
        <v>348</v>
      </c>
      <c r="M450" s="91" t="s">
        <v>348</v>
      </c>
    </row>
    <row r="451" spans="1:13" ht="16" x14ac:dyDescent="0.2">
      <c r="A451" s="77">
        <v>204</v>
      </c>
      <c r="B451" s="37" t="s">
        <v>274</v>
      </c>
      <c r="C451" s="92">
        <v>41813</v>
      </c>
      <c r="D451" s="91">
        <v>7.7378026530867032</v>
      </c>
      <c r="E451" s="91">
        <v>42486.85030590737</v>
      </c>
      <c r="F451" s="91">
        <v>1.1417240967258693</v>
      </c>
      <c r="G451" s="79">
        <v>22.22</v>
      </c>
      <c r="H451" s="79">
        <v>22.8</v>
      </c>
      <c r="I451" s="79">
        <v>32.299999999999997</v>
      </c>
      <c r="J451" s="91" t="s">
        <v>348</v>
      </c>
      <c r="K451" s="91" t="s">
        <v>348</v>
      </c>
      <c r="L451" s="91" t="s">
        <v>348</v>
      </c>
      <c r="M451" s="91" t="s">
        <v>348</v>
      </c>
    </row>
    <row r="452" spans="1:13" ht="16" x14ac:dyDescent="0.2">
      <c r="A452" s="77">
        <v>205</v>
      </c>
      <c r="B452" s="37" t="s">
        <v>269</v>
      </c>
      <c r="C452" s="92">
        <v>41813</v>
      </c>
      <c r="D452" s="91">
        <v>33.643091322567628</v>
      </c>
      <c r="E452" s="91">
        <v>79630.481173217777</v>
      </c>
      <c r="F452" s="91">
        <v>0.30978563211412052</v>
      </c>
      <c r="G452" s="79">
        <v>22.22</v>
      </c>
      <c r="H452" s="79">
        <v>23.3</v>
      </c>
      <c r="I452" s="79">
        <v>37</v>
      </c>
      <c r="J452" s="91" t="s">
        <v>348</v>
      </c>
      <c r="K452" s="91" t="s">
        <v>348</v>
      </c>
      <c r="L452" s="91" t="s">
        <v>348</v>
      </c>
      <c r="M452" s="91" t="s">
        <v>348</v>
      </c>
    </row>
    <row r="453" spans="1:13" ht="16" x14ac:dyDescent="0.2">
      <c r="A453" s="77">
        <v>206</v>
      </c>
      <c r="B453" s="37" t="s">
        <v>271</v>
      </c>
      <c r="C453" s="92">
        <v>41813</v>
      </c>
      <c r="D453" s="91">
        <v>21.032847666447935</v>
      </c>
      <c r="E453" s="91">
        <v>71645.107739999235</v>
      </c>
      <c r="F453" s="91">
        <v>0</v>
      </c>
      <c r="G453" s="79">
        <v>22.22</v>
      </c>
      <c r="H453" s="79">
        <v>23.4</v>
      </c>
      <c r="I453" s="79">
        <v>28.6</v>
      </c>
      <c r="J453" s="91" t="s">
        <v>348</v>
      </c>
      <c r="K453" s="91" t="s">
        <v>348</v>
      </c>
      <c r="L453" s="91" t="s">
        <v>348</v>
      </c>
      <c r="M453" s="91" t="s">
        <v>348</v>
      </c>
    </row>
    <row r="454" spans="1:13" ht="16" x14ac:dyDescent="0.2">
      <c r="A454" s="77">
        <v>207</v>
      </c>
      <c r="B454" s="37" t="s">
        <v>272</v>
      </c>
      <c r="C454" s="92">
        <v>41813</v>
      </c>
      <c r="D454" s="91">
        <v>21.150917949271346</v>
      </c>
      <c r="E454" s="91">
        <v>81444.259576014243</v>
      </c>
      <c r="F454" s="91">
        <v>0</v>
      </c>
      <c r="G454" s="79">
        <v>22.22</v>
      </c>
      <c r="H454" s="79">
        <v>23.2</v>
      </c>
      <c r="I454" s="79">
        <v>34.299999999999997</v>
      </c>
      <c r="J454" s="91" t="s">
        <v>348</v>
      </c>
      <c r="K454" s="91" t="s">
        <v>348</v>
      </c>
      <c r="L454" s="91" t="s">
        <v>348</v>
      </c>
      <c r="M454" s="91" t="s">
        <v>348</v>
      </c>
    </row>
    <row r="455" spans="1:13" ht="16" x14ac:dyDescent="0.2">
      <c r="A455" s="77">
        <v>208</v>
      </c>
      <c r="B455" s="37" t="s">
        <v>268</v>
      </c>
      <c r="C455" s="92">
        <v>41813</v>
      </c>
      <c r="D455" s="91">
        <v>49.911908786832072</v>
      </c>
      <c r="E455" s="91">
        <v>62436.638675025322</v>
      </c>
      <c r="F455" s="91">
        <v>2.4214401031402071</v>
      </c>
      <c r="G455" s="79">
        <v>22.22</v>
      </c>
      <c r="H455" s="79">
        <v>22.4</v>
      </c>
      <c r="I455" s="79">
        <v>30.5</v>
      </c>
      <c r="J455" s="91" t="s">
        <v>348</v>
      </c>
      <c r="K455" s="91" t="s">
        <v>348</v>
      </c>
      <c r="L455" s="91" t="s">
        <v>348</v>
      </c>
      <c r="M455" s="91" t="s">
        <v>348</v>
      </c>
    </row>
    <row r="456" spans="1:13" ht="16" x14ac:dyDescent="0.2">
      <c r="A456" s="77">
        <v>209</v>
      </c>
      <c r="B456" s="37" t="s">
        <v>270</v>
      </c>
      <c r="C456" s="92">
        <v>41813</v>
      </c>
      <c r="D456" s="91">
        <v>14.393965235051006</v>
      </c>
      <c r="E456" s="91">
        <v>70119.988853608069</v>
      </c>
      <c r="F456" s="91">
        <v>1.8198738162498738</v>
      </c>
      <c r="G456" s="79">
        <v>22.22</v>
      </c>
      <c r="H456" s="79">
        <v>22.6</v>
      </c>
      <c r="I456" s="79">
        <v>33.700000000000003</v>
      </c>
      <c r="J456" s="91" t="s">
        <v>348</v>
      </c>
      <c r="K456" s="91" t="s">
        <v>348</v>
      </c>
      <c r="L456" s="91" t="s">
        <v>348</v>
      </c>
      <c r="M456" s="91" t="s">
        <v>348</v>
      </c>
    </row>
    <row r="457" spans="1:13" ht="16" x14ac:dyDescent="0.2">
      <c r="A457" s="77">
        <v>210</v>
      </c>
      <c r="B457" s="37" t="s">
        <v>276</v>
      </c>
      <c r="C457" s="92">
        <v>41813</v>
      </c>
      <c r="D457" s="91">
        <v>33.248761144239538</v>
      </c>
      <c r="E457" s="91">
        <v>50749.596192219557</v>
      </c>
      <c r="F457" s="91">
        <v>3.1746134221168569</v>
      </c>
      <c r="G457" s="79">
        <v>22.22</v>
      </c>
      <c r="H457" s="79">
        <v>23.3</v>
      </c>
      <c r="I457" s="79">
        <v>31.5</v>
      </c>
      <c r="J457" s="91" t="s">
        <v>348</v>
      </c>
      <c r="K457" s="91" t="s">
        <v>348</v>
      </c>
      <c r="L457" s="91" t="s">
        <v>348</v>
      </c>
      <c r="M457" s="91" t="s">
        <v>348</v>
      </c>
    </row>
    <row r="458" spans="1:13" ht="16" x14ac:dyDescent="0.2">
      <c r="A458" s="77">
        <v>402</v>
      </c>
      <c r="B458" s="37" t="s">
        <v>272</v>
      </c>
      <c r="C458" s="92">
        <v>41813</v>
      </c>
      <c r="D458" s="91">
        <v>18.788294085153851</v>
      </c>
      <c r="E458" s="91">
        <v>52127.260275493827</v>
      </c>
      <c r="F458" s="91">
        <v>0</v>
      </c>
      <c r="G458" s="79">
        <v>23.5</v>
      </c>
      <c r="H458" s="79">
        <v>24.7</v>
      </c>
      <c r="I458" s="79">
        <v>31.8</v>
      </c>
      <c r="J458" s="91" t="s">
        <v>348</v>
      </c>
      <c r="K458" s="91" t="s">
        <v>348</v>
      </c>
      <c r="L458" s="91" t="s">
        <v>348</v>
      </c>
      <c r="M458" s="91" t="s">
        <v>348</v>
      </c>
    </row>
    <row r="459" spans="1:13" ht="16" x14ac:dyDescent="0.2">
      <c r="A459" s="77">
        <v>403</v>
      </c>
      <c r="B459" s="37" t="s">
        <v>268</v>
      </c>
      <c r="C459" s="92">
        <v>41813</v>
      </c>
      <c r="D459" s="91">
        <v>33.613076618158004</v>
      </c>
      <c r="E459" s="91">
        <v>72710.287373357773</v>
      </c>
      <c r="F459" s="91">
        <v>0.28218641335618089</v>
      </c>
      <c r="G459" s="79">
        <v>23.5</v>
      </c>
      <c r="H459" s="79">
        <v>24.5</v>
      </c>
      <c r="I459" s="79">
        <v>36.200000000000003</v>
      </c>
      <c r="J459" s="91" t="s">
        <v>348</v>
      </c>
      <c r="K459" s="91" t="s">
        <v>348</v>
      </c>
      <c r="L459" s="91" t="s">
        <v>348</v>
      </c>
      <c r="M459" s="91" t="s">
        <v>348</v>
      </c>
    </row>
    <row r="460" spans="1:13" ht="16" x14ac:dyDescent="0.2">
      <c r="A460" s="77">
        <v>404</v>
      </c>
      <c r="B460" s="37" t="s">
        <v>273</v>
      </c>
      <c r="C460" s="92">
        <v>41813</v>
      </c>
      <c r="D460" s="91">
        <v>21.30781057660564</v>
      </c>
      <c r="E460" s="91">
        <v>105210.0738273077</v>
      </c>
      <c r="F460" s="91">
        <v>4.4472153343738077</v>
      </c>
      <c r="G460" s="79">
        <v>23.5</v>
      </c>
      <c r="H460" s="79">
        <v>24.1</v>
      </c>
      <c r="I460" s="79">
        <v>34.6</v>
      </c>
      <c r="J460" s="91" t="s">
        <v>348</v>
      </c>
      <c r="K460" s="91" t="s">
        <v>348</v>
      </c>
      <c r="L460" s="91" t="s">
        <v>348</v>
      </c>
      <c r="M460" s="91" t="s">
        <v>348</v>
      </c>
    </row>
    <row r="461" spans="1:13" ht="16" x14ac:dyDescent="0.2">
      <c r="A461" s="77">
        <v>405</v>
      </c>
      <c r="B461" s="37" t="s">
        <v>269</v>
      </c>
      <c r="C461" s="92">
        <v>41813</v>
      </c>
      <c r="D461" s="91">
        <v>44.768979086021758</v>
      </c>
      <c r="E461" s="91">
        <v>99632.897899988515</v>
      </c>
      <c r="F461" s="91">
        <v>0.65047960329889531</v>
      </c>
      <c r="G461" s="79">
        <v>23.5</v>
      </c>
      <c r="H461" s="79">
        <v>25.5</v>
      </c>
      <c r="I461" s="79">
        <v>37</v>
      </c>
      <c r="J461" s="91" t="s">
        <v>348</v>
      </c>
      <c r="K461" s="91" t="s">
        <v>348</v>
      </c>
      <c r="L461" s="91" t="s">
        <v>348</v>
      </c>
      <c r="M461" s="91" t="s">
        <v>348</v>
      </c>
    </row>
    <row r="462" spans="1:13" ht="16" x14ac:dyDescent="0.2">
      <c r="A462" s="77">
        <v>406</v>
      </c>
      <c r="B462" s="37" t="s">
        <v>276</v>
      </c>
      <c r="C462" s="92">
        <v>41813</v>
      </c>
      <c r="D462" s="91">
        <v>18.119309785506459</v>
      </c>
      <c r="E462" s="91">
        <v>51772.413095517331</v>
      </c>
      <c r="F462" s="91">
        <v>0</v>
      </c>
      <c r="G462" s="79">
        <v>23.5</v>
      </c>
      <c r="H462" s="79">
        <v>25</v>
      </c>
      <c r="I462" s="79">
        <v>34.9</v>
      </c>
      <c r="J462" s="91" t="s">
        <v>348</v>
      </c>
      <c r="K462" s="91" t="s">
        <v>348</v>
      </c>
      <c r="L462" s="91" t="s">
        <v>348</v>
      </c>
      <c r="M462" s="91" t="s">
        <v>348</v>
      </c>
    </row>
    <row r="463" spans="1:13" ht="16" x14ac:dyDescent="0.2">
      <c r="A463" s="77">
        <v>407</v>
      </c>
      <c r="B463" s="37" t="s">
        <v>274</v>
      </c>
      <c r="C463" s="92">
        <v>41813</v>
      </c>
      <c r="D463" s="91">
        <v>4.1843952612749602</v>
      </c>
      <c r="E463" s="91">
        <v>60704.70174364814</v>
      </c>
      <c r="F463" s="91">
        <v>0</v>
      </c>
      <c r="G463" s="79">
        <v>23.5</v>
      </c>
      <c r="H463" s="79">
        <v>25</v>
      </c>
      <c r="I463" s="79">
        <v>34.1</v>
      </c>
      <c r="J463" s="91" t="s">
        <v>348</v>
      </c>
      <c r="K463" s="91" t="s">
        <v>348</v>
      </c>
      <c r="L463" s="91" t="s">
        <v>348</v>
      </c>
      <c r="M463" s="91" t="s">
        <v>348</v>
      </c>
    </row>
    <row r="464" spans="1:13" ht="16" x14ac:dyDescent="0.2">
      <c r="A464" s="77">
        <v>408</v>
      </c>
      <c r="B464" s="37" t="s">
        <v>271</v>
      </c>
      <c r="C464" s="92">
        <v>41813</v>
      </c>
      <c r="D464" s="91">
        <v>21.551730752438807</v>
      </c>
      <c r="E464" s="91">
        <v>78139.110975393924</v>
      </c>
      <c r="F464" s="91">
        <v>3.1064138251737989</v>
      </c>
      <c r="G464" s="79">
        <v>23.5</v>
      </c>
      <c r="H464" s="79">
        <v>26.3</v>
      </c>
      <c r="I464" s="79">
        <v>29.8</v>
      </c>
      <c r="J464" s="91" t="s">
        <v>348</v>
      </c>
      <c r="K464" s="91" t="s">
        <v>348</v>
      </c>
      <c r="L464" s="91" t="s">
        <v>348</v>
      </c>
      <c r="M464" s="91" t="s">
        <v>348</v>
      </c>
    </row>
    <row r="465" spans="1:13" ht="16" x14ac:dyDescent="0.2">
      <c r="A465" s="77">
        <v>409</v>
      </c>
      <c r="B465" s="37" t="s">
        <v>270</v>
      </c>
      <c r="C465" s="92">
        <v>41813</v>
      </c>
      <c r="D465" s="91">
        <v>8.4245555967362975</v>
      </c>
      <c r="E465" s="91">
        <v>57294.888479538422</v>
      </c>
      <c r="F465" s="91">
        <v>2.5949925648213847</v>
      </c>
      <c r="G465" s="79">
        <v>23.5</v>
      </c>
      <c r="H465" s="79">
        <v>24.8</v>
      </c>
      <c r="I465" s="79">
        <v>30.1</v>
      </c>
      <c r="J465" s="91" t="s">
        <v>348</v>
      </c>
      <c r="K465" s="91" t="s">
        <v>348</v>
      </c>
      <c r="L465" s="91" t="s">
        <v>348</v>
      </c>
      <c r="M465" s="91" t="s">
        <v>348</v>
      </c>
    </row>
    <row r="466" spans="1:13" ht="16" x14ac:dyDescent="0.2">
      <c r="A466" s="77">
        <v>102</v>
      </c>
      <c r="B466" s="37" t="s">
        <v>271</v>
      </c>
      <c r="C466" s="92">
        <v>41820</v>
      </c>
      <c r="D466" s="91">
        <v>14.754626825983731</v>
      </c>
      <c r="E466" s="91">
        <v>52403.766535571398</v>
      </c>
      <c r="F466" s="91">
        <v>0.3496205614452883</v>
      </c>
      <c r="G466" s="79">
        <v>22.61</v>
      </c>
      <c r="H466" s="79">
        <v>22.2</v>
      </c>
      <c r="I466" s="79">
        <v>26.7</v>
      </c>
      <c r="J466" s="91" t="s">
        <v>348</v>
      </c>
      <c r="K466" s="91" t="s">
        <v>348</v>
      </c>
      <c r="L466" s="91" t="s">
        <v>348</v>
      </c>
      <c r="M466" s="91" t="s">
        <v>348</v>
      </c>
    </row>
    <row r="467" spans="1:13" ht="16" x14ac:dyDescent="0.2">
      <c r="A467" s="77">
        <v>103</v>
      </c>
      <c r="B467" s="37" t="s">
        <v>272</v>
      </c>
      <c r="C467" s="92">
        <v>41820</v>
      </c>
      <c r="D467" s="91">
        <v>11.474520217524761</v>
      </c>
      <c r="E467" s="91">
        <v>49892.894042700551</v>
      </c>
      <c r="F467" s="91">
        <v>6.8030815254265784</v>
      </c>
      <c r="G467" s="79">
        <v>22.61</v>
      </c>
      <c r="H467" s="79">
        <v>22.7</v>
      </c>
      <c r="I467" s="79">
        <v>25.4</v>
      </c>
      <c r="J467" s="91" t="s">
        <v>348</v>
      </c>
      <c r="K467" s="91" t="s">
        <v>348</v>
      </c>
      <c r="L467" s="91" t="s">
        <v>348</v>
      </c>
      <c r="M467" s="91" t="s">
        <v>348</v>
      </c>
    </row>
    <row r="468" spans="1:13" ht="16" x14ac:dyDescent="0.2">
      <c r="A468" s="77">
        <v>104</v>
      </c>
      <c r="B468" s="37" t="s">
        <v>269</v>
      </c>
      <c r="C468" s="92">
        <v>41820</v>
      </c>
      <c r="D468" s="91">
        <v>15.957099600283795</v>
      </c>
      <c r="E468" s="91">
        <v>68563.905870446877</v>
      </c>
      <c r="F468" s="91">
        <v>3.9783735831234392</v>
      </c>
      <c r="G468" s="79">
        <v>22.61</v>
      </c>
      <c r="H468" s="79">
        <v>22.3</v>
      </c>
      <c r="I468" s="79">
        <v>35.4</v>
      </c>
      <c r="J468" s="91" t="s">
        <v>348</v>
      </c>
      <c r="K468" s="91" t="s">
        <v>348</v>
      </c>
      <c r="L468" s="91" t="s">
        <v>348</v>
      </c>
      <c r="M468" s="91" t="s">
        <v>348</v>
      </c>
    </row>
    <row r="469" spans="1:13" ht="16" x14ac:dyDescent="0.2">
      <c r="A469" s="77">
        <v>105</v>
      </c>
      <c r="B469" s="37" t="s">
        <v>274</v>
      </c>
      <c r="C469" s="92">
        <v>41820</v>
      </c>
      <c r="D469" s="91">
        <v>10.949868346036236</v>
      </c>
      <c r="E469" s="91">
        <v>42017.733332626143</v>
      </c>
      <c r="F469" s="91">
        <v>0.80062544253082635</v>
      </c>
      <c r="G469" s="79">
        <v>22.61</v>
      </c>
      <c r="H469" s="79">
        <v>22.4</v>
      </c>
      <c r="I469" s="79">
        <v>24</v>
      </c>
      <c r="J469" s="91" t="s">
        <v>348</v>
      </c>
      <c r="K469" s="91" t="s">
        <v>348</v>
      </c>
      <c r="L469" s="91" t="s">
        <v>348</v>
      </c>
      <c r="M469" s="91" t="s">
        <v>348</v>
      </c>
    </row>
    <row r="470" spans="1:13" ht="16" x14ac:dyDescent="0.2">
      <c r="A470" s="77">
        <v>106</v>
      </c>
      <c r="B470" s="37" t="s">
        <v>268</v>
      </c>
      <c r="C470" s="92">
        <v>41820</v>
      </c>
      <c r="D470" s="91">
        <v>15.331933332464335</v>
      </c>
      <c r="E470" s="91">
        <v>55258.880607591011</v>
      </c>
      <c r="F470" s="91">
        <v>0.58388460883155768</v>
      </c>
      <c r="G470" s="79">
        <v>22.61</v>
      </c>
      <c r="H470" s="79">
        <v>21.9</v>
      </c>
      <c r="I470" s="79">
        <v>27.1</v>
      </c>
      <c r="J470" s="91" t="s">
        <v>348</v>
      </c>
      <c r="K470" s="91" t="s">
        <v>348</v>
      </c>
      <c r="L470" s="91" t="s">
        <v>348</v>
      </c>
      <c r="M470" s="91" t="s">
        <v>348</v>
      </c>
    </row>
    <row r="471" spans="1:13" ht="16" x14ac:dyDescent="0.2">
      <c r="A471" s="77">
        <v>107</v>
      </c>
      <c r="B471" s="37" t="s">
        <v>270</v>
      </c>
      <c r="C471" s="92">
        <v>41820</v>
      </c>
      <c r="D471" s="91">
        <v>12.952950336662791</v>
      </c>
      <c r="E471" s="91">
        <v>52976.607538972676</v>
      </c>
      <c r="F471" s="91">
        <v>6.1744439508737425</v>
      </c>
      <c r="G471" s="79">
        <v>22.61</v>
      </c>
      <c r="H471" s="79">
        <v>22</v>
      </c>
      <c r="I471" s="79">
        <v>29.1</v>
      </c>
      <c r="J471" s="91" t="s">
        <v>348</v>
      </c>
      <c r="K471" s="91" t="s">
        <v>348</v>
      </c>
      <c r="L471" s="91" t="s">
        <v>348</v>
      </c>
      <c r="M471" s="91" t="s">
        <v>348</v>
      </c>
    </row>
    <row r="472" spans="1:13" ht="16" x14ac:dyDescent="0.2">
      <c r="A472" s="77">
        <v>109</v>
      </c>
      <c r="B472" s="37" t="s">
        <v>276</v>
      </c>
      <c r="C472" s="92">
        <v>41820</v>
      </c>
      <c r="D472" s="91">
        <v>15.220665185947517</v>
      </c>
      <c r="E472" s="91">
        <v>40498.182684714986</v>
      </c>
      <c r="F472" s="91">
        <v>0</v>
      </c>
      <c r="G472" s="79">
        <v>22.61</v>
      </c>
      <c r="H472" s="79">
        <v>22.2</v>
      </c>
      <c r="I472" s="79">
        <v>27.3</v>
      </c>
      <c r="J472" s="91" t="s">
        <v>348</v>
      </c>
      <c r="K472" s="91" t="s">
        <v>348</v>
      </c>
      <c r="L472" s="91" t="s">
        <v>348</v>
      </c>
      <c r="M472" s="91" t="s">
        <v>348</v>
      </c>
    </row>
    <row r="473" spans="1:13" ht="16" x14ac:dyDescent="0.2">
      <c r="A473" s="77">
        <v>110</v>
      </c>
      <c r="B473" s="37" t="s">
        <v>273</v>
      </c>
      <c r="C473" s="92">
        <v>41820</v>
      </c>
      <c r="D473" s="91">
        <v>19.065658297108381</v>
      </c>
      <c r="E473" s="91">
        <v>76127.946079446527</v>
      </c>
      <c r="F473" s="91">
        <v>1.5280515999386464</v>
      </c>
      <c r="G473" s="79">
        <v>22.61</v>
      </c>
      <c r="H473" s="79">
        <v>22.2</v>
      </c>
      <c r="I473" s="79">
        <v>30.7</v>
      </c>
      <c r="J473" s="91" t="s">
        <v>348</v>
      </c>
      <c r="K473" s="91" t="s">
        <v>348</v>
      </c>
      <c r="L473" s="91" t="s">
        <v>348</v>
      </c>
      <c r="M473" s="91" t="s">
        <v>348</v>
      </c>
    </row>
    <row r="474" spans="1:13" ht="16" x14ac:dyDescent="0.2">
      <c r="A474" s="77">
        <v>202</v>
      </c>
      <c r="B474" s="37" t="s">
        <v>273</v>
      </c>
      <c r="C474" s="92">
        <v>41820</v>
      </c>
      <c r="D474" s="91">
        <v>17.951157460776784</v>
      </c>
      <c r="E474" s="91">
        <v>60900.352337108648</v>
      </c>
      <c r="F474" s="91">
        <v>0</v>
      </c>
      <c r="G474" s="79">
        <v>23.44</v>
      </c>
      <c r="H474" s="79">
        <v>23</v>
      </c>
      <c r="I474" s="79">
        <v>30.9</v>
      </c>
      <c r="J474" s="91" t="s">
        <v>348</v>
      </c>
      <c r="K474" s="91" t="s">
        <v>348</v>
      </c>
      <c r="L474" s="91" t="s">
        <v>348</v>
      </c>
      <c r="M474" s="91" t="s">
        <v>348</v>
      </c>
    </row>
    <row r="475" spans="1:13" ht="16" x14ac:dyDescent="0.2">
      <c r="A475" s="77">
        <v>204</v>
      </c>
      <c r="B475" s="37" t="s">
        <v>274</v>
      </c>
      <c r="C475" s="92">
        <v>41820</v>
      </c>
      <c r="D475" s="91">
        <v>4.8362830144305242</v>
      </c>
      <c r="E475" s="91">
        <v>32425.114468289248</v>
      </c>
      <c r="F475" s="91">
        <v>0</v>
      </c>
      <c r="G475" s="79">
        <v>23.44</v>
      </c>
      <c r="H475" s="79">
        <v>23.2</v>
      </c>
      <c r="I475" s="79">
        <v>26</v>
      </c>
      <c r="J475" s="91" t="s">
        <v>348</v>
      </c>
      <c r="K475" s="91" t="s">
        <v>348</v>
      </c>
      <c r="L475" s="91" t="s">
        <v>348</v>
      </c>
      <c r="M475" s="91" t="s">
        <v>348</v>
      </c>
    </row>
    <row r="476" spans="1:13" ht="16" x14ac:dyDescent="0.2">
      <c r="A476" s="77">
        <v>205</v>
      </c>
      <c r="B476" s="37" t="s">
        <v>269</v>
      </c>
      <c r="C476" s="92">
        <v>41820</v>
      </c>
      <c r="D476" s="91">
        <v>40.957291070694808</v>
      </c>
      <c r="E476" s="91">
        <v>77330.900562323499</v>
      </c>
      <c r="F476" s="91">
        <v>0</v>
      </c>
      <c r="G476" s="79">
        <v>23.44</v>
      </c>
      <c r="H476" s="79">
        <v>23.5</v>
      </c>
      <c r="I476" s="79">
        <v>38.299999999999997</v>
      </c>
      <c r="J476" s="91" t="s">
        <v>348</v>
      </c>
      <c r="K476" s="91" t="s">
        <v>348</v>
      </c>
      <c r="L476" s="91" t="s">
        <v>348</v>
      </c>
      <c r="M476" s="91" t="s">
        <v>348</v>
      </c>
    </row>
    <row r="477" spans="1:13" ht="16" x14ac:dyDescent="0.2">
      <c r="A477" s="77">
        <v>206</v>
      </c>
      <c r="B477" s="37" t="s">
        <v>271</v>
      </c>
      <c r="C477" s="92">
        <v>41820</v>
      </c>
      <c r="D477" s="91">
        <v>24.474117757827884</v>
      </c>
      <c r="E477" s="91">
        <v>79115.221671251056</v>
      </c>
      <c r="F477" s="91">
        <v>1.3782751270951921</v>
      </c>
      <c r="G477" s="79">
        <v>23.44</v>
      </c>
      <c r="H477" s="79">
        <v>23.3</v>
      </c>
      <c r="I477" s="79">
        <v>35.1</v>
      </c>
      <c r="J477" s="91" t="s">
        <v>348</v>
      </c>
      <c r="K477" s="91" t="s">
        <v>348</v>
      </c>
      <c r="L477" s="91" t="s">
        <v>348</v>
      </c>
      <c r="M477" s="91" t="s">
        <v>348</v>
      </c>
    </row>
    <row r="478" spans="1:13" ht="16" x14ac:dyDescent="0.2">
      <c r="A478" s="77">
        <v>207</v>
      </c>
      <c r="B478" s="37" t="s">
        <v>272</v>
      </c>
      <c r="C478" s="92">
        <v>41820</v>
      </c>
      <c r="D478" s="91">
        <v>20.266408584693409</v>
      </c>
      <c r="E478" s="91">
        <v>103454.27791945185</v>
      </c>
      <c r="F478" s="91">
        <v>0.70439389758009019</v>
      </c>
      <c r="G478" s="79">
        <v>23.44</v>
      </c>
      <c r="H478" s="79">
        <v>24.5</v>
      </c>
      <c r="I478" s="79">
        <v>39.200000000000003</v>
      </c>
      <c r="J478" s="91" t="s">
        <v>348</v>
      </c>
      <c r="K478" s="91" t="s">
        <v>348</v>
      </c>
      <c r="L478" s="91" t="s">
        <v>348</v>
      </c>
      <c r="M478" s="91" t="s">
        <v>348</v>
      </c>
    </row>
    <row r="479" spans="1:13" ht="16" x14ac:dyDescent="0.2">
      <c r="A479" s="77">
        <v>208</v>
      </c>
      <c r="B479" s="37" t="s">
        <v>268</v>
      </c>
      <c r="C479" s="92">
        <v>41820</v>
      </c>
      <c r="D479" s="91">
        <v>41.94178865369652</v>
      </c>
      <c r="E479" s="91">
        <v>52279.250341025574</v>
      </c>
      <c r="F479" s="91">
        <v>9.5820544228129698</v>
      </c>
      <c r="G479" s="79">
        <v>23.44</v>
      </c>
      <c r="H479" s="79">
        <v>23.5</v>
      </c>
      <c r="I479" s="79">
        <v>28</v>
      </c>
      <c r="J479" s="91" t="s">
        <v>348</v>
      </c>
      <c r="K479" s="91" t="s">
        <v>348</v>
      </c>
      <c r="L479" s="91" t="s">
        <v>348</v>
      </c>
      <c r="M479" s="91" t="s">
        <v>348</v>
      </c>
    </row>
    <row r="480" spans="1:13" ht="16" x14ac:dyDescent="0.2">
      <c r="A480" s="77">
        <v>209</v>
      </c>
      <c r="B480" s="37" t="s">
        <v>270</v>
      </c>
      <c r="C480" s="92">
        <v>41820</v>
      </c>
      <c r="D480" s="91">
        <v>17.519289902821747</v>
      </c>
      <c r="E480" s="91">
        <v>67462.415422939332</v>
      </c>
      <c r="F480" s="91">
        <v>3.4336892267855927</v>
      </c>
      <c r="G480" s="79">
        <v>23.44</v>
      </c>
      <c r="H480" s="79">
        <v>22.9</v>
      </c>
      <c r="I480" s="79">
        <v>36.4</v>
      </c>
      <c r="J480" s="91" t="s">
        <v>348</v>
      </c>
      <c r="K480" s="91" t="s">
        <v>348</v>
      </c>
      <c r="L480" s="91" t="s">
        <v>348</v>
      </c>
      <c r="M480" s="91" t="s">
        <v>348</v>
      </c>
    </row>
    <row r="481" spans="1:13" ht="16" x14ac:dyDescent="0.2">
      <c r="A481" s="77">
        <v>210</v>
      </c>
      <c r="B481" s="37" t="s">
        <v>276</v>
      </c>
      <c r="C481" s="92">
        <v>41820</v>
      </c>
      <c r="D481" s="91">
        <v>25.329688013303347</v>
      </c>
      <c r="E481" s="91">
        <v>30942.379064174514</v>
      </c>
      <c r="F481" s="91">
        <v>0.55436003915931031</v>
      </c>
      <c r="G481" s="79">
        <v>23.44</v>
      </c>
      <c r="H481" s="79">
        <v>23.1</v>
      </c>
      <c r="I481" s="79">
        <v>29.6</v>
      </c>
      <c r="J481" s="91" t="s">
        <v>348</v>
      </c>
      <c r="K481" s="91" t="s">
        <v>348</v>
      </c>
      <c r="L481" s="91" t="s">
        <v>348</v>
      </c>
      <c r="M481" s="91" t="s">
        <v>348</v>
      </c>
    </row>
    <row r="482" spans="1:13" ht="16" x14ac:dyDescent="0.2">
      <c r="A482" s="77">
        <v>402</v>
      </c>
      <c r="B482" s="37" t="s">
        <v>272</v>
      </c>
      <c r="C482" s="92">
        <v>41820</v>
      </c>
      <c r="D482" s="91">
        <v>17.997590035624057</v>
      </c>
      <c r="E482" s="91">
        <v>63917.202719094101</v>
      </c>
      <c r="F482" s="91">
        <v>1.9981624450836293</v>
      </c>
      <c r="G482" s="79">
        <v>25</v>
      </c>
      <c r="H482" s="79">
        <v>24.5</v>
      </c>
      <c r="I482" s="79">
        <v>36.200000000000003</v>
      </c>
      <c r="J482" s="91" t="s">
        <v>348</v>
      </c>
      <c r="K482" s="91" t="s">
        <v>348</v>
      </c>
      <c r="L482" s="91" t="s">
        <v>348</v>
      </c>
      <c r="M482" s="91" t="s">
        <v>348</v>
      </c>
    </row>
    <row r="483" spans="1:13" ht="16" x14ac:dyDescent="0.2">
      <c r="A483" s="77">
        <v>403</v>
      </c>
      <c r="B483" s="37" t="s">
        <v>268</v>
      </c>
      <c r="C483" s="92">
        <v>41820</v>
      </c>
      <c r="D483" s="91">
        <v>31.335483873374567</v>
      </c>
      <c r="E483" s="91">
        <v>74677.626559926095</v>
      </c>
      <c r="F483" s="91">
        <v>0</v>
      </c>
      <c r="G483" s="79">
        <v>25</v>
      </c>
      <c r="H483" s="79">
        <v>25.4</v>
      </c>
      <c r="I483" s="79">
        <v>35.6</v>
      </c>
      <c r="J483" s="91" t="s">
        <v>348</v>
      </c>
      <c r="K483" s="91" t="s">
        <v>348</v>
      </c>
      <c r="L483" s="91" t="s">
        <v>348</v>
      </c>
      <c r="M483" s="91" t="s">
        <v>348</v>
      </c>
    </row>
    <row r="484" spans="1:13" ht="16" x14ac:dyDescent="0.2">
      <c r="A484" s="77">
        <v>404</v>
      </c>
      <c r="B484" s="37" t="s">
        <v>273</v>
      </c>
      <c r="C484" s="92">
        <v>41820</v>
      </c>
      <c r="D484" s="91">
        <v>19.640784083786734</v>
      </c>
      <c r="E484" s="91">
        <v>99237.03702605603</v>
      </c>
      <c r="F484" s="91">
        <v>0</v>
      </c>
      <c r="G484" s="79">
        <v>25</v>
      </c>
      <c r="H484" s="79">
        <v>23.7</v>
      </c>
      <c r="I484" s="79">
        <v>34.9</v>
      </c>
      <c r="J484" s="91" t="s">
        <v>348</v>
      </c>
      <c r="K484" s="91" t="s">
        <v>348</v>
      </c>
      <c r="L484" s="91" t="s">
        <v>348</v>
      </c>
      <c r="M484" s="91" t="s">
        <v>348</v>
      </c>
    </row>
    <row r="485" spans="1:13" ht="16" x14ac:dyDescent="0.2">
      <c r="A485" s="77">
        <v>405</v>
      </c>
      <c r="B485" s="37" t="s">
        <v>269</v>
      </c>
      <c r="C485" s="92">
        <v>41820</v>
      </c>
      <c r="D485" s="91">
        <v>51.054798872815766</v>
      </c>
      <c r="E485" s="91">
        <v>122767.20815939302</v>
      </c>
      <c r="F485" s="91">
        <v>3.3671082933340983</v>
      </c>
      <c r="G485" s="79">
        <v>25</v>
      </c>
      <c r="H485" s="79">
        <v>25.8</v>
      </c>
      <c r="I485" s="79">
        <v>40.4</v>
      </c>
      <c r="J485" s="91" t="s">
        <v>348</v>
      </c>
      <c r="K485" s="91" t="s">
        <v>348</v>
      </c>
      <c r="L485" s="91" t="s">
        <v>348</v>
      </c>
      <c r="M485" s="91" t="s">
        <v>348</v>
      </c>
    </row>
    <row r="486" spans="1:13" ht="16" x14ac:dyDescent="0.2">
      <c r="A486" s="77">
        <v>406</v>
      </c>
      <c r="B486" s="37" t="s">
        <v>276</v>
      </c>
      <c r="C486" s="92">
        <v>41820</v>
      </c>
      <c r="D486" s="91">
        <v>5.5586700681368191</v>
      </c>
      <c r="E486" s="91">
        <v>25440.787700968198</v>
      </c>
      <c r="F486" s="91">
        <v>1.9403833488908806</v>
      </c>
      <c r="G486" s="79">
        <v>25</v>
      </c>
      <c r="H486" s="79">
        <v>25.2</v>
      </c>
      <c r="I486" s="79">
        <v>29.6</v>
      </c>
      <c r="J486" s="91" t="s">
        <v>348</v>
      </c>
      <c r="K486" s="91" t="s">
        <v>348</v>
      </c>
      <c r="L486" s="91" t="s">
        <v>348</v>
      </c>
      <c r="M486" s="91" t="s">
        <v>348</v>
      </c>
    </row>
    <row r="487" spans="1:13" ht="16" x14ac:dyDescent="0.2">
      <c r="A487" s="77">
        <v>407</v>
      </c>
      <c r="B487" s="37" t="s">
        <v>274</v>
      </c>
      <c r="C487" s="92">
        <v>41820</v>
      </c>
      <c r="D487" s="91">
        <v>5.9385380915084216</v>
      </c>
      <c r="E487" s="91">
        <v>47278.785028247294</v>
      </c>
      <c r="F487" s="91">
        <v>4.9106746618155483</v>
      </c>
      <c r="G487" s="79">
        <v>25</v>
      </c>
      <c r="H487" s="79">
        <v>24.4</v>
      </c>
      <c r="I487" s="79">
        <v>30.5</v>
      </c>
      <c r="J487" s="91" t="s">
        <v>348</v>
      </c>
      <c r="K487" s="91" t="s">
        <v>348</v>
      </c>
      <c r="L487" s="91" t="s">
        <v>348</v>
      </c>
      <c r="M487" s="91" t="s">
        <v>348</v>
      </c>
    </row>
    <row r="488" spans="1:13" ht="16" x14ac:dyDescent="0.2">
      <c r="A488" s="77">
        <v>408</v>
      </c>
      <c r="B488" s="37" t="s">
        <v>271</v>
      </c>
      <c r="C488" s="92">
        <v>41820</v>
      </c>
      <c r="D488" s="91">
        <v>13.804214250075827</v>
      </c>
      <c r="E488" s="91">
        <v>55901.175004478384</v>
      </c>
      <c r="F488" s="91">
        <v>3.7134816615449786</v>
      </c>
      <c r="G488" s="79">
        <v>25</v>
      </c>
      <c r="H488" s="79">
        <v>21.1</v>
      </c>
      <c r="I488" s="79">
        <v>24.3</v>
      </c>
      <c r="J488" s="91" t="s">
        <v>348</v>
      </c>
      <c r="K488" s="91" t="s">
        <v>348</v>
      </c>
      <c r="L488" s="91" t="s">
        <v>348</v>
      </c>
      <c r="M488" s="91" t="s">
        <v>348</v>
      </c>
    </row>
    <row r="489" spans="1:13" ht="16" x14ac:dyDescent="0.2">
      <c r="A489" s="77">
        <v>409</v>
      </c>
      <c r="B489" s="37" t="s">
        <v>270</v>
      </c>
      <c r="C489" s="92">
        <v>41820</v>
      </c>
      <c r="D489" s="91">
        <v>8.2984362629567663</v>
      </c>
      <c r="E489" s="91">
        <v>80725.662688241922</v>
      </c>
      <c r="F489" s="91">
        <v>8.4127701796578354</v>
      </c>
      <c r="G489" s="79">
        <v>25</v>
      </c>
      <c r="H489" s="79">
        <v>25.5</v>
      </c>
      <c r="I489" s="79">
        <v>37.5</v>
      </c>
      <c r="J489" s="91" t="s">
        <v>348</v>
      </c>
      <c r="K489" s="91" t="s">
        <v>348</v>
      </c>
      <c r="L489" s="91" t="s">
        <v>348</v>
      </c>
      <c r="M489" s="91" t="s">
        <v>348</v>
      </c>
    </row>
    <row r="490" spans="1:13" ht="16" x14ac:dyDescent="0.2">
      <c r="A490" s="77">
        <v>102</v>
      </c>
      <c r="B490" s="37" t="s">
        <v>271</v>
      </c>
      <c r="C490" s="92">
        <v>41828</v>
      </c>
      <c r="D490" s="91">
        <v>60.63158265353929</v>
      </c>
      <c r="E490" s="91">
        <v>44771.665941464715</v>
      </c>
      <c r="F490" s="91">
        <v>5.4497340243383778</v>
      </c>
      <c r="G490" s="79">
        <v>18.22</v>
      </c>
      <c r="H490" s="79">
        <v>18.7</v>
      </c>
      <c r="I490" s="79">
        <v>31</v>
      </c>
      <c r="J490" s="91" t="s">
        <v>348</v>
      </c>
      <c r="K490" s="91" t="s">
        <v>348</v>
      </c>
      <c r="L490" s="91" t="s">
        <v>348</v>
      </c>
      <c r="M490" s="91" t="s">
        <v>348</v>
      </c>
    </row>
    <row r="491" spans="1:13" ht="16" x14ac:dyDescent="0.2">
      <c r="A491" s="77">
        <v>103</v>
      </c>
      <c r="B491" s="37" t="s">
        <v>272</v>
      </c>
      <c r="C491" s="92">
        <v>41828</v>
      </c>
      <c r="D491" s="91">
        <v>8.1079527037884702</v>
      </c>
      <c r="E491" s="91">
        <v>26819.749187472247</v>
      </c>
      <c r="F491" s="91">
        <v>6.5235211854615889</v>
      </c>
      <c r="G491" s="79">
        <v>18.22</v>
      </c>
      <c r="H491" s="79">
        <v>18.600000000000001</v>
      </c>
      <c r="I491" s="79">
        <v>25.2</v>
      </c>
      <c r="J491" s="91" t="s">
        <v>348</v>
      </c>
      <c r="K491" s="91" t="s">
        <v>348</v>
      </c>
      <c r="L491" s="91" t="s">
        <v>348</v>
      </c>
      <c r="M491" s="91" t="s">
        <v>348</v>
      </c>
    </row>
    <row r="492" spans="1:13" ht="16" x14ac:dyDescent="0.2">
      <c r="A492" s="77">
        <v>104</v>
      </c>
      <c r="B492" s="37" t="s">
        <v>269</v>
      </c>
      <c r="C492" s="92">
        <v>41828</v>
      </c>
      <c r="D492" s="91">
        <v>4.9311509980046804</v>
      </c>
      <c r="E492" s="91">
        <v>25150.352817769199</v>
      </c>
      <c r="F492" s="91">
        <v>7.7764773846945676</v>
      </c>
      <c r="G492" s="79">
        <v>18.22</v>
      </c>
      <c r="H492" s="79">
        <v>18.5</v>
      </c>
      <c r="I492" s="79">
        <v>29.2</v>
      </c>
      <c r="J492" s="91" t="s">
        <v>348</v>
      </c>
      <c r="K492" s="91" t="s">
        <v>348</v>
      </c>
      <c r="L492" s="91" t="s">
        <v>348</v>
      </c>
      <c r="M492" s="91" t="s">
        <v>348</v>
      </c>
    </row>
    <row r="493" spans="1:13" ht="16" x14ac:dyDescent="0.2">
      <c r="A493" s="77">
        <v>105</v>
      </c>
      <c r="B493" s="37" t="s">
        <v>274</v>
      </c>
      <c r="C493" s="92">
        <v>41828</v>
      </c>
      <c r="D493" s="91">
        <v>21.057157923045061</v>
      </c>
      <c r="E493" s="91">
        <v>22557.832380545646</v>
      </c>
      <c r="F493" s="91">
        <v>2.2895051104247095</v>
      </c>
      <c r="G493" s="79">
        <v>18.22</v>
      </c>
      <c r="H493" s="79">
        <v>18.8</v>
      </c>
      <c r="I493" s="79">
        <v>31.5</v>
      </c>
      <c r="J493" s="91" t="s">
        <v>348</v>
      </c>
      <c r="K493" s="91" t="s">
        <v>348</v>
      </c>
      <c r="L493" s="91" t="s">
        <v>348</v>
      </c>
      <c r="M493" s="91" t="s">
        <v>348</v>
      </c>
    </row>
    <row r="494" spans="1:13" ht="16" x14ac:dyDescent="0.2">
      <c r="A494" s="77">
        <v>106</v>
      </c>
      <c r="B494" s="37" t="s">
        <v>268</v>
      </c>
      <c r="C494" s="92">
        <v>41828</v>
      </c>
      <c r="D494" s="91">
        <v>8.7921867764881014</v>
      </c>
      <c r="E494" s="91">
        <v>46349.184945014589</v>
      </c>
      <c r="F494" s="91">
        <v>2.2174180971787569</v>
      </c>
      <c r="G494" s="79">
        <v>18.22</v>
      </c>
      <c r="H494" s="79">
        <v>18.7</v>
      </c>
      <c r="I494" s="79">
        <v>23.3</v>
      </c>
      <c r="J494" s="91" t="s">
        <v>348</v>
      </c>
      <c r="K494" s="91" t="s">
        <v>348</v>
      </c>
      <c r="L494" s="91" t="s">
        <v>348</v>
      </c>
      <c r="M494" s="91" t="s">
        <v>348</v>
      </c>
    </row>
    <row r="495" spans="1:13" ht="16" x14ac:dyDescent="0.2">
      <c r="A495" s="77">
        <v>107</v>
      </c>
      <c r="B495" s="37" t="s">
        <v>270</v>
      </c>
      <c r="C495" s="92">
        <v>41828</v>
      </c>
      <c r="D495" s="91">
        <v>13.424025681770527</v>
      </c>
      <c r="E495" s="91">
        <v>39414.265572664393</v>
      </c>
      <c r="F495" s="91">
        <v>0.85948209565116673</v>
      </c>
      <c r="G495" s="79">
        <v>18.22</v>
      </c>
      <c r="H495" s="79">
        <v>18.8</v>
      </c>
      <c r="I495" s="79">
        <v>26</v>
      </c>
      <c r="J495" s="91" t="s">
        <v>348</v>
      </c>
      <c r="K495" s="91" t="s">
        <v>348</v>
      </c>
      <c r="L495" s="91" t="s">
        <v>348</v>
      </c>
      <c r="M495" s="91" t="s">
        <v>348</v>
      </c>
    </row>
    <row r="496" spans="1:13" ht="16" x14ac:dyDescent="0.2">
      <c r="A496" s="77">
        <v>109</v>
      </c>
      <c r="B496" s="37" t="s">
        <v>276</v>
      </c>
      <c r="C496" s="92">
        <v>41828</v>
      </c>
      <c r="D496" s="91">
        <v>7.5172988382519534</v>
      </c>
      <c r="E496" s="91">
        <v>30421.200780697734</v>
      </c>
      <c r="F496" s="91">
        <v>1.0153970496226303</v>
      </c>
      <c r="G496" s="79">
        <v>18.22</v>
      </c>
      <c r="H496" s="79">
        <v>18.7</v>
      </c>
      <c r="I496" s="79">
        <v>29</v>
      </c>
      <c r="J496" s="91" t="s">
        <v>348</v>
      </c>
      <c r="K496" s="91" t="s">
        <v>348</v>
      </c>
      <c r="L496" s="91" t="s">
        <v>348</v>
      </c>
      <c r="M496" s="91" t="s">
        <v>348</v>
      </c>
    </row>
    <row r="497" spans="1:13" ht="16" x14ac:dyDescent="0.2">
      <c r="A497" s="77">
        <v>110</v>
      </c>
      <c r="B497" s="37" t="s">
        <v>273</v>
      </c>
      <c r="C497" s="92">
        <v>41828</v>
      </c>
      <c r="D497" s="91">
        <v>13.22199345576017</v>
      </c>
      <c r="E497" s="91">
        <v>39498.073683261682</v>
      </c>
      <c r="F497" s="91">
        <v>4.0161162255988847</v>
      </c>
      <c r="G497" s="79">
        <v>18.22</v>
      </c>
      <c r="H497" s="79">
        <v>18.7</v>
      </c>
      <c r="I497" s="79">
        <v>22.6</v>
      </c>
      <c r="J497" s="91" t="s">
        <v>348</v>
      </c>
      <c r="K497" s="91" t="s">
        <v>348</v>
      </c>
      <c r="L497" s="91" t="s">
        <v>348</v>
      </c>
      <c r="M497" s="91" t="s">
        <v>348</v>
      </c>
    </row>
    <row r="498" spans="1:13" ht="16" x14ac:dyDescent="0.2">
      <c r="A498" s="77">
        <v>202</v>
      </c>
      <c r="B498" s="37" t="s">
        <v>273</v>
      </c>
      <c r="C498" s="92">
        <v>41828</v>
      </c>
      <c r="D498" s="91">
        <v>108.8397369269581</v>
      </c>
      <c r="E498" s="91">
        <v>36331.996027122608</v>
      </c>
      <c r="F498" s="91">
        <v>6.2004457775747568</v>
      </c>
      <c r="G498" s="79">
        <v>18.670000000000002</v>
      </c>
      <c r="H498" s="79">
        <v>19.3</v>
      </c>
      <c r="I498" s="79">
        <v>22.3</v>
      </c>
      <c r="J498" s="91" t="s">
        <v>348</v>
      </c>
      <c r="K498" s="91" t="s">
        <v>348</v>
      </c>
      <c r="L498" s="91" t="s">
        <v>348</v>
      </c>
      <c r="M498" s="91" t="s">
        <v>348</v>
      </c>
    </row>
    <row r="499" spans="1:13" ht="16" x14ac:dyDescent="0.2">
      <c r="A499" s="77">
        <v>204</v>
      </c>
      <c r="B499" s="37" t="s">
        <v>274</v>
      </c>
      <c r="C499" s="92">
        <v>41828</v>
      </c>
      <c r="D499" s="91">
        <v>9.1971145245971275</v>
      </c>
      <c r="E499" s="91">
        <v>21651.323717546031</v>
      </c>
      <c r="F499" s="91">
        <v>8.733609124450064</v>
      </c>
      <c r="G499" s="79">
        <v>18.670000000000002</v>
      </c>
      <c r="H499" s="79">
        <v>19.100000000000001</v>
      </c>
      <c r="I499" s="79">
        <v>25.4</v>
      </c>
      <c r="J499" s="91" t="s">
        <v>348</v>
      </c>
      <c r="K499" s="91" t="s">
        <v>348</v>
      </c>
      <c r="L499" s="91" t="s">
        <v>348</v>
      </c>
      <c r="M499" s="91" t="s">
        <v>348</v>
      </c>
    </row>
    <row r="500" spans="1:13" ht="16" x14ac:dyDescent="0.2">
      <c r="A500" s="77">
        <v>205</v>
      </c>
      <c r="B500" s="37" t="s">
        <v>269</v>
      </c>
      <c r="C500" s="92">
        <v>41828</v>
      </c>
      <c r="D500" s="91">
        <v>108.71961092969725</v>
      </c>
      <c r="E500" s="91">
        <v>23296.557156849347</v>
      </c>
      <c r="F500" s="91">
        <v>4.8522716527355287</v>
      </c>
      <c r="G500" s="79">
        <v>18.670000000000002</v>
      </c>
      <c r="H500" s="79">
        <v>19</v>
      </c>
      <c r="I500" s="79">
        <v>36.799999999999997</v>
      </c>
      <c r="J500" s="91" t="s">
        <v>348</v>
      </c>
      <c r="K500" s="91" t="s">
        <v>348</v>
      </c>
      <c r="L500" s="91" t="s">
        <v>348</v>
      </c>
      <c r="M500" s="91" t="s">
        <v>348</v>
      </c>
    </row>
    <row r="501" spans="1:13" ht="16" x14ac:dyDescent="0.2">
      <c r="A501" s="77">
        <v>206</v>
      </c>
      <c r="B501" s="37" t="s">
        <v>271</v>
      </c>
      <c r="C501" s="92">
        <v>41828</v>
      </c>
      <c r="D501" s="91">
        <v>22.409888140756532</v>
      </c>
      <c r="E501" s="91">
        <v>50867.452347384868</v>
      </c>
      <c r="F501" s="91">
        <v>3.7010800585161214</v>
      </c>
      <c r="G501" s="79">
        <v>18.670000000000002</v>
      </c>
      <c r="H501" s="79">
        <v>19.3</v>
      </c>
      <c r="I501" s="79">
        <v>31.5</v>
      </c>
      <c r="J501" s="91" t="s">
        <v>348</v>
      </c>
      <c r="K501" s="91" t="s">
        <v>348</v>
      </c>
      <c r="L501" s="91" t="s">
        <v>348</v>
      </c>
      <c r="M501" s="91" t="s">
        <v>348</v>
      </c>
    </row>
    <row r="502" spans="1:13" ht="16" x14ac:dyDescent="0.2">
      <c r="A502" s="77">
        <v>207</v>
      </c>
      <c r="B502" s="37" t="s">
        <v>272</v>
      </c>
      <c r="C502" s="92">
        <v>41828</v>
      </c>
      <c r="D502" s="91">
        <v>14.307890098551992</v>
      </c>
      <c r="E502" s="91">
        <v>33666.998856733248</v>
      </c>
      <c r="F502" s="91">
        <v>4.2322199686878434</v>
      </c>
      <c r="G502" s="79">
        <v>18.670000000000002</v>
      </c>
      <c r="H502" s="79">
        <v>19.3</v>
      </c>
      <c r="I502" s="79">
        <v>28.1</v>
      </c>
      <c r="J502" s="91" t="s">
        <v>348</v>
      </c>
      <c r="K502" s="91" t="s">
        <v>348</v>
      </c>
      <c r="L502" s="91" t="s">
        <v>348</v>
      </c>
      <c r="M502" s="91" t="s">
        <v>348</v>
      </c>
    </row>
    <row r="503" spans="1:13" ht="16" x14ac:dyDescent="0.2">
      <c r="A503" s="77">
        <v>208</v>
      </c>
      <c r="B503" s="37" t="s">
        <v>268</v>
      </c>
      <c r="C503" s="92">
        <v>41828</v>
      </c>
      <c r="D503" s="91">
        <v>89.336977767909175</v>
      </c>
      <c r="E503" s="91">
        <v>26049.722513637818</v>
      </c>
      <c r="F503" s="91">
        <v>1.9194708754717695</v>
      </c>
      <c r="G503" s="79">
        <v>18.670000000000002</v>
      </c>
      <c r="H503" s="79">
        <v>19</v>
      </c>
      <c r="I503" s="79">
        <v>27.5</v>
      </c>
      <c r="J503" s="91" t="s">
        <v>348</v>
      </c>
      <c r="K503" s="91" t="s">
        <v>348</v>
      </c>
      <c r="L503" s="91" t="s">
        <v>348</v>
      </c>
      <c r="M503" s="91" t="s">
        <v>348</v>
      </c>
    </row>
    <row r="504" spans="1:13" ht="16" x14ac:dyDescent="0.2">
      <c r="A504" s="77">
        <v>209</v>
      </c>
      <c r="B504" s="37" t="s">
        <v>270</v>
      </c>
      <c r="C504" s="92">
        <v>41828</v>
      </c>
      <c r="D504" s="91">
        <v>10.410475139666836</v>
      </c>
      <c r="E504" s="91">
        <v>39970.625203312011</v>
      </c>
      <c r="F504" s="91">
        <v>2.2855867293803689</v>
      </c>
      <c r="G504" s="79">
        <v>18.670000000000002</v>
      </c>
      <c r="H504" s="79">
        <v>19.2</v>
      </c>
      <c r="I504" s="79">
        <v>29.7</v>
      </c>
      <c r="J504" s="91" t="s">
        <v>348</v>
      </c>
      <c r="K504" s="91" t="s">
        <v>348</v>
      </c>
      <c r="L504" s="91" t="s">
        <v>348</v>
      </c>
      <c r="M504" s="91" t="s">
        <v>348</v>
      </c>
    </row>
    <row r="505" spans="1:13" ht="16" x14ac:dyDescent="0.2">
      <c r="A505" s="77">
        <v>210</v>
      </c>
      <c r="B505" s="37" t="s">
        <v>276</v>
      </c>
      <c r="C505" s="92">
        <v>41828</v>
      </c>
      <c r="D505" s="91">
        <v>14.311770174748373</v>
      </c>
      <c r="E505" s="91">
        <v>29090.599864916701</v>
      </c>
      <c r="F505" s="91">
        <v>2.343500013021711</v>
      </c>
      <c r="G505" s="79">
        <v>18.670000000000002</v>
      </c>
      <c r="H505" s="79">
        <v>19</v>
      </c>
      <c r="I505" s="79">
        <v>27.6</v>
      </c>
      <c r="J505" s="91" t="s">
        <v>348</v>
      </c>
      <c r="K505" s="91" t="s">
        <v>348</v>
      </c>
      <c r="L505" s="91" t="s">
        <v>348</v>
      </c>
      <c r="M505" s="91" t="s">
        <v>348</v>
      </c>
    </row>
    <row r="506" spans="1:13" ht="16" x14ac:dyDescent="0.2">
      <c r="A506" s="77">
        <v>402</v>
      </c>
      <c r="B506" s="37" t="s">
        <v>272</v>
      </c>
      <c r="C506" s="92">
        <v>41828</v>
      </c>
      <c r="D506" s="91">
        <v>150.05295873314751</v>
      </c>
      <c r="E506" s="91">
        <v>36613.54174415303</v>
      </c>
      <c r="F506" s="91">
        <v>8.0776475582762455</v>
      </c>
      <c r="G506" s="79">
        <v>19.61</v>
      </c>
      <c r="H506" s="79">
        <v>21</v>
      </c>
      <c r="I506" s="79">
        <v>33</v>
      </c>
      <c r="J506" s="91" t="s">
        <v>348</v>
      </c>
      <c r="K506" s="91" t="s">
        <v>348</v>
      </c>
      <c r="L506" s="91" t="s">
        <v>348</v>
      </c>
      <c r="M506" s="91" t="s">
        <v>348</v>
      </c>
    </row>
    <row r="507" spans="1:13" ht="16" x14ac:dyDescent="0.2">
      <c r="A507" s="77">
        <v>403</v>
      </c>
      <c r="B507" s="37" t="s">
        <v>268</v>
      </c>
      <c r="C507" s="92">
        <v>41828</v>
      </c>
      <c r="D507" s="91">
        <v>12.604435382282144</v>
      </c>
      <c r="E507" s="91">
        <v>44939.88990353101</v>
      </c>
      <c r="F507" s="91">
        <v>3.020045125213334</v>
      </c>
      <c r="G507" s="79">
        <v>19.61</v>
      </c>
      <c r="H507" s="79">
        <v>20.100000000000001</v>
      </c>
      <c r="I507" s="79">
        <v>26.4</v>
      </c>
      <c r="J507" s="91" t="s">
        <v>348</v>
      </c>
      <c r="K507" s="91" t="s">
        <v>348</v>
      </c>
      <c r="L507" s="91" t="s">
        <v>348</v>
      </c>
      <c r="M507" s="91" t="s">
        <v>348</v>
      </c>
    </row>
    <row r="508" spans="1:13" ht="16" x14ac:dyDescent="0.2">
      <c r="A508" s="77">
        <v>404</v>
      </c>
      <c r="B508" s="37" t="s">
        <v>273</v>
      </c>
      <c r="C508" s="92">
        <v>41828</v>
      </c>
      <c r="D508" s="91">
        <v>18.431889636819644</v>
      </c>
      <c r="E508" s="91">
        <v>56084.806767016569</v>
      </c>
      <c r="F508" s="91">
        <v>0.2187023279120307</v>
      </c>
      <c r="G508" s="79">
        <v>19.61</v>
      </c>
      <c r="H508" s="79">
        <v>20.3</v>
      </c>
      <c r="I508" s="79">
        <v>28.2</v>
      </c>
      <c r="J508" s="91" t="s">
        <v>348</v>
      </c>
      <c r="K508" s="91" t="s">
        <v>348</v>
      </c>
      <c r="L508" s="91" t="s">
        <v>348</v>
      </c>
      <c r="M508" s="91" t="s">
        <v>348</v>
      </c>
    </row>
    <row r="509" spans="1:13" ht="16" x14ac:dyDescent="0.2">
      <c r="A509" s="77">
        <v>405</v>
      </c>
      <c r="B509" s="37" t="s">
        <v>269</v>
      </c>
      <c r="C509" s="92">
        <v>41828</v>
      </c>
      <c r="D509" s="91">
        <v>137.76243458915428</v>
      </c>
      <c r="E509" s="91">
        <v>48756.364526724457</v>
      </c>
      <c r="F509" s="91">
        <v>2.4938899953069029</v>
      </c>
      <c r="G509" s="79">
        <v>19.61</v>
      </c>
      <c r="H509" s="79">
        <v>21.7</v>
      </c>
      <c r="I509" s="79">
        <v>37.4</v>
      </c>
      <c r="J509" s="91" t="s">
        <v>348</v>
      </c>
      <c r="K509" s="91" t="s">
        <v>348</v>
      </c>
      <c r="L509" s="91" t="s">
        <v>348</v>
      </c>
      <c r="M509" s="91" t="s">
        <v>348</v>
      </c>
    </row>
    <row r="510" spans="1:13" ht="16" x14ac:dyDescent="0.2">
      <c r="A510" s="77">
        <v>406</v>
      </c>
      <c r="B510" s="37" t="s">
        <v>276</v>
      </c>
      <c r="C510" s="92">
        <v>41828</v>
      </c>
      <c r="D510" s="91">
        <v>2.8278427828930175</v>
      </c>
      <c r="E510" s="91">
        <v>15520.613607173997</v>
      </c>
      <c r="F510" s="91">
        <v>0.56801876701885257</v>
      </c>
      <c r="G510" s="79">
        <v>19.61</v>
      </c>
      <c r="H510" s="79">
        <v>19.8</v>
      </c>
      <c r="I510" s="79">
        <v>31.3</v>
      </c>
      <c r="J510" s="91" t="s">
        <v>348</v>
      </c>
      <c r="K510" s="91" t="s">
        <v>348</v>
      </c>
      <c r="L510" s="91" t="s">
        <v>348</v>
      </c>
      <c r="M510" s="91" t="s">
        <v>348</v>
      </c>
    </row>
    <row r="511" spans="1:13" ht="16" x14ac:dyDescent="0.2">
      <c r="A511" s="77">
        <v>407</v>
      </c>
      <c r="B511" s="37" t="s">
        <v>274</v>
      </c>
      <c r="C511" s="92">
        <v>41828</v>
      </c>
      <c r="D511" s="91">
        <v>6.0456311134654745</v>
      </c>
      <c r="E511" s="91">
        <v>38897.546014303545</v>
      </c>
      <c r="F511" s="91">
        <v>3.5910001210216129</v>
      </c>
      <c r="G511" s="79">
        <v>19.61</v>
      </c>
      <c r="H511" s="79">
        <v>20.100000000000001</v>
      </c>
      <c r="I511" s="79">
        <v>23.8</v>
      </c>
      <c r="J511" s="91" t="s">
        <v>348</v>
      </c>
      <c r="K511" s="91" t="s">
        <v>348</v>
      </c>
      <c r="L511" s="91" t="s">
        <v>348</v>
      </c>
      <c r="M511" s="91" t="s">
        <v>348</v>
      </c>
    </row>
    <row r="512" spans="1:13" ht="16" x14ac:dyDescent="0.2">
      <c r="A512" s="77">
        <v>408</v>
      </c>
      <c r="B512" s="37" t="s">
        <v>271</v>
      </c>
      <c r="C512" s="92">
        <v>41828</v>
      </c>
      <c r="D512" s="91">
        <v>57.677940623468913</v>
      </c>
      <c r="E512" s="91">
        <v>24716.646478494007</v>
      </c>
      <c r="F512" s="91">
        <v>0</v>
      </c>
      <c r="G512" s="79">
        <v>19.61</v>
      </c>
      <c r="H512" s="79">
        <v>20.6</v>
      </c>
      <c r="I512" s="79">
        <v>32.9</v>
      </c>
      <c r="J512" s="91" t="s">
        <v>348</v>
      </c>
      <c r="K512" s="91" t="s">
        <v>348</v>
      </c>
      <c r="L512" s="91" t="s">
        <v>348</v>
      </c>
      <c r="M512" s="91" t="s">
        <v>348</v>
      </c>
    </row>
    <row r="513" spans="1:13" ht="16" x14ac:dyDescent="0.2">
      <c r="A513" s="77">
        <v>409</v>
      </c>
      <c r="B513" s="37" t="s">
        <v>270</v>
      </c>
      <c r="C513" s="92">
        <v>41828</v>
      </c>
      <c r="D513" s="91">
        <v>242.91240665039078</v>
      </c>
      <c r="E513" s="91">
        <v>56166.37533119708</v>
      </c>
      <c r="F513" s="91">
        <v>0</v>
      </c>
      <c r="G513" s="79">
        <v>19.61</v>
      </c>
      <c r="H513" s="79">
        <v>20.6</v>
      </c>
      <c r="I513" s="79">
        <v>32.9</v>
      </c>
      <c r="J513" s="91" t="s">
        <v>348</v>
      </c>
      <c r="K513" s="91" t="s">
        <v>348</v>
      </c>
      <c r="L513" s="91" t="s">
        <v>348</v>
      </c>
      <c r="M513" s="91" t="s">
        <v>348</v>
      </c>
    </row>
    <row r="514" spans="1:13" ht="16" x14ac:dyDescent="0.2">
      <c r="A514" s="77">
        <v>102</v>
      </c>
      <c r="B514" s="37" t="s">
        <v>271</v>
      </c>
      <c r="C514" s="92">
        <v>41834</v>
      </c>
      <c r="D514" s="91">
        <v>7.6156201817688851</v>
      </c>
      <c r="E514" s="91">
        <v>34472.231619876417</v>
      </c>
      <c r="F514" s="91">
        <v>5.4582058805057516E-2</v>
      </c>
      <c r="G514" s="79">
        <v>17.329999999999998</v>
      </c>
      <c r="H514" s="79">
        <v>18.5</v>
      </c>
      <c r="I514" s="79">
        <v>15</v>
      </c>
      <c r="J514" s="91" t="s">
        <v>348</v>
      </c>
      <c r="K514" s="91" t="s">
        <v>348</v>
      </c>
      <c r="L514" s="91" t="s">
        <v>348</v>
      </c>
      <c r="M514" s="91" t="s">
        <v>348</v>
      </c>
    </row>
    <row r="515" spans="1:13" ht="16" x14ac:dyDescent="0.2">
      <c r="A515" s="77">
        <v>103</v>
      </c>
      <c r="B515" s="37" t="s">
        <v>272</v>
      </c>
      <c r="C515" s="92">
        <v>41834</v>
      </c>
      <c r="D515" s="91">
        <v>6.1391627412269907</v>
      </c>
      <c r="E515" s="91">
        <v>32814.510922746427</v>
      </c>
      <c r="F515" s="91">
        <v>0</v>
      </c>
      <c r="G515" s="79">
        <v>17.329999999999998</v>
      </c>
      <c r="H515" s="79">
        <v>18.399999999999999</v>
      </c>
      <c r="I515" s="79">
        <v>24.3</v>
      </c>
      <c r="J515" s="91" t="s">
        <v>348</v>
      </c>
      <c r="K515" s="91" t="s">
        <v>348</v>
      </c>
      <c r="L515" s="91" t="s">
        <v>348</v>
      </c>
      <c r="M515" s="91" t="s">
        <v>348</v>
      </c>
    </row>
    <row r="516" spans="1:13" ht="16" x14ac:dyDescent="0.2">
      <c r="A516" s="77">
        <v>104</v>
      </c>
      <c r="B516" s="37" t="s">
        <v>269</v>
      </c>
      <c r="C516" s="92">
        <v>41834</v>
      </c>
      <c r="D516" s="91">
        <v>9.0109682763526155</v>
      </c>
      <c r="E516" s="91">
        <v>50296.602520859095</v>
      </c>
      <c r="F516" s="91">
        <v>0</v>
      </c>
      <c r="G516" s="79">
        <v>17.329999999999998</v>
      </c>
      <c r="H516" s="79">
        <v>18.2</v>
      </c>
      <c r="I516" s="79">
        <v>33</v>
      </c>
      <c r="J516" s="91" t="s">
        <v>348</v>
      </c>
      <c r="K516" s="91" t="s">
        <v>348</v>
      </c>
      <c r="L516" s="91" t="s">
        <v>348</v>
      </c>
      <c r="M516" s="91" t="s">
        <v>348</v>
      </c>
    </row>
    <row r="517" spans="1:13" ht="16" x14ac:dyDescent="0.2">
      <c r="A517" s="77">
        <v>105</v>
      </c>
      <c r="B517" s="37" t="s">
        <v>274</v>
      </c>
      <c r="C517" s="92">
        <v>41834</v>
      </c>
      <c r="D517" s="91">
        <v>6.9507637552578272</v>
      </c>
      <c r="E517" s="91">
        <v>22747.718301209774</v>
      </c>
      <c r="F517" s="91">
        <v>0</v>
      </c>
      <c r="G517" s="79">
        <v>17.329999999999998</v>
      </c>
      <c r="H517" s="79">
        <v>18.899999999999999</v>
      </c>
      <c r="I517" s="79">
        <v>16.399999999999999</v>
      </c>
      <c r="J517" s="91" t="s">
        <v>348</v>
      </c>
      <c r="K517" s="91" t="s">
        <v>348</v>
      </c>
      <c r="L517" s="91" t="s">
        <v>348</v>
      </c>
      <c r="M517" s="91" t="s">
        <v>348</v>
      </c>
    </row>
    <row r="518" spans="1:13" ht="16" x14ac:dyDescent="0.2">
      <c r="A518" s="77">
        <v>106</v>
      </c>
      <c r="B518" s="37" t="s">
        <v>268</v>
      </c>
      <c r="C518" s="92">
        <v>41834</v>
      </c>
      <c r="D518" s="91">
        <v>8.1857386370147616</v>
      </c>
      <c r="E518" s="91">
        <v>45695.333935662988</v>
      </c>
      <c r="F518" s="91">
        <v>0</v>
      </c>
      <c r="G518" s="79">
        <v>17.329999999999998</v>
      </c>
      <c r="H518" s="79">
        <v>18.5</v>
      </c>
      <c r="I518" s="79">
        <v>23.1</v>
      </c>
      <c r="J518" s="91" t="s">
        <v>348</v>
      </c>
      <c r="K518" s="91" t="s">
        <v>348</v>
      </c>
      <c r="L518" s="91" t="s">
        <v>348</v>
      </c>
      <c r="M518" s="91" t="s">
        <v>348</v>
      </c>
    </row>
    <row r="519" spans="1:13" ht="16" x14ac:dyDescent="0.2">
      <c r="A519" s="77">
        <v>107</v>
      </c>
      <c r="B519" s="37" t="s">
        <v>270</v>
      </c>
      <c r="C519" s="92">
        <v>41834</v>
      </c>
      <c r="D519" s="91">
        <v>4.6624015112607164</v>
      </c>
      <c r="E519" s="91">
        <v>39449.266751655799</v>
      </c>
      <c r="F519" s="91">
        <v>0.49702136917768353</v>
      </c>
      <c r="G519" s="79">
        <v>17.329999999999998</v>
      </c>
      <c r="H519" s="79">
        <v>18.600000000000001</v>
      </c>
      <c r="I519" s="79">
        <v>20.7</v>
      </c>
      <c r="J519" s="91" t="s">
        <v>348</v>
      </c>
      <c r="K519" s="91" t="s">
        <v>348</v>
      </c>
      <c r="L519" s="91" t="s">
        <v>348</v>
      </c>
      <c r="M519" s="91" t="s">
        <v>348</v>
      </c>
    </row>
    <row r="520" spans="1:13" ht="16" x14ac:dyDescent="0.2">
      <c r="A520" s="77">
        <v>109</v>
      </c>
      <c r="B520" s="37" t="s">
        <v>276</v>
      </c>
      <c r="C520" s="92">
        <v>41834</v>
      </c>
      <c r="D520" s="91">
        <v>6.9315376030074614</v>
      </c>
      <c r="E520" s="91">
        <v>32244.75203397125</v>
      </c>
      <c r="F520" s="91">
        <v>0</v>
      </c>
      <c r="G520" s="79">
        <v>17.329999999999998</v>
      </c>
      <c r="H520" s="79">
        <v>18.399999999999999</v>
      </c>
      <c r="I520" s="79">
        <v>27.5</v>
      </c>
      <c r="J520" s="91" t="s">
        <v>348</v>
      </c>
      <c r="K520" s="91" t="s">
        <v>348</v>
      </c>
      <c r="L520" s="91" t="s">
        <v>348</v>
      </c>
      <c r="M520" s="91" t="s">
        <v>348</v>
      </c>
    </row>
    <row r="521" spans="1:13" ht="16" x14ac:dyDescent="0.2">
      <c r="A521" s="77">
        <v>110</v>
      </c>
      <c r="B521" s="37" t="s">
        <v>273</v>
      </c>
      <c r="C521" s="92">
        <v>41834</v>
      </c>
      <c r="D521" s="91">
        <v>10.419591582447737</v>
      </c>
      <c r="E521" s="91">
        <v>41273.48385441237</v>
      </c>
      <c r="F521" s="91">
        <v>0</v>
      </c>
      <c r="G521" s="79">
        <v>17.329999999999998</v>
      </c>
      <c r="H521" s="79">
        <v>18.399999999999999</v>
      </c>
      <c r="I521" s="79">
        <v>20.3</v>
      </c>
      <c r="J521" s="91" t="s">
        <v>348</v>
      </c>
      <c r="K521" s="91" t="s">
        <v>348</v>
      </c>
      <c r="L521" s="91" t="s">
        <v>348</v>
      </c>
      <c r="M521" s="91" t="s">
        <v>348</v>
      </c>
    </row>
    <row r="522" spans="1:13" ht="16" x14ac:dyDescent="0.2">
      <c r="A522" s="77">
        <v>202</v>
      </c>
      <c r="B522" s="37" t="s">
        <v>273</v>
      </c>
      <c r="C522" s="92">
        <v>41834</v>
      </c>
      <c r="D522" s="91">
        <v>61.499005458090515</v>
      </c>
      <c r="E522" s="91">
        <v>40015.881349759584</v>
      </c>
      <c r="F522" s="91">
        <v>0.64210831261251045</v>
      </c>
      <c r="G522" s="79">
        <v>16.329999999999998</v>
      </c>
      <c r="H522" s="79">
        <v>17.600000000000001</v>
      </c>
      <c r="I522" s="79">
        <v>21.5</v>
      </c>
      <c r="J522" s="91" t="s">
        <v>348</v>
      </c>
      <c r="K522" s="91" t="s">
        <v>348</v>
      </c>
      <c r="L522" s="91" t="s">
        <v>348</v>
      </c>
      <c r="M522" s="91" t="s">
        <v>348</v>
      </c>
    </row>
    <row r="523" spans="1:13" ht="16" x14ac:dyDescent="0.2">
      <c r="A523" s="77">
        <v>204</v>
      </c>
      <c r="B523" s="37" t="s">
        <v>274</v>
      </c>
      <c r="C523" s="92">
        <v>41834</v>
      </c>
      <c r="D523" s="91">
        <v>7.7153420010012947</v>
      </c>
      <c r="E523" s="91">
        <v>29902.821723517111</v>
      </c>
      <c r="F523" s="91">
        <v>0</v>
      </c>
      <c r="G523" s="79">
        <v>16.329999999999998</v>
      </c>
      <c r="H523" s="79">
        <v>17.5</v>
      </c>
      <c r="I523" s="79">
        <v>21.7</v>
      </c>
      <c r="J523" s="91" t="s">
        <v>348</v>
      </c>
      <c r="K523" s="91" t="s">
        <v>348</v>
      </c>
      <c r="L523" s="91" t="s">
        <v>348</v>
      </c>
      <c r="M523" s="91" t="s">
        <v>348</v>
      </c>
    </row>
    <row r="524" spans="1:13" ht="16" x14ac:dyDescent="0.2">
      <c r="A524" s="77">
        <v>205</v>
      </c>
      <c r="B524" s="37" t="s">
        <v>269</v>
      </c>
      <c r="C524" s="92">
        <v>41834</v>
      </c>
      <c r="D524" s="91">
        <v>16.809052089389372</v>
      </c>
      <c r="E524" s="91">
        <v>36956.442334802734</v>
      </c>
      <c r="F524" s="91">
        <v>0.57866122797389652</v>
      </c>
      <c r="G524" s="79">
        <v>16.329999999999998</v>
      </c>
      <c r="H524" s="79">
        <v>17.3</v>
      </c>
      <c r="I524" s="79">
        <v>26</v>
      </c>
      <c r="J524" s="91" t="s">
        <v>348</v>
      </c>
      <c r="K524" s="91" t="s">
        <v>348</v>
      </c>
      <c r="L524" s="91" t="s">
        <v>348</v>
      </c>
      <c r="M524" s="91" t="s">
        <v>348</v>
      </c>
    </row>
    <row r="525" spans="1:13" ht="16" x14ac:dyDescent="0.2">
      <c r="A525" s="77">
        <v>206</v>
      </c>
      <c r="B525" s="37" t="s">
        <v>271</v>
      </c>
      <c r="C525" s="92">
        <v>41834</v>
      </c>
      <c r="D525" s="91">
        <v>14.07875208305332</v>
      </c>
      <c r="E525" s="91">
        <v>46662.051429085579</v>
      </c>
      <c r="F525" s="91">
        <v>1.5211212832065408</v>
      </c>
      <c r="G525" s="79">
        <v>16.329999999999998</v>
      </c>
      <c r="H525" s="79">
        <v>17.3</v>
      </c>
      <c r="I525" s="79">
        <v>21.9</v>
      </c>
      <c r="J525" s="91" t="s">
        <v>348</v>
      </c>
      <c r="K525" s="91" t="s">
        <v>348</v>
      </c>
      <c r="L525" s="91" t="s">
        <v>348</v>
      </c>
      <c r="M525" s="91" t="s">
        <v>348</v>
      </c>
    </row>
    <row r="526" spans="1:13" ht="16" x14ac:dyDescent="0.2">
      <c r="A526" s="77">
        <v>207</v>
      </c>
      <c r="B526" s="37" t="s">
        <v>272</v>
      </c>
      <c r="C526" s="92">
        <v>41834</v>
      </c>
      <c r="D526" s="91">
        <v>15.182777542980183</v>
      </c>
      <c r="E526" s="91">
        <v>41916.49434934555</v>
      </c>
      <c r="F526" s="91">
        <v>1.2993271051944464</v>
      </c>
      <c r="G526" s="79">
        <v>16.329999999999998</v>
      </c>
      <c r="H526" s="79">
        <v>17.5</v>
      </c>
      <c r="I526" s="79">
        <v>22.3</v>
      </c>
      <c r="J526" s="91" t="s">
        <v>348</v>
      </c>
      <c r="K526" s="91" t="s">
        <v>348</v>
      </c>
      <c r="L526" s="91" t="s">
        <v>348</v>
      </c>
      <c r="M526" s="91" t="s">
        <v>348</v>
      </c>
    </row>
    <row r="527" spans="1:13" ht="16" x14ac:dyDescent="0.2">
      <c r="A527" s="77">
        <v>208</v>
      </c>
      <c r="B527" s="37" t="s">
        <v>268</v>
      </c>
      <c r="C527" s="92">
        <v>41834</v>
      </c>
      <c r="D527" s="91">
        <v>45.476464371446319</v>
      </c>
      <c r="E527" s="91">
        <v>34613.121907704495</v>
      </c>
      <c r="F527" s="91">
        <v>3.9588751972961198</v>
      </c>
      <c r="G527" s="79">
        <v>16.329999999999998</v>
      </c>
      <c r="H527" s="79">
        <v>17.600000000000001</v>
      </c>
      <c r="I527" s="79">
        <v>25.7</v>
      </c>
      <c r="J527" s="91" t="s">
        <v>348</v>
      </c>
      <c r="K527" s="91" t="s">
        <v>348</v>
      </c>
      <c r="L527" s="91" t="s">
        <v>348</v>
      </c>
      <c r="M527" s="91" t="s">
        <v>348</v>
      </c>
    </row>
    <row r="528" spans="1:13" ht="16" x14ac:dyDescent="0.2">
      <c r="A528" s="77">
        <v>209</v>
      </c>
      <c r="B528" s="37" t="s">
        <v>270</v>
      </c>
      <c r="C528" s="92">
        <v>41834</v>
      </c>
      <c r="D528" s="91">
        <v>6.3572963872133421</v>
      </c>
      <c r="E528" s="91">
        <v>33058.585261511107</v>
      </c>
      <c r="F528" s="91">
        <v>3.7171102089026427</v>
      </c>
      <c r="G528" s="79">
        <v>16.329999999999998</v>
      </c>
      <c r="H528" s="79">
        <v>17.399999999999999</v>
      </c>
      <c r="I528" s="79">
        <v>23.3</v>
      </c>
      <c r="J528" s="91" t="s">
        <v>348</v>
      </c>
      <c r="K528" s="91" t="s">
        <v>348</v>
      </c>
      <c r="L528" s="91" t="s">
        <v>348</v>
      </c>
      <c r="M528" s="91" t="s">
        <v>348</v>
      </c>
    </row>
    <row r="529" spans="1:13" ht="16" x14ac:dyDescent="0.2">
      <c r="A529" s="77">
        <v>210</v>
      </c>
      <c r="B529" s="37" t="s">
        <v>276</v>
      </c>
      <c r="C529" s="92">
        <v>41834</v>
      </c>
      <c r="D529" s="91">
        <v>9.283041210539567</v>
      </c>
      <c r="E529" s="91">
        <v>32214.935713028433</v>
      </c>
      <c r="F529" s="91">
        <v>6.5322617839287569E-2</v>
      </c>
      <c r="G529" s="79">
        <v>16.329999999999998</v>
      </c>
      <c r="H529" s="79">
        <v>17.5</v>
      </c>
      <c r="I529" s="79">
        <v>22.5</v>
      </c>
      <c r="J529" s="91" t="s">
        <v>348</v>
      </c>
      <c r="K529" s="91" t="s">
        <v>348</v>
      </c>
      <c r="L529" s="91" t="s">
        <v>348</v>
      </c>
      <c r="M529" s="91" t="s">
        <v>348</v>
      </c>
    </row>
    <row r="530" spans="1:13" ht="16" x14ac:dyDescent="0.2">
      <c r="A530" s="77">
        <v>402</v>
      </c>
      <c r="B530" s="37" t="s">
        <v>272</v>
      </c>
      <c r="C530" s="92">
        <v>41834</v>
      </c>
      <c r="D530" s="91">
        <v>26.550776701514359</v>
      </c>
      <c r="E530" s="91">
        <v>37975.643987391028</v>
      </c>
      <c r="F530" s="91">
        <v>0</v>
      </c>
      <c r="G530" s="79">
        <v>14.94</v>
      </c>
      <c r="H530" s="79">
        <v>16.3</v>
      </c>
      <c r="I530" s="79">
        <v>30.7</v>
      </c>
      <c r="J530" s="91" t="s">
        <v>348</v>
      </c>
      <c r="K530" s="91" t="s">
        <v>348</v>
      </c>
      <c r="L530" s="91" t="s">
        <v>348</v>
      </c>
      <c r="M530" s="91" t="s">
        <v>348</v>
      </c>
    </row>
    <row r="531" spans="1:13" ht="16" x14ac:dyDescent="0.2">
      <c r="A531" s="77">
        <v>403</v>
      </c>
      <c r="B531" s="37" t="s">
        <v>268</v>
      </c>
      <c r="C531" s="92">
        <v>41834</v>
      </c>
      <c r="D531" s="91">
        <v>7.7787562928346645</v>
      </c>
      <c r="E531" s="91">
        <v>41926.697196895548</v>
      </c>
      <c r="F531" s="91">
        <v>1.6621887719216599</v>
      </c>
      <c r="G531" s="79">
        <v>14.94</v>
      </c>
      <c r="H531" s="79">
        <v>16</v>
      </c>
      <c r="I531" s="79">
        <v>22.4</v>
      </c>
      <c r="J531" s="91" t="s">
        <v>348</v>
      </c>
      <c r="K531" s="91" t="s">
        <v>348</v>
      </c>
      <c r="L531" s="91" t="s">
        <v>348</v>
      </c>
      <c r="M531" s="91" t="s">
        <v>348</v>
      </c>
    </row>
    <row r="532" spans="1:13" ht="16" x14ac:dyDescent="0.2">
      <c r="A532" s="77">
        <v>404</v>
      </c>
      <c r="B532" s="37" t="s">
        <v>273</v>
      </c>
      <c r="C532" s="92">
        <v>41834</v>
      </c>
      <c r="D532" s="91">
        <v>12.795938032245441</v>
      </c>
      <c r="E532" s="91">
        <v>53375.079425487143</v>
      </c>
      <c r="F532" s="91">
        <v>0</v>
      </c>
      <c r="G532" s="79">
        <v>14.94</v>
      </c>
      <c r="H532" s="79">
        <v>16</v>
      </c>
      <c r="I532" s="79">
        <v>28.4</v>
      </c>
      <c r="J532" s="91" t="s">
        <v>348</v>
      </c>
      <c r="K532" s="91" t="s">
        <v>348</v>
      </c>
      <c r="L532" s="91" t="s">
        <v>348</v>
      </c>
      <c r="M532" s="91" t="s">
        <v>348</v>
      </c>
    </row>
    <row r="533" spans="1:13" ht="16" x14ac:dyDescent="0.2">
      <c r="A533" s="77">
        <v>405</v>
      </c>
      <c r="B533" s="37" t="s">
        <v>269</v>
      </c>
      <c r="C533" s="92">
        <v>41834</v>
      </c>
      <c r="D533" s="91">
        <v>36.210265302789637</v>
      </c>
      <c r="E533" s="91">
        <v>40630.50151450967</v>
      </c>
      <c r="F533" s="91">
        <v>2.0764995658848369</v>
      </c>
      <c r="G533" s="79">
        <v>14.94</v>
      </c>
      <c r="H533" s="79">
        <v>16.100000000000001</v>
      </c>
      <c r="I533" s="79">
        <v>30.7</v>
      </c>
      <c r="J533" s="91" t="s">
        <v>348</v>
      </c>
      <c r="K533" s="91" t="s">
        <v>348</v>
      </c>
      <c r="L533" s="91" t="s">
        <v>348</v>
      </c>
      <c r="M533" s="91" t="s">
        <v>348</v>
      </c>
    </row>
    <row r="534" spans="1:13" ht="16" x14ac:dyDescent="0.2">
      <c r="A534" s="77">
        <v>406</v>
      </c>
      <c r="B534" s="37" t="s">
        <v>276</v>
      </c>
      <c r="C534" s="92">
        <v>41834</v>
      </c>
      <c r="D534" s="91">
        <v>2.6453602077038099</v>
      </c>
      <c r="E534" s="91">
        <v>9053.904884391437</v>
      </c>
      <c r="F534" s="91">
        <v>0</v>
      </c>
      <c r="G534" s="79">
        <v>14.94</v>
      </c>
      <c r="H534" s="79">
        <v>16</v>
      </c>
      <c r="I534" s="79">
        <v>24.7</v>
      </c>
      <c r="J534" s="91" t="s">
        <v>348</v>
      </c>
      <c r="K534" s="91" t="s">
        <v>348</v>
      </c>
      <c r="L534" s="91" t="s">
        <v>348</v>
      </c>
      <c r="M534" s="91" t="s">
        <v>348</v>
      </c>
    </row>
    <row r="535" spans="1:13" ht="16" x14ac:dyDescent="0.2">
      <c r="A535" s="77">
        <v>407</v>
      </c>
      <c r="B535" s="37" t="s">
        <v>274</v>
      </c>
      <c r="C535" s="92">
        <v>41834</v>
      </c>
      <c r="D535" s="91">
        <v>4.5505198687373785</v>
      </c>
      <c r="E535" s="91">
        <v>27263.478285869278</v>
      </c>
      <c r="F535" s="91">
        <v>0</v>
      </c>
      <c r="G535" s="79">
        <v>14.94</v>
      </c>
      <c r="H535" s="79">
        <v>16.399999999999999</v>
      </c>
      <c r="I535" s="79">
        <v>17.100000000000001</v>
      </c>
      <c r="J535" s="91" t="s">
        <v>348</v>
      </c>
      <c r="K535" s="91" t="s">
        <v>348</v>
      </c>
      <c r="L535" s="91" t="s">
        <v>348</v>
      </c>
      <c r="M535" s="91" t="s">
        <v>348</v>
      </c>
    </row>
    <row r="536" spans="1:13" ht="16" x14ac:dyDescent="0.2">
      <c r="A536" s="77">
        <v>408</v>
      </c>
      <c r="B536" s="37" t="s">
        <v>271</v>
      </c>
      <c r="C536" s="92">
        <v>41834</v>
      </c>
      <c r="D536" s="91">
        <v>17.633850877510792</v>
      </c>
      <c r="E536" s="91">
        <v>27102.040190470834</v>
      </c>
      <c r="F536" s="91">
        <v>0</v>
      </c>
      <c r="G536" s="79">
        <v>14.94</v>
      </c>
      <c r="H536" s="79">
        <v>16.7</v>
      </c>
      <c r="I536" s="79">
        <v>23.8</v>
      </c>
      <c r="J536" s="91" t="s">
        <v>348</v>
      </c>
      <c r="K536" s="91" t="s">
        <v>348</v>
      </c>
      <c r="L536" s="91" t="s">
        <v>348</v>
      </c>
      <c r="M536" s="91" t="s">
        <v>348</v>
      </c>
    </row>
    <row r="537" spans="1:13" ht="16" x14ac:dyDescent="0.2">
      <c r="A537" s="77">
        <v>409</v>
      </c>
      <c r="B537" s="37" t="s">
        <v>270</v>
      </c>
      <c r="C537" s="92">
        <v>41834</v>
      </c>
      <c r="D537" s="91">
        <v>6.6564529886200505</v>
      </c>
      <c r="E537" s="91">
        <v>33182.96754095365</v>
      </c>
      <c r="F537" s="91">
        <v>0</v>
      </c>
      <c r="G537" s="79">
        <v>14.94</v>
      </c>
      <c r="H537" s="79">
        <v>17</v>
      </c>
      <c r="I537" s="79">
        <v>33.1</v>
      </c>
      <c r="J537" s="91" t="s">
        <v>348</v>
      </c>
      <c r="K537" s="91" t="s">
        <v>348</v>
      </c>
      <c r="L537" s="91" t="s">
        <v>348</v>
      </c>
      <c r="M537" s="91" t="s">
        <v>348</v>
      </c>
    </row>
    <row r="538" spans="1:13" ht="16" x14ac:dyDescent="0.2">
      <c r="A538" s="77">
        <v>102</v>
      </c>
      <c r="B538" s="37" t="s">
        <v>271</v>
      </c>
      <c r="C538" s="92">
        <v>41841</v>
      </c>
      <c r="D538" s="91">
        <v>3.8835242621392965</v>
      </c>
      <c r="E538" s="91">
        <v>36629.145259056313</v>
      </c>
      <c r="F538" s="91">
        <v>1.7716080198611541</v>
      </c>
      <c r="G538" s="79">
        <v>22.89</v>
      </c>
      <c r="H538" s="79">
        <v>21.4</v>
      </c>
      <c r="I538" s="79">
        <v>18</v>
      </c>
      <c r="J538" s="91">
        <v>7.4</v>
      </c>
      <c r="K538" s="91">
        <v>6</v>
      </c>
      <c r="L538" s="40" t="s">
        <v>348</v>
      </c>
      <c r="M538" s="40" t="s">
        <v>348</v>
      </c>
    </row>
    <row r="539" spans="1:13" ht="16" x14ac:dyDescent="0.2">
      <c r="A539" s="77">
        <v>103</v>
      </c>
      <c r="B539" s="37" t="s">
        <v>272</v>
      </c>
      <c r="C539" s="92">
        <v>41841</v>
      </c>
      <c r="D539" s="91">
        <v>4.3946236730681374</v>
      </c>
      <c r="E539" s="91">
        <v>36744.48175215326</v>
      </c>
      <c r="F539" s="91">
        <v>1.2088792788416927</v>
      </c>
      <c r="G539" s="79">
        <v>22.89</v>
      </c>
      <c r="H539" s="79">
        <v>21.6</v>
      </c>
      <c r="I539" s="79">
        <v>24.6</v>
      </c>
      <c r="J539" s="91">
        <v>5.8</v>
      </c>
      <c r="K539" s="91">
        <v>6.2</v>
      </c>
      <c r="L539" s="40" t="s">
        <v>348</v>
      </c>
      <c r="M539" s="40" t="s">
        <v>348</v>
      </c>
    </row>
    <row r="540" spans="1:13" ht="16" x14ac:dyDescent="0.2">
      <c r="A540" s="77">
        <v>104</v>
      </c>
      <c r="B540" s="37" t="s">
        <v>269</v>
      </c>
      <c r="C540" s="92">
        <v>41841</v>
      </c>
      <c r="D540" s="91">
        <v>2.8601329941980187</v>
      </c>
      <c r="E540" s="91">
        <v>41618.258355251302</v>
      </c>
      <c r="F540" s="91">
        <v>1.3865844573676733</v>
      </c>
      <c r="G540" s="79">
        <v>22.89</v>
      </c>
      <c r="H540" s="79">
        <v>21.4</v>
      </c>
      <c r="I540" s="79">
        <v>26</v>
      </c>
      <c r="J540" s="91">
        <v>3.9</v>
      </c>
      <c r="K540" s="91">
        <v>1.9</v>
      </c>
      <c r="L540" s="40" t="s">
        <v>348</v>
      </c>
      <c r="M540" s="40" t="s">
        <v>348</v>
      </c>
    </row>
    <row r="541" spans="1:13" ht="16" x14ac:dyDescent="0.2">
      <c r="A541" s="77">
        <v>105</v>
      </c>
      <c r="B541" s="37" t="s">
        <v>274</v>
      </c>
      <c r="C541" s="92">
        <v>41841</v>
      </c>
      <c r="D541" s="91">
        <v>1.6534160673018028</v>
      </c>
      <c r="E541" s="91">
        <v>20634.503910387866</v>
      </c>
      <c r="F541" s="91">
        <v>0</v>
      </c>
      <c r="G541" s="79">
        <v>22.89</v>
      </c>
      <c r="H541" s="79">
        <v>21.6</v>
      </c>
      <c r="I541" s="79">
        <v>17.2</v>
      </c>
      <c r="J541" s="91">
        <v>4.2</v>
      </c>
      <c r="K541" s="91">
        <v>2.8</v>
      </c>
      <c r="L541" s="40" t="s">
        <v>348</v>
      </c>
      <c r="M541" s="40" t="s">
        <v>348</v>
      </c>
    </row>
    <row r="542" spans="1:13" ht="16" x14ac:dyDescent="0.2">
      <c r="A542" s="77">
        <v>106</v>
      </c>
      <c r="B542" s="37" t="s">
        <v>268</v>
      </c>
      <c r="C542" s="92">
        <v>41841</v>
      </c>
      <c r="D542" s="91">
        <v>3.5668885215573569</v>
      </c>
      <c r="E542" s="91">
        <v>41017.330400816398</v>
      </c>
      <c r="F542" s="91">
        <v>0</v>
      </c>
      <c r="G542" s="79">
        <v>22.89</v>
      </c>
      <c r="H542" s="79">
        <v>20.9</v>
      </c>
      <c r="I542" s="79">
        <v>20.7</v>
      </c>
      <c r="J542" s="91">
        <v>4.5</v>
      </c>
      <c r="K542" s="91">
        <v>19.899999999999999</v>
      </c>
      <c r="L542" s="40" t="s">
        <v>348</v>
      </c>
      <c r="M542" s="40" t="s">
        <v>348</v>
      </c>
    </row>
    <row r="543" spans="1:13" ht="16" x14ac:dyDescent="0.2">
      <c r="A543" s="77">
        <v>107</v>
      </c>
      <c r="B543" s="37" t="s">
        <v>270</v>
      </c>
      <c r="C543" s="92">
        <v>41841</v>
      </c>
      <c r="D543" s="91">
        <v>3.0014887907016803</v>
      </c>
      <c r="E543" s="91">
        <v>40332.117142781761</v>
      </c>
      <c r="F543" s="91">
        <v>0.64662768604333309</v>
      </c>
      <c r="G543" s="79">
        <v>22.89</v>
      </c>
      <c r="H543" s="79">
        <v>20.9</v>
      </c>
      <c r="I543" s="79">
        <v>16.7</v>
      </c>
      <c r="J543" s="91">
        <v>5.0999999999999996</v>
      </c>
      <c r="K543" s="91">
        <v>8.8000000000000007</v>
      </c>
      <c r="L543" s="40" t="s">
        <v>348</v>
      </c>
      <c r="M543" s="40" t="s">
        <v>348</v>
      </c>
    </row>
    <row r="544" spans="1:13" ht="16" x14ac:dyDescent="0.2">
      <c r="A544" s="77">
        <v>109</v>
      </c>
      <c r="B544" s="37" t="s">
        <v>276</v>
      </c>
      <c r="C544" s="92">
        <v>41841</v>
      </c>
      <c r="D544" s="91">
        <v>4.0164565624142696</v>
      </c>
      <c r="E544" s="91">
        <v>43255.108123777187</v>
      </c>
      <c r="F544" s="91">
        <v>0</v>
      </c>
      <c r="G544" s="79">
        <v>22.89</v>
      </c>
      <c r="H544" s="79">
        <v>21</v>
      </c>
      <c r="I544" s="79">
        <v>20.2</v>
      </c>
      <c r="J544" s="91">
        <v>4.3</v>
      </c>
      <c r="K544" s="91">
        <v>23.4</v>
      </c>
      <c r="L544" s="40" t="s">
        <v>348</v>
      </c>
      <c r="M544" s="40" t="s">
        <v>348</v>
      </c>
    </row>
    <row r="545" spans="1:13" ht="16" x14ac:dyDescent="0.2">
      <c r="A545" s="77">
        <v>110</v>
      </c>
      <c r="B545" s="37" t="s">
        <v>273</v>
      </c>
      <c r="C545" s="92">
        <v>41841</v>
      </c>
      <c r="D545" s="91">
        <v>5.0793006818400119</v>
      </c>
      <c r="E545" s="91">
        <v>38693.298567086422</v>
      </c>
      <c r="F545" s="91">
        <v>0.15862422285102992</v>
      </c>
      <c r="G545" s="79">
        <v>22.89</v>
      </c>
      <c r="H545" s="79">
        <v>20.8</v>
      </c>
      <c r="I545" s="79">
        <v>13</v>
      </c>
      <c r="J545" s="91">
        <v>7.3</v>
      </c>
      <c r="K545" s="91">
        <v>12.2</v>
      </c>
      <c r="L545" s="40" t="s">
        <v>348</v>
      </c>
      <c r="M545" s="40" t="s">
        <v>348</v>
      </c>
    </row>
    <row r="546" spans="1:13" ht="16" x14ac:dyDescent="0.2">
      <c r="A546" s="77">
        <v>202</v>
      </c>
      <c r="B546" s="37" t="s">
        <v>273</v>
      </c>
      <c r="C546" s="92">
        <v>41841</v>
      </c>
      <c r="D546" s="91">
        <v>27.339635280191171</v>
      </c>
      <c r="E546" s="91">
        <v>39223.782615025833</v>
      </c>
      <c r="F546" s="91">
        <v>0</v>
      </c>
      <c r="G546" s="79">
        <v>21.67</v>
      </c>
      <c r="H546" s="79">
        <v>20.5</v>
      </c>
      <c r="I546" s="79">
        <v>26.7</v>
      </c>
      <c r="J546" s="91">
        <v>6.7</v>
      </c>
      <c r="K546" s="91">
        <v>3.2</v>
      </c>
      <c r="L546" s="40" t="s">
        <v>348</v>
      </c>
      <c r="M546" s="40" t="s">
        <v>348</v>
      </c>
    </row>
    <row r="547" spans="1:13" ht="16" x14ac:dyDescent="0.2">
      <c r="A547" s="77">
        <v>204</v>
      </c>
      <c r="B547" s="37" t="s">
        <v>274</v>
      </c>
      <c r="C547" s="92">
        <v>41841</v>
      </c>
      <c r="D547" s="91">
        <v>3.5513748843401043</v>
      </c>
      <c r="E547" s="91">
        <v>16458.824966892389</v>
      </c>
      <c r="F547" s="91">
        <v>0</v>
      </c>
      <c r="G547" s="79">
        <v>21.67</v>
      </c>
      <c r="H547" s="79">
        <v>20.7</v>
      </c>
      <c r="I547" s="79">
        <v>24.1</v>
      </c>
      <c r="J547" s="91">
        <v>4.3</v>
      </c>
      <c r="K547" s="91">
        <v>3</v>
      </c>
      <c r="L547" s="40" t="s">
        <v>348</v>
      </c>
      <c r="M547" s="40" t="s">
        <v>348</v>
      </c>
    </row>
    <row r="548" spans="1:13" ht="16" x14ac:dyDescent="0.2">
      <c r="A548" s="77">
        <v>205</v>
      </c>
      <c r="B548" s="37" t="s">
        <v>269</v>
      </c>
      <c r="C548" s="92">
        <v>41841</v>
      </c>
      <c r="D548" s="91">
        <v>7.1840113906525209</v>
      </c>
      <c r="E548" s="91">
        <v>43499.808066922065</v>
      </c>
      <c r="F548" s="91">
        <v>2.1109662156967053</v>
      </c>
      <c r="G548" s="79">
        <v>21.67</v>
      </c>
      <c r="H548" s="79">
        <v>20.100000000000001</v>
      </c>
      <c r="I548" s="79">
        <v>24.9</v>
      </c>
      <c r="J548" s="91">
        <v>4.4000000000000004</v>
      </c>
      <c r="K548" s="91">
        <v>6.2</v>
      </c>
      <c r="L548" s="40" t="s">
        <v>348</v>
      </c>
      <c r="M548" s="40" t="s">
        <v>348</v>
      </c>
    </row>
    <row r="549" spans="1:13" ht="16" x14ac:dyDescent="0.2">
      <c r="A549" s="77">
        <v>206</v>
      </c>
      <c r="B549" s="37" t="s">
        <v>271</v>
      </c>
      <c r="C549" s="92">
        <v>41841</v>
      </c>
      <c r="D549" s="91">
        <v>7.5882536860733367</v>
      </c>
      <c r="E549" s="91">
        <v>36703.955466940388</v>
      </c>
      <c r="F549" s="91">
        <v>0</v>
      </c>
      <c r="G549" s="79">
        <v>21.67</v>
      </c>
      <c r="H549" s="79">
        <v>20.8</v>
      </c>
      <c r="I549" s="79">
        <v>29</v>
      </c>
      <c r="J549" s="91">
        <v>7.1</v>
      </c>
      <c r="K549" s="91">
        <v>8.3000000000000007</v>
      </c>
      <c r="L549" s="40" t="s">
        <v>348</v>
      </c>
      <c r="M549" s="40" t="s">
        <v>348</v>
      </c>
    </row>
    <row r="550" spans="1:13" ht="16" x14ac:dyDescent="0.2">
      <c r="A550" s="77">
        <v>207</v>
      </c>
      <c r="B550" s="37" t="s">
        <v>272</v>
      </c>
      <c r="C550" s="92">
        <v>41841</v>
      </c>
      <c r="D550" s="91">
        <v>7.4754515460513344</v>
      </c>
      <c r="E550" s="91">
        <v>39669.062915604736</v>
      </c>
      <c r="F550" s="91">
        <v>5.6788738996702737</v>
      </c>
      <c r="G550" s="79">
        <v>21.67</v>
      </c>
      <c r="H550" s="79">
        <v>20.5</v>
      </c>
      <c r="I550" s="79">
        <v>18</v>
      </c>
      <c r="J550" s="91">
        <v>5.6</v>
      </c>
      <c r="K550" s="91">
        <v>5</v>
      </c>
      <c r="L550" s="40" t="s">
        <v>348</v>
      </c>
      <c r="M550" s="40" t="s">
        <v>348</v>
      </c>
    </row>
    <row r="551" spans="1:13" ht="16" x14ac:dyDescent="0.2">
      <c r="A551" s="77">
        <v>208</v>
      </c>
      <c r="B551" s="37" t="s">
        <v>268</v>
      </c>
      <c r="C551" s="92">
        <v>41841</v>
      </c>
      <c r="D551" s="91">
        <v>25.899419361851109</v>
      </c>
      <c r="E551" s="91">
        <v>28444.987607731862</v>
      </c>
      <c r="F551" s="91">
        <v>1.3797536283599183</v>
      </c>
      <c r="G551" s="79">
        <v>21.67</v>
      </c>
      <c r="H551" s="79">
        <v>20.2</v>
      </c>
      <c r="I551" s="79">
        <v>20.5</v>
      </c>
      <c r="J551" s="91">
        <v>5.0999999999999996</v>
      </c>
      <c r="K551" s="91">
        <v>17.5</v>
      </c>
      <c r="L551" s="40" t="s">
        <v>348</v>
      </c>
      <c r="M551" s="40" t="s">
        <v>348</v>
      </c>
    </row>
    <row r="552" spans="1:13" ht="16" x14ac:dyDescent="0.2">
      <c r="A552" s="77">
        <v>209</v>
      </c>
      <c r="B552" s="37" t="s">
        <v>270</v>
      </c>
      <c r="C552" s="92">
        <v>41841</v>
      </c>
      <c r="D552" s="91">
        <v>3.4271663011190112</v>
      </c>
      <c r="E552" s="91">
        <v>34657.392619100152</v>
      </c>
      <c r="F552" s="91">
        <v>0.46858268662667302</v>
      </c>
      <c r="G552" s="79">
        <v>21.67</v>
      </c>
      <c r="H552" s="79">
        <v>19.899999999999999</v>
      </c>
      <c r="I552" s="79">
        <v>18.100000000000001</v>
      </c>
      <c r="J552" s="91">
        <v>3.9</v>
      </c>
      <c r="K552" s="91">
        <v>7.4</v>
      </c>
      <c r="L552" s="40" t="s">
        <v>348</v>
      </c>
      <c r="M552" s="40" t="s">
        <v>348</v>
      </c>
    </row>
    <row r="553" spans="1:13" ht="16" x14ac:dyDescent="0.2">
      <c r="A553" s="77">
        <v>210</v>
      </c>
      <c r="B553" s="37" t="s">
        <v>276</v>
      </c>
      <c r="C553" s="92">
        <v>41841</v>
      </c>
      <c r="D553" s="91">
        <v>2.712967129175845</v>
      </c>
      <c r="E553" s="91">
        <v>23758.80805019708</v>
      </c>
      <c r="F553" s="91">
        <v>3.636982745151943</v>
      </c>
      <c r="G553" s="79">
        <v>21.67</v>
      </c>
      <c r="H553" s="79">
        <v>20</v>
      </c>
      <c r="I553" s="79">
        <v>19.8</v>
      </c>
      <c r="J553" s="91">
        <v>3</v>
      </c>
      <c r="K553" s="91">
        <v>50</v>
      </c>
      <c r="L553" s="40" t="s">
        <v>348</v>
      </c>
      <c r="M553" s="40" t="s">
        <v>348</v>
      </c>
    </row>
    <row r="554" spans="1:13" ht="16" x14ac:dyDescent="0.2">
      <c r="A554" s="77">
        <v>402</v>
      </c>
      <c r="B554" s="37" t="s">
        <v>272</v>
      </c>
      <c r="C554" s="92">
        <v>41841</v>
      </c>
      <c r="D554" s="91">
        <v>10.162147242337443</v>
      </c>
      <c r="E554" s="91">
        <v>42387.708835903468</v>
      </c>
      <c r="F554" s="91">
        <v>0</v>
      </c>
      <c r="G554" s="79">
        <v>20.83</v>
      </c>
      <c r="H554" s="79">
        <v>19.899999999999999</v>
      </c>
      <c r="I554" s="79">
        <v>28.9</v>
      </c>
      <c r="J554" s="91">
        <v>6.9</v>
      </c>
      <c r="K554" s="91">
        <v>12.8</v>
      </c>
      <c r="L554" s="40" t="s">
        <v>348</v>
      </c>
      <c r="M554" s="40" t="s">
        <v>348</v>
      </c>
    </row>
    <row r="555" spans="1:13" ht="16" x14ac:dyDescent="0.2">
      <c r="A555" s="77">
        <v>403</v>
      </c>
      <c r="B555" s="37" t="s">
        <v>268</v>
      </c>
      <c r="C555" s="92">
        <v>41841</v>
      </c>
      <c r="D555" s="91">
        <v>2.3751346829035516</v>
      </c>
      <c r="E555" s="91">
        <v>38383.911492295032</v>
      </c>
      <c r="F555" s="91">
        <v>0</v>
      </c>
      <c r="G555" s="79">
        <v>20.83</v>
      </c>
      <c r="H555" s="79">
        <v>19.7</v>
      </c>
      <c r="I555" s="79">
        <v>26.3</v>
      </c>
      <c r="J555" s="91">
        <v>8.1999999999999993</v>
      </c>
      <c r="K555" s="91">
        <v>8.6999999999999993</v>
      </c>
      <c r="L555" s="40" t="s">
        <v>348</v>
      </c>
      <c r="M555" s="40" t="s">
        <v>348</v>
      </c>
    </row>
    <row r="556" spans="1:13" ht="16" x14ac:dyDescent="0.2">
      <c r="A556" s="77">
        <v>404</v>
      </c>
      <c r="B556" s="37" t="s">
        <v>273</v>
      </c>
      <c r="C556" s="92">
        <v>41841</v>
      </c>
      <c r="D556" s="91">
        <v>6.6721335508948583</v>
      </c>
      <c r="E556" s="91">
        <v>51475.228720252526</v>
      </c>
      <c r="F556" s="91">
        <v>4.9167234875581354</v>
      </c>
      <c r="G556" s="79">
        <v>20.83</v>
      </c>
      <c r="H556" s="79">
        <v>19.8</v>
      </c>
      <c r="I556" s="79">
        <v>30</v>
      </c>
      <c r="J556" s="91">
        <v>11.1</v>
      </c>
      <c r="K556" s="91">
        <v>8.1</v>
      </c>
      <c r="L556" s="40" t="s">
        <v>348</v>
      </c>
      <c r="M556" s="40" t="s">
        <v>348</v>
      </c>
    </row>
    <row r="557" spans="1:13" ht="16" x14ac:dyDescent="0.2">
      <c r="A557" s="77">
        <v>405</v>
      </c>
      <c r="B557" s="37" t="s">
        <v>269</v>
      </c>
      <c r="C557" s="92">
        <v>41841</v>
      </c>
      <c r="D557" s="91">
        <v>26.403712315506446</v>
      </c>
      <c r="E557" s="91">
        <v>55078.540614023674</v>
      </c>
      <c r="F557" s="91">
        <v>1.1222058556676398</v>
      </c>
      <c r="G557" s="79">
        <v>20.83</v>
      </c>
      <c r="H557" s="79">
        <v>19.899999999999999</v>
      </c>
      <c r="I557" s="79">
        <v>32.200000000000003</v>
      </c>
      <c r="J557" s="91">
        <v>4.5</v>
      </c>
      <c r="K557" s="91">
        <v>4</v>
      </c>
      <c r="L557" s="40" t="s">
        <v>348</v>
      </c>
      <c r="M557" s="40" t="s">
        <v>348</v>
      </c>
    </row>
    <row r="558" spans="1:13" ht="16" x14ac:dyDescent="0.2">
      <c r="A558" s="77">
        <v>406</v>
      </c>
      <c r="B558" s="37" t="s">
        <v>276</v>
      </c>
      <c r="C558" s="92">
        <v>41841</v>
      </c>
      <c r="D558" s="91">
        <v>1.4058410708977438</v>
      </c>
      <c r="E558" s="91">
        <v>25314.276879802626</v>
      </c>
      <c r="F558" s="91">
        <v>0</v>
      </c>
      <c r="G558" s="79">
        <v>20.83</v>
      </c>
      <c r="H558" s="79">
        <v>19.899999999999999</v>
      </c>
      <c r="I558" s="79">
        <v>22.1</v>
      </c>
      <c r="J558" s="91">
        <v>6.4</v>
      </c>
      <c r="K558" s="91">
        <v>73</v>
      </c>
      <c r="L558" s="40" t="s">
        <v>348</v>
      </c>
      <c r="M558" s="40" t="s">
        <v>348</v>
      </c>
    </row>
    <row r="559" spans="1:13" ht="16" x14ac:dyDescent="0.2">
      <c r="A559" s="77">
        <v>407</v>
      </c>
      <c r="B559" s="37" t="s">
        <v>274</v>
      </c>
      <c r="C559" s="92">
        <v>41841</v>
      </c>
      <c r="D559" s="91">
        <v>1.2458572812437758</v>
      </c>
      <c r="E559" s="91">
        <v>31784.913895955535</v>
      </c>
      <c r="F559" s="91">
        <v>0</v>
      </c>
      <c r="G559" s="79">
        <v>20.83</v>
      </c>
      <c r="H559" s="79">
        <v>19.7</v>
      </c>
      <c r="I559" s="79">
        <v>17</v>
      </c>
      <c r="J559" s="91">
        <v>5</v>
      </c>
      <c r="K559" s="91">
        <v>10.5</v>
      </c>
      <c r="L559" s="40" t="s">
        <v>348</v>
      </c>
      <c r="M559" s="40" t="s">
        <v>348</v>
      </c>
    </row>
    <row r="560" spans="1:13" ht="16" x14ac:dyDescent="0.2">
      <c r="A560" s="77">
        <v>408</v>
      </c>
      <c r="B560" s="37" t="s">
        <v>271</v>
      </c>
      <c r="C560" s="92">
        <v>41841</v>
      </c>
      <c r="D560" s="91">
        <v>10.07920319518292</v>
      </c>
      <c r="E560" s="91">
        <v>41737.18009444006</v>
      </c>
      <c r="F560" s="91">
        <v>2.2624683048978995</v>
      </c>
      <c r="G560" s="79">
        <v>20.83</v>
      </c>
      <c r="H560" s="79">
        <v>19.7</v>
      </c>
      <c r="I560" s="79">
        <v>26.8</v>
      </c>
      <c r="J560" s="91">
        <v>8.6</v>
      </c>
      <c r="K560" s="91">
        <v>18.100000000000001</v>
      </c>
      <c r="L560" s="40" t="s">
        <v>348</v>
      </c>
      <c r="M560" s="40" t="s">
        <v>348</v>
      </c>
    </row>
    <row r="561" spans="1:13" ht="16" x14ac:dyDescent="0.2">
      <c r="A561" s="77">
        <v>409</v>
      </c>
      <c r="B561" s="37" t="s">
        <v>270</v>
      </c>
      <c r="C561" s="92">
        <v>41841</v>
      </c>
      <c r="D561" s="91">
        <v>3.4496044259243495</v>
      </c>
      <c r="E561" s="91">
        <v>57680.348317219105</v>
      </c>
      <c r="F561" s="91">
        <v>0.97796401975679359</v>
      </c>
      <c r="G561" s="79">
        <v>20.83</v>
      </c>
      <c r="H561" s="79">
        <v>19.899999999999999</v>
      </c>
      <c r="I561" s="79">
        <v>30.6</v>
      </c>
      <c r="J561" s="91">
        <v>7.3</v>
      </c>
      <c r="K561" s="91">
        <v>11.1</v>
      </c>
      <c r="L561" s="40" t="s">
        <v>348</v>
      </c>
      <c r="M561" s="40" t="s">
        <v>348</v>
      </c>
    </row>
    <row r="562" spans="1:13" ht="16" x14ac:dyDescent="0.2">
      <c r="A562" s="77">
        <v>102</v>
      </c>
      <c r="B562" s="37" t="s">
        <v>271</v>
      </c>
      <c r="C562" s="92">
        <v>41848</v>
      </c>
      <c r="D562" s="91">
        <v>3.949844236794545</v>
      </c>
      <c r="E562" s="91">
        <v>27831.99463319296</v>
      </c>
      <c r="F562" s="91">
        <v>0</v>
      </c>
      <c r="G562" s="79">
        <v>19.940000000000001</v>
      </c>
      <c r="H562" s="79">
        <v>17.899999999999999</v>
      </c>
      <c r="I562" s="79">
        <v>21</v>
      </c>
      <c r="J562" s="40" t="s">
        <v>348</v>
      </c>
      <c r="K562" s="40" t="s">
        <v>348</v>
      </c>
      <c r="L562" s="40" t="s">
        <v>348</v>
      </c>
      <c r="M562" s="40" t="s">
        <v>348</v>
      </c>
    </row>
    <row r="563" spans="1:13" ht="16" x14ac:dyDescent="0.2">
      <c r="A563" s="77">
        <v>103</v>
      </c>
      <c r="B563" s="37" t="s">
        <v>272</v>
      </c>
      <c r="C563" s="92">
        <v>41848</v>
      </c>
      <c r="D563" s="91">
        <v>3.2476314256119778</v>
      </c>
      <c r="E563" s="91">
        <v>27080.825099212787</v>
      </c>
      <c r="F563" s="91">
        <v>1.838566822653112</v>
      </c>
      <c r="G563" s="79">
        <v>19.940000000000001</v>
      </c>
      <c r="H563" s="79">
        <v>18.399999999999999</v>
      </c>
      <c r="I563" s="79">
        <v>24.4</v>
      </c>
      <c r="J563" s="40" t="s">
        <v>348</v>
      </c>
      <c r="K563" s="40" t="s">
        <v>348</v>
      </c>
      <c r="L563" s="40" t="s">
        <v>348</v>
      </c>
      <c r="M563" s="40" t="s">
        <v>348</v>
      </c>
    </row>
    <row r="564" spans="1:13" ht="16" x14ac:dyDescent="0.2">
      <c r="A564" s="77">
        <v>104</v>
      </c>
      <c r="B564" s="37" t="s">
        <v>269</v>
      </c>
      <c r="C564" s="92">
        <v>41848</v>
      </c>
      <c r="D564" s="91">
        <v>0.59521015628291918</v>
      </c>
      <c r="E564" s="91">
        <v>28680.080881467882</v>
      </c>
      <c r="F564" s="91">
        <v>0.8044191782178346</v>
      </c>
      <c r="G564" s="79">
        <v>19.940000000000001</v>
      </c>
      <c r="H564" s="79">
        <v>18.5</v>
      </c>
      <c r="I564" s="79">
        <v>22.2</v>
      </c>
      <c r="J564" s="40" t="s">
        <v>348</v>
      </c>
      <c r="K564" s="40" t="s">
        <v>348</v>
      </c>
      <c r="L564" s="40" t="s">
        <v>348</v>
      </c>
      <c r="M564" s="40" t="s">
        <v>348</v>
      </c>
    </row>
    <row r="565" spans="1:13" ht="16" x14ac:dyDescent="0.2">
      <c r="A565" s="77">
        <v>105</v>
      </c>
      <c r="B565" s="37" t="s">
        <v>274</v>
      </c>
      <c r="C565" s="92">
        <v>41848</v>
      </c>
      <c r="D565" s="91">
        <v>1.2116930913213475</v>
      </c>
      <c r="E565" s="91">
        <v>13852.707075301962</v>
      </c>
      <c r="F565" s="91">
        <v>0</v>
      </c>
      <c r="G565" s="79">
        <v>19.940000000000001</v>
      </c>
      <c r="H565" s="79">
        <v>18.899999999999999</v>
      </c>
      <c r="I565" s="79">
        <v>18.600000000000001</v>
      </c>
      <c r="J565" s="40" t="s">
        <v>348</v>
      </c>
      <c r="K565" s="40" t="s">
        <v>348</v>
      </c>
      <c r="L565" s="40" t="s">
        <v>348</v>
      </c>
      <c r="M565" s="40" t="s">
        <v>348</v>
      </c>
    </row>
    <row r="566" spans="1:13" ht="16" x14ac:dyDescent="0.2">
      <c r="A566" s="77">
        <v>106</v>
      </c>
      <c r="B566" s="37" t="s">
        <v>268</v>
      </c>
      <c r="C566" s="92">
        <v>41848</v>
      </c>
      <c r="D566" s="91">
        <v>1.4593322437627223</v>
      </c>
      <c r="E566" s="91">
        <v>25632.031583774398</v>
      </c>
      <c r="F566" s="91">
        <v>1.3382957207053818</v>
      </c>
      <c r="G566" s="79">
        <v>19.940000000000001</v>
      </c>
      <c r="H566" s="79">
        <v>18.7</v>
      </c>
      <c r="I566" s="79">
        <v>26.2</v>
      </c>
      <c r="J566" s="40" t="s">
        <v>348</v>
      </c>
      <c r="K566" s="40" t="s">
        <v>348</v>
      </c>
      <c r="L566" s="40" t="s">
        <v>348</v>
      </c>
      <c r="M566" s="40" t="s">
        <v>348</v>
      </c>
    </row>
    <row r="567" spans="1:13" ht="16" x14ac:dyDescent="0.2">
      <c r="A567" s="77">
        <v>107</v>
      </c>
      <c r="B567" s="37" t="s">
        <v>270</v>
      </c>
      <c r="C567" s="92">
        <v>41848</v>
      </c>
      <c r="D567" s="91">
        <v>1.9596149349214447</v>
      </c>
      <c r="E567" s="91">
        <v>33378.869613396047</v>
      </c>
      <c r="F567" s="91">
        <v>2.8799825782641735</v>
      </c>
      <c r="G567" s="79">
        <v>19.940000000000001</v>
      </c>
      <c r="H567" s="79">
        <v>18.399999999999999</v>
      </c>
      <c r="I567" s="79">
        <v>26.2</v>
      </c>
      <c r="J567" s="40" t="s">
        <v>348</v>
      </c>
      <c r="K567" s="40" t="s">
        <v>348</v>
      </c>
      <c r="L567" s="40" t="s">
        <v>348</v>
      </c>
      <c r="M567" s="40" t="s">
        <v>348</v>
      </c>
    </row>
    <row r="568" spans="1:13" ht="16" x14ac:dyDescent="0.2">
      <c r="A568" s="77">
        <v>109</v>
      </c>
      <c r="B568" s="37" t="s">
        <v>276</v>
      </c>
      <c r="C568" s="92">
        <v>41848</v>
      </c>
      <c r="D568" s="91">
        <v>1.7380274233165567</v>
      </c>
      <c r="E568" s="91">
        <v>26201.2605277025</v>
      </c>
      <c r="F568" s="91">
        <v>4.725268853483426</v>
      </c>
      <c r="G568" s="79">
        <v>19.940000000000001</v>
      </c>
      <c r="H568" s="79">
        <v>19.7</v>
      </c>
      <c r="I568" s="79">
        <v>20.8</v>
      </c>
      <c r="J568" s="40" t="s">
        <v>348</v>
      </c>
      <c r="K568" s="40" t="s">
        <v>348</v>
      </c>
      <c r="L568" s="40" t="s">
        <v>348</v>
      </c>
      <c r="M568" s="40" t="s">
        <v>348</v>
      </c>
    </row>
    <row r="569" spans="1:13" ht="16" x14ac:dyDescent="0.2">
      <c r="A569" s="77">
        <v>110</v>
      </c>
      <c r="B569" s="37" t="s">
        <v>273</v>
      </c>
      <c r="C569" s="92">
        <v>41848</v>
      </c>
      <c r="D569" s="91">
        <v>2.2684693349023695</v>
      </c>
      <c r="E569" s="91">
        <v>29585.831213026773</v>
      </c>
      <c r="F569" s="91">
        <v>2.1916556764823745</v>
      </c>
      <c r="G569" s="79">
        <v>19.940000000000001</v>
      </c>
      <c r="H569" s="79">
        <v>19.399999999999999</v>
      </c>
      <c r="I569" s="79">
        <v>17.600000000000001</v>
      </c>
      <c r="J569" s="40" t="s">
        <v>348</v>
      </c>
      <c r="K569" s="40" t="s">
        <v>348</v>
      </c>
      <c r="L569" s="40" t="s">
        <v>348</v>
      </c>
      <c r="M569" s="40" t="s">
        <v>348</v>
      </c>
    </row>
    <row r="570" spans="1:13" ht="16" x14ac:dyDescent="0.2">
      <c r="A570" s="77">
        <v>202</v>
      </c>
      <c r="B570" s="37" t="s">
        <v>273</v>
      </c>
      <c r="C570" s="92">
        <v>41848</v>
      </c>
      <c r="D570" s="91">
        <v>11.241698932627209</v>
      </c>
      <c r="E570" s="91">
        <v>34540.453762514248</v>
      </c>
      <c r="F570" s="91">
        <v>0</v>
      </c>
      <c r="G570" s="79">
        <v>18.39</v>
      </c>
      <c r="H570" s="79">
        <v>17.5</v>
      </c>
      <c r="I570" s="79">
        <v>26.8</v>
      </c>
      <c r="J570" s="40" t="s">
        <v>348</v>
      </c>
      <c r="K570" s="40" t="s">
        <v>348</v>
      </c>
      <c r="L570" s="40" t="s">
        <v>348</v>
      </c>
      <c r="M570" s="40" t="s">
        <v>348</v>
      </c>
    </row>
    <row r="571" spans="1:13" ht="16" x14ac:dyDescent="0.2">
      <c r="A571" s="77">
        <v>204</v>
      </c>
      <c r="B571" s="37" t="s">
        <v>274</v>
      </c>
      <c r="C571" s="92">
        <v>41848</v>
      </c>
      <c r="D571" s="91">
        <v>4.2867625358981121</v>
      </c>
      <c r="E571" s="91">
        <v>27576.375439338248</v>
      </c>
      <c r="F571" s="91">
        <v>0</v>
      </c>
      <c r="G571" s="79">
        <v>18.39</v>
      </c>
      <c r="H571" s="79">
        <v>18.399999999999999</v>
      </c>
      <c r="I571" s="79">
        <v>24.8</v>
      </c>
      <c r="J571" s="40" t="s">
        <v>348</v>
      </c>
      <c r="K571" s="40" t="s">
        <v>348</v>
      </c>
      <c r="L571" s="40" t="s">
        <v>348</v>
      </c>
      <c r="M571" s="40" t="s">
        <v>348</v>
      </c>
    </row>
    <row r="572" spans="1:13" ht="16" x14ac:dyDescent="0.2">
      <c r="A572" s="77">
        <v>205</v>
      </c>
      <c r="B572" s="37" t="s">
        <v>269</v>
      </c>
      <c r="C572" s="92">
        <v>41848</v>
      </c>
      <c r="D572" s="91">
        <v>2.1078716347242579</v>
      </c>
      <c r="E572" s="91">
        <v>16101.338536290401</v>
      </c>
      <c r="F572" s="91">
        <v>1.2519298558493133</v>
      </c>
      <c r="G572" s="79">
        <v>18.39</v>
      </c>
      <c r="H572" s="79">
        <v>16.399999999999999</v>
      </c>
      <c r="I572" s="79">
        <v>30.5</v>
      </c>
      <c r="J572" s="40" t="s">
        <v>348</v>
      </c>
      <c r="K572" s="40" t="s">
        <v>348</v>
      </c>
      <c r="L572" s="40" t="s">
        <v>348</v>
      </c>
      <c r="M572" s="40" t="s">
        <v>348</v>
      </c>
    </row>
    <row r="573" spans="1:13" ht="16" x14ac:dyDescent="0.2">
      <c r="A573" s="77">
        <v>206</v>
      </c>
      <c r="B573" s="37" t="s">
        <v>271</v>
      </c>
      <c r="C573" s="92">
        <v>41848</v>
      </c>
      <c r="D573" s="91">
        <v>4.4867270157699641</v>
      </c>
      <c r="E573" s="91">
        <v>34037.23244877968</v>
      </c>
      <c r="F573" s="91">
        <v>4.3118417586604494</v>
      </c>
      <c r="G573" s="79">
        <v>18.39</v>
      </c>
      <c r="H573" s="79">
        <v>17.600000000000001</v>
      </c>
      <c r="I573" s="79">
        <v>25.8</v>
      </c>
      <c r="J573" s="40" t="s">
        <v>348</v>
      </c>
      <c r="K573" s="40" t="s">
        <v>348</v>
      </c>
      <c r="L573" s="40" t="s">
        <v>348</v>
      </c>
      <c r="M573" s="40" t="s">
        <v>348</v>
      </c>
    </row>
    <row r="574" spans="1:13" ht="16" x14ac:dyDescent="0.2">
      <c r="A574" s="77">
        <v>207</v>
      </c>
      <c r="B574" s="37" t="s">
        <v>272</v>
      </c>
      <c r="C574" s="92">
        <v>41848</v>
      </c>
      <c r="D574" s="91">
        <v>3.2386517341124765</v>
      </c>
      <c r="E574" s="91">
        <v>25326.403751104379</v>
      </c>
      <c r="F574" s="91">
        <v>5.5229244436942473</v>
      </c>
      <c r="G574" s="79">
        <v>18.39</v>
      </c>
      <c r="H574" s="79">
        <v>17.3</v>
      </c>
      <c r="I574" s="79">
        <v>20.3</v>
      </c>
      <c r="J574" s="40" t="s">
        <v>348</v>
      </c>
      <c r="K574" s="40" t="s">
        <v>348</v>
      </c>
      <c r="L574" s="40" t="s">
        <v>348</v>
      </c>
      <c r="M574" s="40" t="s">
        <v>348</v>
      </c>
    </row>
    <row r="575" spans="1:13" ht="16" x14ac:dyDescent="0.2">
      <c r="A575" s="77">
        <v>208</v>
      </c>
      <c r="B575" s="37" t="s">
        <v>268</v>
      </c>
      <c r="C575" s="92">
        <v>41848</v>
      </c>
      <c r="D575" s="91">
        <v>6.2317561979251206</v>
      </c>
      <c r="E575" s="91">
        <v>25404.228190074526</v>
      </c>
      <c r="F575" s="91">
        <v>1.7842174461093063</v>
      </c>
      <c r="G575" s="79">
        <v>18.39</v>
      </c>
      <c r="H575" s="79">
        <v>17.3</v>
      </c>
      <c r="I575" s="79">
        <v>24.5</v>
      </c>
      <c r="J575" s="40" t="s">
        <v>348</v>
      </c>
      <c r="K575" s="40" t="s">
        <v>348</v>
      </c>
      <c r="L575" s="40" t="s">
        <v>348</v>
      </c>
      <c r="M575" s="40" t="s">
        <v>348</v>
      </c>
    </row>
    <row r="576" spans="1:13" ht="16" x14ac:dyDescent="0.2">
      <c r="A576" s="77">
        <v>209</v>
      </c>
      <c r="B576" s="37" t="s">
        <v>270</v>
      </c>
      <c r="C576" s="92">
        <v>41848</v>
      </c>
      <c r="D576" s="91">
        <v>0.27429349112015416</v>
      </c>
      <c r="E576" s="91">
        <v>22922.14480980597</v>
      </c>
      <c r="F576" s="91">
        <v>0.6951011059006369</v>
      </c>
      <c r="G576" s="79">
        <v>18.39</v>
      </c>
      <c r="H576" s="79">
        <v>16.899999999999999</v>
      </c>
      <c r="I576" s="79">
        <v>21.7</v>
      </c>
      <c r="J576" s="40" t="s">
        <v>348</v>
      </c>
      <c r="K576" s="40" t="s">
        <v>348</v>
      </c>
      <c r="L576" s="40" t="s">
        <v>348</v>
      </c>
      <c r="M576" s="40" t="s">
        <v>348</v>
      </c>
    </row>
    <row r="577" spans="1:13" ht="16" x14ac:dyDescent="0.2">
      <c r="A577" s="77">
        <v>210</v>
      </c>
      <c r="B577" s="37" t="s">
        <v>276</v>
      </c>
      <c r="C577" s="92">
        <v>41848</v>
      </c>
      <c r="D577" s="91">
        <v>0.80650689791651231</v>
      </c>
      <c r="E577" s="91">
        <v>26355.810357685725</v>
      </c>
      <c r="F577" s="91">
        <v>4.2114305819181013</v>
      </c>
      <c r="G577" s="79">
        <v>18.39</v>
      </c>
      <c r="H577" s="79">
        <v>17.7</v>
      </c>
      <c r="I577" s="79">
        <v>16.7</v>
      </c>
      <c r="J577" s="40" t="s">
        <v>348</v>
      </c>
      <c r="K577" s="40" t="s">
        <v>348</v>
      </c>
      <c r="L577" s="40" t="s">
        <v>348</v>
      </c>
      <c r="M577" s="40" t="s">
        <v>348</v>
      </c>
    </row>
    <row r="578" spans="1:13" ht="16" x14ac:dyDescent="0.2">
      <c r="A578" s="77">
        <v>402</v>
      </c>
      <c r="B578" s="37" t="s">
        <v>272</v>
      </c>
      <c r="C578" s="92">
        <v>41848</v>
      </c>
      <c r="D578" s="91">
        <v>8.4746182216307009</v>
      </c>
      <c r="E578" s="91">
        <v>35760.780399661606</v>
      </c>
      <c r="F578" s="91">
        <v>6.7438869258945529</v>
      </c>
      <c r="G578" s="79">
        <v>15.44</v>
      </c>
      <c r="H578" s="79">
        <v>15.7</v>
      </c>
      <c r="I578" s="79">
        <v>29.9</v>
      </c>
      <c r="J578" s="40" t="s">
        <v>348</v>
      </c>
      <c r="K578" s="40" t="s">
        <v>348</v>
      </c>
      <c r="L578" s="40" t="s">
        <v>348</v>
      </c>
      <c r="M578" s="40" t="s">
        <v>348</v>
      </c>
    </row>
    <row r="579" spans="1:13" ht="16" x14ac:dyDescent="0.2">
      <c r="A579" s="77">
        <v>403</v>
      </c>
      <c r="B579" s="37" t="s">
        <v>268</v>
      </c>
      <c r="C579" s="92">
        <v>41848</v>
      </c>
      <c r="D579" s="91">
        <v>2.4608721675659497</v>
      </c>
      <c r="E579" s="91">
        <v>27581.274007825279</v>
      </c>
      <c r="F579" s="91">
        <v>6.3753157931772737</v>
      </c>
      <c r="G579" s="79">
        <v>15.44</v>
      </c>
      <c r="H579" s="79">
        <v>15.3</v>
      </c>
      <c r="I579" s="79">
        <v>26.1</v>
      </c>
      <c r="J579" s="40" t="s">
        <v>348</v>
      </c>
      <c r="K579" s="40" t="s">
        <v>348</v>
      </c>
      <c r="L579" s="40" t="s">
        <v>348</v>
      </c>
      <c r="M579" s="40" t="s">
        <v>348</v>
      </c>
    </row>
    <row r="580" spans="1:13" ht="16" x14ac:dyDescent="0.2">
      <c r="A580" s="77">
        <v>404</v>
      </c>
      <c r="B580" s="37" t="s">
        <v>273</v>
      </c>
      <c r="C580" s="92">
        <v>41848</v>
      </c>
      <c r="D580" s="91">
        <v>4.6390988661667389</v>
      </c>
      <c r="E580" s="91">
        <v>37096.812258707076</v>
      </c>
      <c r="F580" s="91">
        <v>1.5953807086215241</v>
      </c>
      <c r="G580" s="79">
        <v>15.44</v>
      </c>
      <c r="H580" s="79">
        <v>15.7</v>
      </c>
      <c r="I580" s="79">
        <v>30.1</v>
      </c>
      <c r="J580" s="40" t="s">
        <v>348</v>
      </c>
      <c r="K580" s="40" t="s">
        <v>348</v>
      </c>
      <c r="L580" s="40" t="s">
        <v>348</v>
      </c>
      <c r="M580" s="40" t="s">
        <v>348</v>
      </c>
    </row>
    <row r="581" spans="1:13" ht="16" x14ac:dyDescent="0.2">
      <c r="A581" s="77">
        <v>405</v>
      </c>
      <c r="B581" s="37" t="s">
        <v>269</v>
      </c>
      <c r="C581" s="92">
        <v>41848</v>
      </c>
      <c r="D581" s="91">
        <v>10.288420797425317</v>
      </c>
      <c r="E581" s="91">
        <v>33213.713553013942</v>
      </c>
      <c r="F581" s="91">
        <v>2.15369299815293</v>
      </c>
      <c r="G581" s="79">
        <v>15.44</v>
      </c>
      <c r="H581" s="79">
        <v>15.7</v>
      </c>
      <c r="I581" s="79">
        <v>28.2</v>
      </c>
      <c r="J581" s="40" t="s">
        <v>348</v>
      </c>
      <c r="K581" s="40" t="s">
        <v>348</v>
      </c>
      <c r="L581" s="40" t="s">
        <v>348</v>
      </c>
      <c r="M581" s="40" t="s">
        <v>348</v>
      </c>
    </row>
    <row r="582" spans="1:13" ht="16" x14ac:dyDescent="0.2">
      <c r="A582" s="77">
        <v>406</v>
      </c>
      <c r="B582" s="37" t="s">
        <v>276</v>
      </c>
      <c r="C582" s="92">
        <v>41848</v>
      </c>
      <c r="D582" s="91">
        <v>1.6088663207705678</v>
      </c>
      <c r="E582" s="91">
        <v>18378.554062122319</v>
      </c>
      <c r="F582" s="91">
        <v>0.46417695252915203</v>
      </c>
      <c r="G582" s="79">
        <v>15.44</v>
      </c>
      <c r="H582" s="79">
        <v>15.7</v>
      </c>
      <c r="I582" s="79">
        <v>26.2</v>
      </c>
      <c r="J582" s="40" t="s">
        <v>348</v>
      </c>
      <c r="K582" s="40" t="s">
        <v>348</v>
      </c>
      <c r="L582" s="40" t="s">
        <v>348</v>
      </c>
      <c r="M582" s="40" t="s">
        <v>348</v>
      </c>
    </row>
    <row r="583" spans="1:13" ht="16" x14ac:dyDescent="0.2">
      <c r="A583" s="77">
        <v>407</v>
      </c>
      <c r="B583" s="37" t="s">
        <v>274</v>
      </c>
      <c r="C583" s="92">
        <v>41848</v>
      </c>
      <c r="D583" s="91">
        <v>0.32643915545864088</v>
      </c>
      <c r="E583" s="91">
        <v>27008.361247048662</v>
      </c>
      <c r="F583" s="91">
        <v>0</v>
      </c>
      <c r="G583" s="79">
        <v>15.44</v>
      </c>
      <c r="H583" s="79">
        <v>15.9</v>
      </c>
      <c r="I583" s="79">
        <v>17.899999999999999</v>
      </c>
      <c r="J583" s="40" t="s">
        <v>348</v>
      </c>
      <c r="K583" s="40" t="s">
        <v>348</v>
      </c>
      <c r="L583" s="40" t="s">
        <v>348</v>
      </c>
      <c r="M583" s="40" t="s">
        <v>348</v>
      </c>
    </row>
    <row r="584" spans="1:13" ht="16" x14ac:dyDescent="0.2">
      <c r="A584" s="77">
        <v>408</v>
      </c>
      <c r="B584" s="37" t="s">
        <v>271</v>
      </c>
      <c r="C584" s="92">
        <v>41848</v>
      </c>
      <c r="D584" s="91">
        <v>4.685224916006022</v>
      </c>
      <c r="E584" s="91">
        <v>34630.679673824518</v>
      </c>
      <c r="F584" s="91">
        <v>0</v>
      </c>
      <c r="G584" s="79">
        <v>15.44</v>
      </c>
      <c r="H584" s="79">
        <v>16.2</v>
      </c>
      <c r="I584" s="79">
        <v>27.1</v>
      </c>
      <c r="J584" s="40" t="s">
        <v>348</v>
      </c>
      <c r="K584" s="40" t="s">
        <v>348</v>
      </c>
      <c r="L584" s="40" t="s">
        <v>348</v>
      </c>
      <c r="M584" s="40" t="s">
        <v>348</v>
      </c>
    </row>
    <row r="585" spans="1:13" ht="16" x14ac:dyDescent="0.2">
      <c r="A585" s="77">
        <v>409</v>
      </c>
      <c r="B585" s="37" t="s">
        <v>270</v>
      </c>
      <c r="C585" s="92">
        <v>41848</v>
      </c>
      <c r="D585" s="91">
        <v>3.0757181426355347</v>
      </c>
      <c r="E585" s="91">
        <v>32639.031099298914</v>
      </c>
      <c r="F585" s="91">
        <v>1.6340213846293554</v>
      </c>
      <c r="G585" s="79">
        <v>15.44</v>
      </c>
      <c r="H585" s="79">
        <v>16</v>
      </c>
      <c r="I585" s="79">
        <v>23.5</v>
      </c>
      <c r="J585" s="40" t="s">
        <v>348</v>
      </c>
      <c r="K585" s="40" t="s">
        <v>348</v>
      </c>
      <c r="L585" s="40" t="s">
        <v>348</v>
      </c>
      <c r="M585" s="40" t="s">
        <v>348</v>
      </c>
    </row>
    <row r="586" spans="1:13" ht="16" x14ac:dyDescent="0.2">
      <c r="A586" s="77">
        <v>102</v>
      </c>
      <c r="B586" s="37" t="s">
        <v>271</v>
      </c>
      <c r="C586" s="92">
        <v>41856</v>
      </c>
      <c r="D586" s="91">
        <v>3.8727704669101688</v>
      </c>
      <c r="E586" s="91">
        <v>23853.106926644086</v>
      </c>
      <c r="F586" s="91">
        <v>3.8298373051099879</v>
      </c>
      <c r="G586" s="79">
        <v>20.72</v>
      </c>
      <c r="H586" s="79">
        <v>19</v>
      </c>
      <c r="I586" s="79">
        <v>19.8</v>
      </c>
      <c r="J586" s="40" t="s">
        <v>348</v>
      </c>
      <c r="K586" s="40" t="s">
        <v>348</v>
      </c>
      <c r="L586" s="40" t="s">
        <v>348</v>
      </c>
      <c r="M586" s="40" t="s">
        <v>348</v>
      </c>
    </row>
    <row r="587" spans="1:13" ht="16" x14ac:dyDescent="0.2">
      <c r="A587" s="77">
        <v>103</v>
      </c>
      <c r="B587" s="37" t="s">
        <v>272</v>
      </c>
      <c r="C587" s="92">
        <v>41856</v>
      </c>
      <c r="D587" s="91">
        <v>2.5721789933329728</v>
      </c>
      <c r="E587" s="91">
        <v>27287.079235008063</v>
      </c>
      <c r="F587" s="91">
        <v>1.4870286994671482</v>
      </c>
      <c r="G587" s="79">
        <v>20.72</v>
      </c>
      <c r="H587" s="79">
        <v>19.2</v>
      </c>
      <c r="I587" s="79">
        <v>17.8</v>
      </c>
      <c r="J587" s="40" t="s">
        <v>348</v>
      </c>
      <c r="K587" s="40" t="s">
        <v>348</v>
      </c>
      <c r="L587" s="40" t="s">
        <v>348</v>
      </c>
      <c r="M587" s="40" t="s">
        <v>348</v>
      </c>
    </row>
    <row r="588" spans="1:13" ht="16" x14ac:dyDescent="0.2">
      <c r="A588" s="77">
        <v>104</v>
      </c>
      <c r="B588" s="37" t="s">
        <v>269</v>
      </c>
      <c r="C588" s="92">
        <v>41856</v>
      </c>
      <c r="D588" s="91">
        <v>2.2954386835298997</v>
      </c>
      <c r="E588" s="91">
        <v>26082.573992384605</v>
      </c>
      <c r="F588" s="91">
        <v>0</v>
      </c>
      <c r="G588" s="79">
        <v>20.72</v>
      </c>
      <c r="H588" s="79">
        <v>19.3</v>
      </c>
      <c r="I588" s="79">
        <v>18.5</v>
      </c>
      <c r="J588" s="40" t="s">
        <v>348</v>
      </c>
      <c r="K588" s="40" t="s">
        <v>348</v>
      </c>
      <c r="L588" s="40" t="s">
        <v>348</v>
      </c>
      <c r="M588" s="40" t="s">
        <v>348</v>
      </c>
    </row>
    <row r="589" spans="1:13" ht="16" x14ac:dyDescent="0.2">
      <c r="A589" s="77">
        <v>105</v>
      </c>
      <c r="B589" s="37" t="s">
        <v>274</v>
      </c>
      <c r="C589" s="92">
        <v>41856</v>
      </c>
      <c r="D589" s="91">
        <v>1.223347975343962</v>
      </c>
      <c r="E589" s="91">
        <v>16460.221666567308</v>
      </c>
      <c r="F589" s="91">
        <v>0</v>
      </c>
      <c r="G589" s="79">
        <v>20.72</v>
      </c>
      <c r="H589" s="79">
        <v>20</v>
      </c>
      <c r="I589" s="79">
        <v>14.9</v>
      </c>
      <c r="J589" s="40" t="s">
        <v>348</v>
      </c>
      <c r="K589" s="40" t="s">
        <v>348</v>
      </c>
      <c r="L589" s="40" t="s">
        <v>348</v>
      </c>
      <c r="M589" s="40" t="s">
        <v>348</v>
      </c>
    </row>
    <row r="590" spans="1:13" ht="16" x14ac:dyDescent="0.2">
      <c r="A590" s="77">
        <v>106</v>
      </c>
      <c r="B590" s="37" t="s">
        <v>268</v>
      </c>
      <c r="C590" s="92">
        <v>41856</v>
      </c>
      <c r="D590" s="91">
        <v>0.68821466638386486</v>
      </c>
      <c r="E590" s="91">
        <v>17763.031207069649</v>
      </c>
      <c r="F590" s="91">
        <v>0.33012685189182889</v>
      </c>
      <c r="G590" s="79">
        <v>20.72</v>
      </c>
      <c r="H590" s="79">
        <v>19.7</v>
      </c>
      <c r="I590" s="79">
        <v>9.5</v>
      </c>
      <c r="J590" s="40" t="s">
        <v>348</v>
      </c>
      <c r="K590" s="40" t="s">
        <v>348</v>
      </c>
      <c r="L590" s="40" t="s">
        <v>348</v>
      </c>
      <c r="M590" s="40" t="s">
        <v>348</v>
      </c>
    </row>
    <row r="591" spans="1:13" ht="16" x14ac:dyDescent="0.2">
      <c r="A591" s="77">
        <v>107</v>
      </c>
      <c r="B591" s="37" t="s">
        <v>270</v>
      </c>
      <c r="C591" s="92">
        <v>41856</v>
      </c>
      <c r="D591" s="91">
        <v>0.84586496696662583</v>
      </c>
      <c r="E591" s="91">
        <v>23096.311522573855</v>
      </c>
      <c r="F591" s="91">
        <v>0</v>
      </c>
      <c r="G591" s="79">
        <v>20.72</v>
      </c>
      <c r="H591" s="79">
        <v>19.3</v>
      </c>
      <c r="I591" s="79">
        <v>7.8</v>
      </c>
      <c r="J591" s="40" t="s">
        <v>348</v>
      </c>
      <c r="K591" s="40" t="s">
        <v>348</v>
      </c>
      <c r="L591" s="40" t="s">
        <v>348</v>
      </c>
      <c r="M591" s="40" t="s">
        <v>348</v>
      </c>
    </row>
    <row r="592" spans="1:13" ht="16" x14ac:dyDescent="0.2">
      <c r="A592" s="77">
        <v>109</v>
      </c>
      <c r="B592" s="37" t="s">
        <v>276</v>
      </c>
      <c r="C592" s="92">
        <v>41856</v>
      </c>
      <c r="D592" s="91">
        <v>0.86591598351859589</v>
      </c>
      <c r="E592" s="91">
        <v>21903.425076940293</v>
      </c>
      <c r="F592" s="91">
        <v>0</v>
      </c>
      <c r="G592" s="79">
        <v>20.72</v>
      </c>
      <c r="H592" s="79">
        <v>19.600000000000001</v>
      </c>
      <c r="I592" s="79">
        <v>14.3</v>
      </c>
      <c r="J592" s="40" t="s">
        <v>348</v>
      </c>
      <c r="K592" s="40" t="s">
        <v>348</v>
      </c>
      <c r="L592" s="40" t="s">
        <v>348</v>
      </c>
      <c r="M592" s="40" t="s">
        <v>348</v>
      </c>
    </row>
    <row r="593" spans="1:13" ht="16" x14ac:dyDescent="0.2">
      <c r="A593" s="77">
        <v>110</v>
      </c>
      <c r="B593" s="37" t="s">
        <v>273</v>
      </c>
      <c r="C593" s="92">
        <v>41856</v>
      </c>
      <c r="D593" s="91">
        <v>1.0504845108180003</v>
      </c>
      <c r="E593" s="91">
        <v>27624.824815884938</v>
      </c>
      <c r="F593" s="91">
        <v>0</v>
      </c>
      <c r="G593" s="79">
        <v>20.72</v>
      </c>
      <c r="H593" s="79">
        <v>19.899999999999999</v>
      </c>
      <c r="I593" s="79">
        <v>14.7</v>
      </c>
      <c r="J593" s="40" t="s">
        <v>348</v>
      </c>
      <c r="K593" s="40" t="s">
        <v>348</v>
      </c>
      <c r="L593" s="40" t="s">
        <v>348</v>
      </c>
      <c r="M593" s="40" t="s">
        <v>348</v>
      </c>
    </row>
    <row r="594" spans="1:13" ht="16" x14ac:dyDescent="0.2">
      <c r="A594" s="77">
        <v>202</v>
      </c>
      <c r="B594" s="37" t="s">
        <v>273</v>
      </c>
      <c r="C594" s="92">
        <v>41856</v>
      </c>
      <c r="D594" s="91">
        <v>11.495133407421488</v>
      </c>
      <c r="E594" s="91">
        <v>44263.663284527778</v>
      </c>
      <c r="F594" s="91">
        <v>0</v>
      </c>
      <c r="G594" s="79">
        <v>22</v>
      </c>
      <c r="H594" s="79">
        <v>21.3</v>
      </c>
      <c r="I594" s="79">
        <v>23.3</v>
      </c>
      <c r="J594" s="40" t="s">
        <v>348</v>
      </c>
      <c r="K594" s="40" t="s">
        <v>348</v>
      </c>
      <c r="L594" s="40" t="s">
        <v>348</v>
      </c>
      <c r="M594" s="40" t="s">
        <v>348</v>
      </c>
    </row>
    <row r="595" spans="1:13" ht="16" x14ac:dyDescent="0.2">
      <c r="A595" s="77">
        <v>204</v>
      </c>
      <c r="B595" s="37" t="s">
        <v>274</v>
      </c>
      <c r="C595" s="92">
        <v>41856</v>
      </c>
      <c r="D595" s="91">
        <v>4.0205469791666282</v>
      </c>
      <c r="E595" s="91">
        <v>32478.353622014667</v>
      </c>
      <c r="F595" s="91">
        <v>0</v>
      </c>
      <c r="G595" s="79">
        <v>22</v>
      </c>
      <c r="H595" s="79">
        <v>21.4</v>
      </c>
      <c r="I595" s="79">
        <v>21.4</v>
      </c>
      <c r="J595" s="40" t="s">
        <v>348</v>
      </c>
      <c r="K595" s="40" t="s">
        <v>348</v>
      </c>
      <c r="L595" s="40" t="s">
        <v>348</v>
      </c>
      <c r="M595" s="40" t="s">
        <v>348</v>
      </c>
    </row>
    <row r="596" spans="1:13" ht="16" x14ac:dyDescent="0.2">
      <c r="A596" s="77">
        <v>205</v>
      </c>
      <c r="B596" s="37" t="s">
        <v>269</v>
      </c>
      <c r="C596" s="92">
        <v>41856</v>
      </c>
      <c r="D596" s="91">
        <v>3.6247686882035537</v>
      </c>
      <c r="E596" s="91">
        <v>33597.537490247611</v>
      </c>
      <c r="F596" s="91">
        <v>0.96082522839517137</v>
      </c>
      <c r="G596" s="79">
        <v>22</v>
      </c>
      <c r="H596" s="79">
        <v>20</v>
      </c>
      <c r="I596" s="79">
        <v>22.9</v>
      </c>
      <c r="J596" s="40" t="s">
        <v>348</v>
      </c>
      <c r="K596" s="40" t="s">
        <v>348</v>
      </c>
      <c r="L596" s="40" t="s">
        <v>348</v>
      </c>
      <c r="M596" s="40" t="s">
        <v>348</v>
      </c>
    </row>
    <row r="597" spans="1:13" ht="16" x14ac:dyDescent="0.2">
      <c r="A597" s="77">
        <v>206</v>
      </c>
      <c r="B597" s="37" t="s">
        <v>271</v>
      </c>
      <c r="C597" s="92">
        <v>41856</v>
      </c>
      <c r="D597" s="91">
        <v>3.753135795343113</v>
      </c>
      <c r="E597" s="91">
        <v>32350.763452418862</v>
      </c>
      <c r="F597" s="91">
        <v>3.2144901809647566</v>
      </c>
      <c r="G597" s="79">
        <v>22</v>
      </c>
      <c r="H597" s="79">
        <v>20.5</v>
      </c>
      <c r="I597" s="79">
        <v>21.3</v>
      </c>
      <c r="J597" s="40" t="s">
        <v>348</v>
      </c>
      <c r="K597" s="40" t="s">
        <v>348</v>
      </c>
      <c r="L597" s="40" t="s">
        <v>348</v>
      </c>
      <c r="M597" s="40" t="s">
        <v>348</v>
      </c>
    </row>
    <row r="598" spans="1:13" ht="16" x14ac:dyDescent="0.2">
      <c r="A598" s="77">
        <v>207</v>
      </c>
      <c r="B598" s="37" t="s">
        <v>272</v>
      </c>
      <c r="C598" s="92">
        <v>41856</v>
      </c>
      <c r="D598" s="91">
        <v>2.8663929487227997</v>
      </c>
      <c r="E598" s="91">
        <v>32305.488203593635</v>
      </c>
      <c r="F598" s="91">
        <v>1.8256321567563214</v>
      </c>
      <c r="G598" s="79">
        <v>22</v>
      </c>
      <c r="H598" s="79">
        <v>20.9</v>
      </c>
      <c r="I598" s="79">
        <v>15.6</v>
      </c>
      <c r="J598" s="40" t="s">
        <v>348</v>
      </c>
      <c r="K598" s="40" t="s">
        <v>348</v>
      </c>
      <c r="L598" s="40" t="s">
        <v>348</v>
      </c>
      <c r="M598" s="40" t="s">
        <v>348</v>
      </c>
    </row>
    <row r="599" spans="1:13" ht="16" x14ac:dyDescent="0.2">
      <c r="A599" s="77">
        <v>208</v>
      </c>
      <c r="B599" s="37" t="s">
        <v>268</v>
      </c>
      <c r="C599" s="92">
        <v>41856</v>
      </c>
      <c r="D599" s="91">
        <v>2.7357070446396219</v>
      </c>
      <c r="E599" s="91">
        <v>28305.764108765321</v>
      </c>
      <c r="F599" s="91">
        <v>0</v>
      </c>
      <c r="G599" s="79">
        <v>22</v>
      </c>
      <c r="H599" s="79">
        <v>20.6</v>
      </c>
      <c r="I599" s="79">
        <v>9.4</v>
      </c>
      <c r="J599" s="40" t="s">
        <v>348</v>
      </c>
      <c r="K599" s="40" t="s">
        <v>348</v>
      </c>
      <c r="L599" s="40" t="s">
        <v>348</v>
      </c>
      <c r="M599" s="40" t="s">
        <v>348</v>
      </c>
    </row>
    <row r="600" spans="1:13" ht="16" x14ac:dyDescent="0.2">
      <c r="A600" s="77">
        <v>209</v>
      </c>
      <c r="B600" s="37" t="s">
        <v>270</v>
      </c>
      <c r="C600" s="92">
        <v>41856</v>
      </c>
      <c r="D600" s="91">
        <v>1.2405743741896402</v>
      </c>
      <c r="E600" s="91">
        <v>30188.428703885511</v>
      </c>
      <c r="F600" s="91">
        <v>0</v>
      </c>
      <c r="G600" s="79">
        <v>22</v>
      </c>
      <c r="H600" s="79">
        <v>20.5</v>
      </c>
      <c r="I600" s="79">
        <v>14.7</v>
      </c>
      <c r="J600" s="40" t="s">
        <v>348</v>
      </c>
      <c r="K600" s="40" t="s">
        <v>348</v>
      </c>
      <c r="L600" s="40" t="s">
        <v>348</v>
      </c>
      <c r="M600" s="40" t="s">
        <v>348</v>
      </c>
    </row>
    <row r="601" spans="1:13" ht="16" x14ac:dyDescent="0.2">
      <c r="A601" s="77">
        <v>210</v>
      </c>
      <c r="B601" s="37" t="s">
        <v>276</v>
      </c>
      <c r="C601" s="92">
        <v>41856</v>
      </c>
      <c r="D601" s="91">
        <v>1.9523906806104048</v>
      </c>
      <c r="E601" s="91">
        <v>30744.501391292055</v>
      </c>
      <c r="F601" s="91">
        <v>0</v>
      </c>
      <c r="G601" s="79">
        <v>22</v>
      </c>
      <c r="H601" s="79">
        <v>20.9</v>
      </c>
      <c r="I601" s="79">
        <v>12.9</v>
      </c>
      <c r="J601" s="40" t="s">
        <v>348</v>
      </c>
      <c r="K601" s="40" t="s">
        <v>348</v>
      </c>
      <c r="L601" s="40" t="s">
        <v>348</v>
      </c>
      <c r="M601" s="40" t="s">
        <v>348</v>
      </c>
    </row>
    <row r="602" spans="1:13" ht="16" x14ac:dyDescent="0.2">
      <c r="A602" s="77">
        <v>402</v>
      </c>
      <c r="B602" s="37" t="s">
        <v>272</v>
      </c>
      <c r="C602" s="92">
        <v>41856</v>
      </c>
      <c r="D602" s="91">
        <v>4.4629090854930435</v>
      </c>
      <c r="E602" s="91">
        <v>43361.654075377257</v>
      </c>
      <c r="F602" s="91">
        <v>2.3744457674632025</v>
      </c>
      <c r="G602" s="79">
        <v>22.89</v>
      </c>
      <c r="H602" s="79">
        <v>20.9</v>
      </c>
      <c r="I602" s="79">
        <v>26.8</v>
      </c>
      <c r="J602" s="40" t="s">
        <v>348</v>
      </c>
      <c r="K602" s="40" t="s">
        <v>348</v>
      </c>
      <c r="L602" s="40" t="s">
        <v>348</v>
      </c>
      <c r="M602" s="40" t="s">
        <v>348</v>
      </c>
    </row>
    <row r="603" spans="1:13" ht="16" x14ac:dyDescent="0.2">
      <c r="A603" s="77">
        <v>403</v>
      </c>
      <c r="B603" s="37" t="s">
        <v>268</v>
      </c>
      <c r="C603" s="92">
        <v>41856</v>
      </c>
      <c r="D603" s="91">
        <v>2.7655321256485221</v>
      </c>
      <c r="E603" s="91">
        <v>31015.218955254233</v>
      </c>
      <c r="F603" s="91">
        <v>2.9614811403590187</v>
      </c>
      <c r="G603" s="79">
        <v>22.89</v>
      </c>
      <c r="H603" s="79">
        <v>20.399999999999999</v>
      </c>
      <c r="I603" s="79">
        <v>23</v>
      </c>
      <c r="J603" s="40" t="s">
        <v>348</v>
      </c>
      <c r="K603" s="40" t="s">
        <v>348</v>
      </c>
      <c r="L603" s="40" t="s">
        <v>348</v>
      </c>
      <c r="M603" s="40" t="s">
        <v>348</v>
      </c>
    </row>
    <row r="604" spans="1:13" ht="16" x14ac:dyDescent="0.2">
      <c r="A604" s="77">
        <v>404</v>
      </c>
      <c r="B604" s="37" t="s">
        <v>273</v>
      </c>
      <c r="C604" s="92">
        <v>41856</v>
      </c>
      <c r="D604" s="91">
        <v>2.0654138618876536</v>
      </c>
      <c r="E604" s="91">
        <v>37765.093910866242</v>
      </c>
      <c r="F604" s="91">
        <v>0.40238614475858431</v>
      </c>
      <c r="G604" s="79">
        <v>22.89</v>
      </c>
      <c r="H604" s="79">
        <v>20</v>
      </c>
      <c r="I604" s="79">
        <v>23.2</v>
      </c>
      <c r="J604" s="40" t="s">
        <v>348</v>
      </c>
      <c r="K604" s="40" t="s">
        <v>348</v>
      </c>
      <c r="L604" s="40" t="s">
        <v>348</v>
      </c>
      <c r="M604" s="40" t="s">
        <v>348</v>
      </c>
    </row>
    <row r="605" spans="1:13" ht="16" x14ac:dyDescent="0.2">
      <c r="A605" s="77">
        <v>405</v>
      </c>
      <c r="B605" s="37" t="s">
        <v>269</v>
      </c>
      <c r="C605" s="92">
        <v>41856</v>
      </c>
      <c r="D605" s="91">
        <v>5.5152279554237227</v>
      </c>
      <c r="E605" s="91">
        <v>38918.452581384961</v>
      </c>
      <c r="F605" s="91">
        <v>0</v>
      </c>
      <c r="G605" s="79">
        <v>22.89</v>
      </c>
      <c r="H605" s="79">
        <v>20.5</v>
      </c>
      <c r="I605" s="79">
        <v>20.2</v>
      </c>
      <c r="J605" s="40" t="s">
        <v>348</v>
      </c>
      <c r="K605" s="40" t="s">
        <v>348</v>
      </c>
      <c r="L605" s="40" t="s">
        <v>348</v>
      </c>
      <c r="M605" s="40" t="s">
        <v>348</v>
      </c>
    </row>
    <row r="606" spans="1:13" ht="16" x14ac:dyDescent="0.2">
      <c r="A606" s="77">
        <v>406</v>
      </c>
      <c r="B606" s="37" t="s">
        <v>276</v>
      </c>
      <c r="C606" s="92">
        <v>41856</v>
      </c>
      <c r="D606" s="91">
        <v>1.3742922879009636</v>
      </c>
      <c r="E606" s="91">
        <v>25381.76528716784</v>
      </c>
      <c r="F606" s="91">
        <v>0.44412340377411325</v>
      </c>
      <c r="G606" s="79">
        <v>22.89</v>
      </c>
      <c r="H606" s="79">
        <v>21.4</v>
      </c>
      <c r="I606" s="79">
        <v>18.5</v>
      </c>
      <c r="J606" s="40" t="s">
        <v>348</v>
      </c>
      <c r="K606" s="40" t="s">
        <v>348</v>
      </c>
      <c r="L606" s="40" t="s">
        <v>348</v>
      </c>
      <c r="M606" s="40" t="s">
        <v>348</v>
      </c>
    </row>
    <row r="607" spans="1:13" ht="16" x14ac:dyDescent="0.2">
      <c r="A607" s="77">
        <v>407</v>
      </c>
      <c r="B607" s="37" t="s">
        <v>274</v>
      </c>
      <c r="C607" s="92">
        <v>41856</v>
      </c>
      <c r="D607" s="91">
        <v>0.82228513466115105</v>
      </c>
      <c r="E607" s="91">
        <v>29484.848103056582</v>
      </c>
      <c r="F607" s="91">
        <v>0.15066244508598137</v>
      </c>
      <c r="G607" s="79">
        <v>22.89</v>
      </c>
      <c r="H607" s="79">
        <v>22.2</v>
      </c>
      <c r="I607" s="79">
        <v>10.5</v>
      </c>
      <c r="J607" s="40" t="s">
        <v>348</v>
      </c>
      <c r="K607" s="40" t="s">
        <v>348</v>
      </c>
      <c r="L607" s="40" t="s">
        <v>348</v>
      </c>
      <c r="M607" s="40" t="s">
        <v>348</v>
      </c>
    </row>
    <row r="608" spans="1:13" ht="16" x14ac:dyDescent="0.2">
      <c r="A608" s="77">
        <v>408</v>
      </c>
      <c r="B608" s="37" t="s">
        <v>271</v>
      </c>
      <c r="C608" s="92">
        <v>41856</v>
      </c>
      <c r="D608" s="91">
        <v>2.0873724642191922</v>
      </c>
      <c r="E608" s="91">
        <v>37023.451781291922</v>
      </c>
      <c r="F608" s="91">
        <v>0.10245907435312156</v>
      </c>
      <c r="G608" s="79">
        <v>22.89</v>
      </c>
      <c r="H608" s="79">
        <v>21.5</v>
      </c>
      <c r="I608" s="79">
        <v>15.8</v>
      </c>
      <c r="J608" s="40" t="s">
        <v>348</v>
      </c>
      <c r="K608" s="40" t="s">
        <v>348</v>
      </c>
      <c r="L608" s="40" t="s">
        <v>348</v>
      </c>
      <c r="M608" s="40" t="s">
        <v>348</v>
      </c>
    </row>
    <row r="609" spans="1:13" ht="16" x14ac:dyDescent="0.2">
      <c r="A609" s="77">
        <v>409</v>
      </c>
      <c r="B609" s="37" t="s">
        <v>270</v>
      </c>
      <c r="C609" s="92">
        <v>41856</v>
      </c>
      <c r="D609" s="91">
        <v>1.2207537059565094</v>
      </c>
      <c r="E609" s="91">
        <v>39628.849094972094</v>
      </c>
      <c r="F609" s="91">
        <v>0.2078775848882829</v>
      </c>
      <c r="G609" s="79">
        <v>22.89</v>
      </c>
      <c r="H609" s="79">
        <v>21.2</v>
      </c>
      <c r="I609" s="79">
        <v>18.3</v>
      </c>
      <c r="J609" s="40" t="s">
        <v>348</v>
      </c>
      <c r="K609" s="40" t="s">
        <v>348</v>
      </c>
      <c r="L609" s="40" t="s">
        <v>348</v>
      </c>
      <c r="M609" s="40" t="s">
        <v>348</v>
      </c>
    </row>
    <row r="610" spans="1:13" ht="16" x14ac:dyDescent="0.2">
      <c r="A610" s="77">
        <v>102</v>
      </c>
      <c r="B610" s="37" t="s">
        <v>271</v>
      </c>
      <c r="C610" s="92">
        <v>41870</v>
      </c>
      <c r="D610" s="91">
        <v>3.0495751127378572</v>
      </c>
      <c r="E610" s="91">
        <v>48173.727117797876</v>
      </c>
      <c r="F610" s="91">
        <v>6.1026360148615737</v>
      </c>
      <c r="G610" s="79">
        <v>20</v>
      </c>
      <c r="H610" s="79">
        <v>18.8</v>
      </c>
      <c r="I610" s="79">
        <v>28.5</v>
      </c>
      <c r="J610" s="91">
        <v>8.3000000000000007</v>
      </c>
      <c r="K610" s="91">
        <v>10.3</v>
      </c>
      <c r="L610" s="91">
        <v>6.2</v>
      </c>
      <c r="M610" s="91">
        <v>1.3</v>
      </c>
    </row>
    <row r="611" spans="1:13" ht="16" x14ac:dyDescent="0.2">
      <c r="A611" s="77">
        <v>103</v>
      </c>
      <c r="B611" s="37" t="s">
        <v>272</v>
      </c>
      <c r="C611" s="92">
        <v>41870</v>
      </c>
      <c r="D611" s="91">
        <v>0.9410996276110688</v>
      </c>
      <c r="E611" s="91">
        <v>39075.592998841443</v>
      </c>
      <c r="F611" s="91">
        <v>3.4361869660644953</v>
      </c>
      <c r="G611" s="79">
        <v>20</v>
      </c>
      <c r="H611" s="79">
        <v>18.8</v>
      </c>
      <c r="I611" s="79">
        <v>25.9</v>
      </c>
      <c r="J611" s="91">
        <v>8.8000000000000007</v>
      </c>
      <c r="K611" s="91">
        <v>10.3</v>
      </c>
      <c r="L611" s="91">
        <v>5.6</v>
      </c>
      <c r="M611" s="91">
        <v>1.2</v>
      </c>
    </row>
    <row r="612" spans="1:13" ht="16" x14ac:dyDescent="0.2">
      <c r="A612" s="77">
        <v>104</v>
      </c>
      <c r="B612" s="37" t="s">
        <v>269</v>
      </c>
      <c r="C612" s="92">
        <v>41870</v>
      </c>
      <c r="D612" s="91">
        <v>0.97215163072485167</v>
      </c>
      <c r="E612" s="91">
        <v>33815.392748684004</v>
      </c>
      <c r="F612" s="91">
        <v>0</v>
      </c>
      <c r="G612" s="79">
        <v>20</v>
      </c>
      <c r="H612" s="79">
        <v>18.8</v>
      </c>
      <c r="I612" s="79">
        <v>30</v>
      </c>
      <c r="J612" s="91">
        <v>6.6</v>
      </c>
      <c r="K612" s="91">
        <v>2.8</v>
      </c>
      <c r="L612" s="91">
        <v>3.8</v>
      </c>
      <c r="M612" s="91">
        <v>0.8</v>
      </c>
    </row>
    <row r="613" spans="1:13" ht="16" x14ac:dyDescent="0.2">
      <c r="A613" s="77">
        <v>105</v>
      </c>
      <c r="B613" s="37" t="s">
        <v>274</v>
      </c>
      <c r="C613" s="92">
        <v>41870</v>
      </c>
      <c r="D613" s="91">
        <v>2.8666565278022862</v>
      </c>
      <c r="E613" s="91">
        <v>33250.339276071827</v>
      </c>
      <c r="F613" s="91">
        <v>1.0044217912244879</v>
      </c>
      <c r="G613" s="79">
        <v>20</v>
      </c>
      <c r="H613" s="79">
        <v>18.899999999999999</v>
      </c>
      <c r="I613" s="79">
        <v>29.8</v>
      </c>
      <c r="J613" s="91">
        <v>8.5</v>
      </c>
      <c r="K613" s="91">
        <v>8.6</v>
      </c>
      <c r="L613" s="91">
        <v>6.4</v>
      </c>
      <c r="M613" s="91">
        <v>1.3</v>
      </c>
    </row>
    <row r="614" spans="1:13" ht="16" x14ac:dyDescent="0.2">
      <c r="A614" s="77">
        <v>106</v>
      </c>
      <c r="B614" s="37" t="s">
        <v>268</v>
      </c>
      <c r="C614" s="92">
        <v>41870</v>
      </c>
      <c r="D614" s="91">
        <v>1.6718388220010594</v>
      </c>
      <c r="E614" s="91">
        <v>40509.098005800784</v>
      </c>
      <c r="F614" s="91">
        <v>4.5599899476021388</v>
      </c>
      <c r="G614" s="79">
        <v>20</v>
      </c>
      <c r="H614" s="79">
        <v>18.899999999999999</v>
      </c>
      <c r="I614" s="79">
        <v>19.7</v>
      </c>
      <c r="J614" s="91">
        <v>9</v>
      </c>
      <c r="K614" s="91">
        <v>19.600000000000001</v>
      </c>
      <c r="L614" s="91">
        <v>8.1999999999999993</v>
      </c>
      <c r="M614" s="91">
        <v>2.4</v>
      </c>
    </row>
    <row r="615" spans="1:13" ht="16" x14ac:dyDescent="0.2">
      <c r="A615" s="77">
        <v>107</v>
      </c>
      <c r="B615" s="37" t="s">
        <v>270</v>
      </c>
      <c r="C615" s="92">
        <v>41870</v>
      </c>
      <c r="D615" s="91">
        <v>1.6823809034407697</v>
      </c>
      <c r="E615" s="91">
        <v>38777.935963403383</v>
      </c>
      <c r="F615" s="91">
        <v>3.1507826318711958</v>
      </c>
      <c r="G615" s="79">
        <v>20</v>
      </c>
      <c r="H615" s="79">
        <v>19.2</v>
      </c>
      <c r="I615" s="79">
        <v>27.7</v>
      </c>
      <c r="J615" s="91">
        <v>7.8</v>
      </c>
      <c r="K615" s="91">
        <v>13.1</v>
      </c>
      <c r="L615" s="91">
        <v>5.2</v>
      </c>
      <c r="M615" s="91">
        <v>2.1</v>
      </c>
    </row>
    <row r="616" spans="1:13" ht="16" x14ac:dyDescent="0.2">
      <c r="A616" s="77">
        <v>109</v>
      </c>
      <c r="B616" s="37" t="s">
        <v>276</v>
      </c>
      <c r="C616" s="92">
        <v>41870</v>
      </c>
      <c r="D616" s="91">
        <v>1.7613623310307638</v>
      </c>
      <c r="E616" s="91">
        <v>38143.707425928704</v>
      </c>
      <c r="F616" s="91">
        <v>2.2561466622592103</v>
      </c>
      <c r="G616" s="79">
        <v>20</v>
      </c>
      <c r="H616" s="79">
        <v>19.100000000000001</v>
      </c>
      <c r="I616" s="79">
        <v>21.1</v>
      </c>
      <c r="J616" s="91">
        <v>8.6999999999999993</v>
      </c>
      <c r="K616" s="91">
        <v>18.8</v>
      </c>
      <c r="L616" s="91">
        <v>4.0999999999999996</v>
      </c>
      <c r="M616" s="91">
        <v>1.4</v>
      </c>
    </row>
    <row r="617" spans="1:13" ht="16" x14ac:dyDescent="0.2">
      <c r="A617" s="77">
        <v>110</v>
      </c>
      <c r="B617" s="37" t="s">
        <v>273</v>
      </c>
      <c r="C617" s="92">
        <v>41870</v>
      </c>
      <c r="D617" s="91">
        <v>3.6543746675219175</v>
      </c>
      <c r="E617" s="91">
        <v>45527.229388689986</v>
      </c>
      <c r="F617" s="91">
        <v>3.0713876825535849</v>
      </c>
      <c r="G617" s="79">
        <v>20</v>
      </c>
      <c r="H617" s="79">
        <v>19.2</v>
      </c>
      <c r="I617" s="79">
        <v>26.9</v>
      </c>
      <c r="J617" s="91">
        <v>10.199999999999999</v>
      </c>
      <c r="K617" s="91">
        <v>15.5</v>
      </c>
      <c r="L617" s="91">
        <v>6.4</v>
      </c>
      <c r="M617" s="91">
        <v>1.9</v>
      </c>
    </row>
    <row r="618" spans="1:13" ht="16" x14ac:dyDescent="0.2">
      <c r="A618" s="77">
        <v>202</v>
      </c>
      <c r="B618" s="37" t="s">
        <v>273</v>
      </c>
      <c r="C618" s="92">
        <v>41870</v>
      </c>
      <c r="D618" s="91">
        <v>15.155719673499751</v>
      </c>
      <c r="E618" s="91">
        <v>59969.766753926378</v>
      </c>
      <c r="F618" s="91">
        <v>0.50094820187038958</v>
      </c>
      <c r="G618" s="79">
        <v>21.39</v>
      </c>
      <c r="H618" s="79">
        <v>19.8</v>
      </c>
      <c r="I618" s="79">
        <v>29.5</v>
      </c>
      <c r="J618" s="91">
        <v>17.8</v>
      </c>
      <c r="K618" s="91">
        <v>7.5</v>
      </c>
      <c r="L618" s="91">
        <v>7.9</v>
      </c>
      <c r="M618" s="91">
        <v>2.8</v>
      </c>
    </row>
    <row r="619" spans="1:13" ht="16" x14ac:dyDescent="0.2">
      <c r="A619" s="77">
        <v>204</v>
      </c>
      <c r="B619" s="37" t="s">
        <v>274</v>
      </c>
      <c r="C619" s="92">
        <v>41870</v>
      </c>
      <c r="D619" s="91">
        <v>4.4173277448080617</v>
      </c>
      <c r="E619" s="91">
        <v>53612.719014109774</v>
      </c>
      <c r="F619" s="91">
        <v>1.0898718290019755</v>
      </c>
      <c r="G619" s="79">
        <v>21.39</v>
      </c>
      <c r="H619" s="79">
        <v>19.7</v>
      </c>
      <c r="I619" s="79">
        <v>30.8</v>
      </c>
      <c r="J619" s="91">
        <v>11.1</v>
      </c>
      <c r="K619" s="91">
        <v>3</v>
      </c>
      <c r="L619" s="91">
        <v>8.1999999999999993</v>
      </c>
      <c r="M619" s="91">
        <v>2</v>
      </c>
    </row>
    <row r="620" spans="1:13" ht="16" x14ac:dyDescent="0.2">
      <c r="A620" s="77">
        <v>205</v>
      </c>
      <c r="B620" s="37" t="s">
        <v>269</v>
      </c>
      <c r="C620" s="92">
        <v>41870</v>
      </c>
      <c r="D620" s="91">
        <v>25.882403311418813</v>
      </c>
      <c r="E620" s="91">
        <v>53857.160754371653</v>
      </c>
      <c r="F620" s="91">
        <v>1.0725121918114613</v>
      </c>
      <c r="G620" s="79">
        <v>21.39</v>
      </c>
      <c r="H620" s="79">
        <v>19</v>
      </c>
      <c r="I620" s="79">
        <v>35.799999999999997</v>
      </c>
      <c r="J620" s="91">
        <v>21.6</v>
      </c>
      <c r="K620" s="91">
        <v>6.7</v>
      </c>
      <c r="L620" s="91">
        <v>7.7</v>
      </c>
      <c r="M620" s="91">
        <v>2.2999999999999998</v>
      </c>
    </row>
    <row r="621" spans="1:13" ht="16" x14ac:dyDescent="0.2">
      <c r="A621" s="77">
        <v>206</v>
      </c>
      <c r="B621" s="37" t="s">
        <v>271</v>
      </c>
      <c r="C621" s="92">
        <v>41870</v>
      </c>
      <c r="D621" s="91">
        <v>3.9787754087369458</v>
      </c>
      <c r="E621" s="91">
        <v>49755.427975220649</v>
      </c>
      <c r="F621" s="91">
        <v>0</v>
      </c>
      <c r="G621" s="79">
        <v>21.39</v>
      </c>
      <c r="H621" s="79">
        <v>19.3</v>
      </c>
      <c r="I621" s="79">
        <v>28.5</v>
      </c>
      <c r="J621" s="91">
        <v>11.2</v>
      </c>
      <c r="K621" s="91">
        <v>4.0999999999999996</v>
      </c>
      <c r="L621" s="91">
        <v>6.9</v>
      </c>
      <c r="M621" s="91">
        <v>1.8</v>
      </c>
    </row>
    <row r="622" spans="1:13" ht="16" x14ac:dyDescent="0.2">
      <c r="A622" s="77">
        <v>207</v>
      </c>
      <c r="B622" s="37" t="s">
        <v>272</v>
      </c>
      <c r="C622" s="92">
        <v>41870</v>
      </c>
      <c r="D622" s="91">
        <v>1.3803703570876129</v>
      </c>
      <c r="E622" s="91">
        <v>43086.958188491961</v>
      </c>
      <c r="F622" s="91">
        <v>0.94138615475077325</v>
      </c>
      <c r="G622" s="79">
        <v>21.39</v>
      </c>
      <c r="H622" s="79">
        <v>19.899999999999999</v>
      </c>
      <c r="I622" s="79">
        <v>24.9</v>
      </c>
      <c r="J622" s="91">
        <v>17.3</v>
      </c>
      <c r="K622" s="91">
        <v>7.5</v>
      </c>
      <c r="L622" s="91">
        <v>8.6999999999999993</v>
      </c>
      <c r="M622" s="91">
        <v>2.2000000000000002</v>
      </c>
    </row>
    <row r="623" spans="1:13" ht="16" x14ac:dyDescent="0.2">
      <c r="A623" s="77">
        <v>208</v>
      </c>
      <c r="B623" s="37" t="s">
        <v>268</v>
      </c>
      <c r="C623" s="92">
        <v>41870</v>
      </c>
      <c r="D623" s="91">
        <v>7.1231460622968772</v>
      </c>
      <c r="E623" s="91">
        <v>36472.352343210492</v>
      </c>
      <c r="F623" s="91">
        <v>0</v>
      </c>
      <c r="G623" s="79">
        <v>21.39</v>
      </c>
      <c r="H623" s="79">
        <v>19.899999999999999</v>
      </c>
      <c r="I623" s="79">
        <v>29.2</v>
      </c>
      <c r="J623" s="91">
        <v>17.899999999999999</v>
      </c>
      <c r="K623" s="91">
        <v>29.9</v>
      </c>
      <c r="L623" s="91">
        <v>11.4</v>
      </c>
      <c r="M623" s="91">
        <v>4.0999999999999996</v>
      </c>
    </row>
    <row r="624" spans="1:13" ht="16" x14ac:dyDescent="0.2">
      <c r="A624" s="77">
        <v>209</v>
      </c>
      <c r="B624" s="37" t="s">
        <v>270</v>
      </c>
      <c r="C624" s="92">
        <v>41870</v>
      </c>
      <c r="D624" s="91">
        <v>1.6534415284183059</v>
      </c>
      <c r="E624" s="91">
        <v>44862.557778666087</v>
      </c>
      <c r="F624" s="91">
        <v>0</v>
      </c>
      <c r="G624" s="79">
        <v>21.39</v>
      </c>
      <c r="H624" s="79">
        <v>19.600000000000001</v>
      </c>
      <c r="I624" s="79">
        <v>29.9</v>
      </c>
      <c r="J624" s="91">
        <v>20.5</v>
      </c>
      <c r="K624" s="91">
        <v>8</v>
      </c>
      <c r="L624" s="91">
        <v>10.1</v>
      </c>
      <c r="M624" s="91">
        <v>3</v>
      </c>
    </row>
    <row r="625" spans="1:13" ht="16" x14ac:dyDescent="0.2">
      <c r="A625" s="77">
        <v>210</v>
      </c>
      <c r="B625" s="37" t="s">
        <v>276</v>
      </c>
      <c r="C625" s="92">
        <v>41870</v>
      </c>
      <c r="D625" s="91">
        <v>2.1393624951162171</v>
      </c>
      <c r="E625" s="91">
        <v>50030.203748575208</v>
      </c>
      <c r="F625" s="91">
        <v>0.66219404817169936</v>
      </c>
      <c r="G625" s="79">
        <v>21.39</v>
      </c>
      <c r="H625" s="79">
        <v>20</v>
      </c>
      <c r="I625" s="79">
        <v>21.4</v>
      </c>
      <c r="J625" s="91">
        <v>12.4</v>
      </c>
      <c r="K625" s="91">
        <v>99.5</v>
      </c>
      <c r="L625" s="91">
        <v>4.2</v>
      </c>
      <c r="M625" s="91">
        <v>3.1</v>
      </c>
    </row>
    <row r="626" spans="1:13" ht="16" x14ac:dyDescent="0.2">
      <c r="A626" s="77">
        <v>402</v>
      </c>
      <c r="B626" s="37" t="s">
        <v>272</v>
      </c>
      <c r="C626" s="92">
        <v>41870</v>
      </c>
      <c r="D626" s="91">
        <v>13.786442382622168</v>
      </c>
      <c r="E626" s="91">
        <v>44714.240071553955</v>
      </c>
      <c r="F626" s="91">
        <v>0.20627205730484935</v>
      </c>
      <c r="G626" s="79">
        <v>21.89</v>
      </c>
      <c r="H626" s="79">
        <v>19.7</v>
      </c>
      <c r="I626" s="79">
        <v>30.7</v>
      </c>
      <c r="J626" s="91">
        <v>11.1</v>
      </c>
      <c r="K626" s="91">
        <v>6.6</v>
      </c>
      <c r="L626" s="91">
        <v>8.3000000000000007</v>
      </c>
      <c r="M626" s="91">
        <v>1.9</v>
      </c>
    </row>
    <row r="627" spans="1:13" ht="16" x14ac:dyDescent="0.2">
      <c r="A627" s="77">
        <v>403</v>
      </c>
      <c r="B627" s="37" t="s">
        <v>268</v>
      </c>
      <c r="C627" s="92">
        <v>41870</v>
      </c>
      <c r="D627" s="91">
        <v>1.4853020709868421</v>
      </c>
      <c r="E627" s="91">
        <v>44555.788027507515</v>
      </c>
      <c r="F627" s="91">
        <v>0.75019345975120455</v>
      </c>
      <c r="G627" s="79">
        <v>21.89</v>
      </c>
      <c r="H627" s="79">
        <v>18.899999999999999</v>
      </c>
      <c r="I627" s="79">
        <v>34.200000000000003</v>
      </c>
      <c r="J627" s="91">
        <v>15.3</v>
      </c>
      <c r="K627" s="91">
        <v>11.5</v>
      </c>
      <c r="L627" s="91">
        <v>12.3</v>
      </c>
      <c r="M627" s="91">
        <v>2.2000000000000002</v>
      </c>
    </row>
    <row r="628" spans="1:13" ht="16" x14ac:dyDescent="0.2">
      <c r="A628" s="77">
        <v>404</v>
      </c>
      <c r="B628" s="37" t="s">
        <v>273</v>
      </c>
      <c r="C628" s="92">
        <v>41870</v>
      </c>
      <c r="D628" s="91">
        <v>6.8268297578577055</v>
      </c>
      <c r="E628" s="91">
        <v>53506.811977472054</v>
      </c>
      <c r="F628" s="91">
        <v>1.941870724554652</v>
      </c>
      <c r="G628" s="79">
        <v>21.89</v>
      </c>
      <c r="H628" s="79">
        <v>19.3</v>
      </c>
      <c r="I628" s="79">
        <v>33.6</v>
      </c>
      <c r="J628" s="91">
        <v>31</v>
      </c>
      <c r="K628" s="91">
        <v>11.2</v>
      </c>
      <c r="L628" s="91">
        <v>13.8</v>
      </c>
      <c r="M628" s="91">
        <v>1.8</v>
      </c>
    </row>
    <row r="629" spans="1:13" ht="16" x14ac:dyDescent="0.2">
      <c r="A629" s="77">
        <v>405</v>
      </c>
      <c r="B629" s="37" t="s">
        <v>269</v>
      </c>
      <c r="C629" s="92">
        <v>41870</v>
      </c>
      <c r="D629" s="91">
        <v>23.778177479703466</v>
      </c>
      <c r="E629" s="91">
        <v>48433.112305565985</v>
      </c>
      <c r="F629" s="91">
        <v>0</v>
      </c>
      <c r="G629" s="79">
        <v>21.89</v>
      </c>
      <c r="H629" s="79">
        <v>19.7</v>
      </c>
      <c r="I629" s="79">
        <v>36.200000000000003</v>
      </c>
      <c r="J629" s="91">
        <v>16.8</v>
      </c>
      <c r="K629" s="91">
        <v>3.4</v>
      </c>
      <c r="L629" s="91">
        <v>15.5</v>
      </c>
      <c r="M629" s="91">
        <v>1.7</v>
      </c>
    </row>
    <row r="630" spans="1:13" ht="16" x14ac:dyDescent="0.2">
      <c r="A630" s="77">
        <v>406</v>
      </c>
      <c r="B630" s="37" t="s">
        <v>276</v>
      </c>
      <c r="C630" s="92">
        <v>41870</v>
      </c>
      <c r="D630" s="91">
        <v>2.2016716868716641</v>
      </c>
      <c r="E630" s="91">
        <v>43508.360338995932</v>
      </c>
      <c r="F630" s="91">
        <v>0</v>
      </c>
      <c r="G630" s="79">
        <v>21.89</v>
      </c>
      <c r="H630" s="79">
        <v>20</v>
      </c>
      <c r="I630" s="79">
        <v>20.2</v>
      </c>
      <c r="J630" s="91">
        <v>11</v>
      </c>
      <c r="K630" s="91">
        <v>57.5</v>
      </c>
      <c r="L630" s="91">
        <v>7.4</v>
      </c>
      <c r="M630" s="91">
        <v>2.2999999999999998</v>
      </c>
    </row>
    <row r="631" spans="1:13" ht="16" x14ac:dyDescent="0.2">
      <c r="A631" s="77">
        <v>407</v>
      </c>
      <c r="B631" s="37" t="s">
        <v>274</v>
      </c>
      <c r="C631" s="92">
        <v>41870</v>
      </c>
      <c r="D631" s="91">
        <v>2.2733648484734017</v>
      </c>
      <c r="E631" s="91">
        <v>42178.266945007868</v>
      </c>
      <c r="F631" s="91">
        <v>1.7538526900397144</v>
      </c>
      <c r="G631" s="79">
        <v>21.89</v>
      </c>
      <c r="H631" s="79">
        <v>20.399999999999999</v>
      </c>
      <c r="I631" s="79">
        <v>24</v>
      </c>
      <c r="J631" s="91">
        <v>14.6</v>
      </c>
      <c r="K631" s="91">
        <v>5.8</v>
      </c>
      <c r="L631" s="91">
        <v>9.3000000000000007</v>
      </c>
      <c r="M631" s="91">
        <v>1.9</v>
      </c>
    </row>
    <row r="632" spans="1:13" ht="16" x14ac:dyDescent="0.2">
      <c r="A632" s="77">
        <v>408</v>
      </c>
      <c r="B632" s="37" t="s">
        <v>271</v>
      </c>
      <c r="C632" s="92">
        <v>41870</v>
      </c>
      <c r="D632" s="91">
        <v>10.089513217407383</v>
      </c>
      <c r="E632" s="91">
        <v>51166.835492334561</v>
      </c>
      <c r="F632" s="91">
        <v>1.6620084829678694</v>
      </c>
      <c r="G632" s="79">
        <v>21.89</v>
      </c>
      <c r="H632" s="79">
        <v>20.5</v>
      </c>
      <c r="I632" s="79">
        <v>26.1</v>
      </c>
      <c r="J632" s="91">
        <v>28.5</v>
      </c>
      <c r="K632" s="91">
        <v>13.9</v>
      </c>
      <c r="L632" s="91">
        <v>15.2</v>
      </c>
      <c r="M632" s="91">
        <v>3.8</v>
      </c>
    </row>
    <row r="633" spans="1:13" ht="16" x14ac:dyDescent="0.2">
      <c r="A633" s="77">
        <v>409</v>
      </c>
      <c r="B633" s="37" t="s">
        <v>270</v>
      </c>
      <c r="C633" s="92">
        <v>41870</v>
      </c>
      <c r="D633" s="91">
        <v>3.9654578482075231</v>
      </c>
      <c r="E633" s="91">
        <v>40223.726647492404</v>
      </c>
      <c r="F633" s="91">
        <v>3.5013868245007211</v>
      </c>
      <c r="G633" s="79">
        <v>21.89</v>
      </c>
      <c r="H633" s="79">
        <v>20</v>
      </c>
      <c r="I633" s="79">
        <v>28.5</v>
      </c>
      <c r="J633" s="91">
        <v>29.4</v>
      </c>
      <c r="K633" s="91">
        <v>7.9</v>
      </c>
      <c r="L633" s="91">
        <v>15.5</v>
      </c>
      <c r="M633" s="91">
        <v>2.4</v>
      </c>
    </row>
    <row r="634" spans="1:13" ht="16" x14ac:dyDescent="0.2">
      <c r="A634" s="77">
        <v>102</v>
      </c>
      <c r="B634" s="37" t="s">
        <v>271</v>
      </c>
      <c r="C634" s="92">
        <v>41878</v>
      </c>
      <c r="D634" s="91">
        <v>2.860731257498125</v>
      </c>
      <c r="E634" s="91">
        <v>44056.947742581338</v>
      </c>
      <c r="F634" s="91">
        <v>2.8934516372269701</v>
      </c>
      <c r="G634" s="79">
        <v>21.5</v>
      </c>
      <c r="H634" s="79">
        <v>18</v>
      </c>
      <c r="I634" s="79">
        <v>24.5</v>
      </c>
      <c r="J634" s="40" t="s">
        <v>348</v>
      </c>
      <c r="K634" s="40" t="s">
        <v>348</v>
      </c>
      <c r="L634" s="40" t="s">
        <v>348</v>
      </c>
      <c r="M634" s="40" t="s">
        <v>348</v>
      </c>
    </row>
    <row r="635" spans="1:13" ht="16" x14ac:dyDescent="0.2">
      <c r="A635" s="77">
        <v>103</v>
      </c>
      <c r="B635" s="37" t="s">
        <v>272</v>
      </c>
      <c r="C635" s="92">
        <v>41878</v>
      </c>
      <c r="D635" s="91">
        <v>4.1384004826240934</v>
      </c>
      <c r="E635" s="91">
        <v>45466.931574112787</v>
      </c>
      <c r="F635" s="91">
        <v>2.7262540307490544</v>
      </c>
      <c r="G635" s="79">
        <v>21.5</v>
      </c>
      <c r="H635" s="79">
        <v>18.3</v>
      </c>
      <c r="I635" s="79">
        <v>22.6</v>
      </c>
      <c r="J635" s="40" t="s">
        <v>348</v>
      </c>
      <c r="K635" s="40" t="s">
        <v>348</v>
      </c>
      <c r="L635" s="40" t="s">
        <v>348</v>
      </c>
      <c r="M635" s="40" t="s">
        <v>348</v>
      </c>
    </row>
    <row r="636" spans="1:13" ht="16" x14ac:dyDescent="0.2">
      <c r="A636" s="77">
        <v>104</v>
      </c>
      <c r="B636" s="37" t="s">
        <v>269</v>
      </c>
      <c r="C636" s="92">
        <v>41878</v>
      </c>
      <c r="D636" s="91">
        <v>3.4105212794682713</v>
      </c>
      <c r="E636" s="91">
        <v>49285.6528388242</v>
      </c>
      <c r="F636" s="91">
        <v>0.66820113843308016</v>
      </c>
      <c r="G636" s="79">
        <v>21.5</v>
      </c>
      <c r="H636" s="79">
        <v>18.399999999999999</v>
      </c>
      <c r="I636" s="79">
        <v>25.9</v>
      </c>
      <c r="J636" s="40" t="s">
        <v>348</v>
      </c>
      <c r="K636" s="40" t="s">
        <v>348</v>
      </c>
      <c r="L636" s="40" t="s">
        <v>348</v>
      </c>
      <c r="M636" s="40" t="s">
        <v>348</v>
      </c>
    </row>
    <row r="637" spans="1:13" ht="16" x14ac:dyDescent="0.2">
      <c r="A637" s="77">
        <v>105</v>
      </c>
      <c r="B637" s="37" t="s">
        <v>274</v>
      </c>
      <c r="C637" s="92">
        <v>41878</v>
      </c>
      <c r="D637" s="91">
        <v>2.6409809304351395</v>
      </c>
      <c r="E637" s="91">
        <v>48359.439096661685</v>
      </c>
      <c r="F637" s="91">
        <v>0</v>
      </c>
      <c r="G637" s="79">
        <v>21.5</v>
      </c>
      <c r="H637" s="79">
        <v>18.899999999999999</v>
      </c>
      <c r="I637" s="79">
        <v>24.4</v>
      </c>
      <c r="J637" s="40" t="s">
        <v>348</v>
      </c>
      <c r="K637" s="40" t="s">
        <v>348</v>
      </c>
      <c r="L637" s="40" t="s">
        <v>348</v>
      </c>
      <c r="M637" s="40" t="s">
        <v>348</v>
      </c>
    </row>
    <row r="638" spans="1:13" ht="16" x14ac:dyDescent="0.2">
      <c r="A638" s="77">
        <v>106</v>
      </c>
      <c r="B638" s="37" t="s">
        <v>268</v>
      </c>
      <c r="C638" s="92">
        <v>41878</v>
      </c>
      <c r="D638" s="91">
        <v>1.1730836563941058</v>
      </c>
      <c r="E638" s="91">
        <v>35731.363090445797</v>
      </c>
      <c r="F638" s="91">
        <v>0</v>
      </c>
      <c r="G638" s="79">
        <v>21.5</v>
      </c>
      <c r="H638" s="79">
        <v>18.399999999999999</v>
      </c>
      <c r="I638" s="79">
        <v>22.2</v>
      </c>
      <c r="J638" s="40" t="s">
        <v>348</v>
      </c>
      <c r="K638" s="40" t="s">
        <v>348</v>
      </c>
      <c r="L638" s="40" t="s">
        <v>348</v>
      </c>
      <c r="M638" s="40" t="s">
        <v>348</v>
      </c>
    </row>
    <row r="639" spans="1:13" ht="16" x14ac:dyDescent="0.2">
      <c r="A639" s="77">
        <v>107</v>
      </c>
      <c r="B639" s="37" t="s">
        <v>270</v>
      </c>
      <c r="C639" s="92">
        <v>41878</v>
      </c>
      <c r="D639" s="91">
        <v>1.4563522519456416</v>
      </c>
      <c r="E639" s="91">
        <v>33432.468299290893</v>
      </c>
      <c r="F639" s="91">
        <v>2.2616565338612813</v>
      </c>
      <c r="G639" s="79">
        <v>21.5</v>
      </c>
      <c r="H639" s="79">
        <v>18.399999999999999</v>
      </c>
      <c r="I639" s="79">
        <v>23.2</v>
      </c>
      <c r="J639" s="40" t="s">
        <v>348</v>
      </c>
      <c r="K639" s="40" t="s">
        <v>348</v>
      </c>
      <c r="L639" s="40" t="s">
        <v>348</v>
      </c>
      <c r="M639" s="40" t="s">
        <v>348</v>
      </c>
    </row>
    <row r="640" spans="1:13" ht="16" x14ac:dyDescent="0.2">
      <c r="A640" s="77">
        <v>109</v>
      </c>
      <c r="B640" s="37" t="s">
        <v>276</v>
      </c>
      <c r="C640" s="92">
        <v>41878</v>
      </c>
      <c r="D640" s="91">
        <v>2.0831694168085266</v>
      </c>
      <c r="E640" s="91">
        <v>39637.693113538277</v>
      </c>
      <c r="F640" s="91">
        <v>0</v>
      </c>
      <c r="G640" s="79">
        <v>21.5</v>
      </c>
      <c r="H640" s="79">
        <v>18</v>
      </c>
      <c r="I640" s="79">
        <v>22.4</v>
      </c>
      <c r="J640" s="40" t="s">
        <v>348</v>
      </c>
      <c r="K640" s="40" t="s">
        <v>348</v>
      </c>
      <c r="L640" s="40" t="s">
        <v>348</v>
      </c>
      <c r="M640" s="40" t="s">
        <v>348</v>
      </c>
    </row>
    <row r="641" spans="1:13" ht="16" x14ac:dyDescent="0.2">
      <c r="A641" s="77">
        <v>110</v>
      </c>
      <c r="B641" s="37" t="s">
        <v>273</v>
      </c>
      <c r="C641" s="92">
        <v>41878</v>
      </c>
      <c r="D641" s="91">
        <v>3.2848819374219724</v>
      </c>
      <c r="E641" s="91">
        <v>41630.869536987069</v>
      </c>
      <c r="F641" s="91">
        <v>0</v>
      </c>
      <c r="G641" s="79">
        <v>21.5</v>
      </c>
      <c r="H641" s="79">
        <v>18.2</v>
      </c>
      <c r="I641" s="79">
        <v>24.8</v>
      </c>
      <c r="J641" s="40" t="s">
        <v>348</v>
      </c>
      <c r="K641" s="40" t="s">
        <v>348</v>
      </c>
      <c r="L641" s="40" t="s">
        <v>348</v>
      </c>
      <c r="M641" s="40" t="s">
        <v>348</v>
      </c>
    </row>
    <row r="642" spans="1:13" ht="16" x14ac:dyDescent="0.2">
      <c r="A642" s="77">
        <v>202</v>
      </c>
      <c r="B642" s="37" t="s">
        <v>273</v>
      </c>
      <c r="C642" s="92">
        <v>41878</v>
      </c>
      <c r="D642" s="91">
        <v>5.159124332258771</v>
      </c>
      <c r="E642" s="91">
        <v>51561.14550466201</v>
      </c>
      <c r="F642" s="91">
        <v>0.4623950981250099</v>
      </c>
      <c r="G642" s="79">
        <v>21.22</v>
      </c>
      <c r="H642" s="79">
        <v>18.2</v>
      </c>
      <c r="I642" s="79">
        <v>29.8</v>
      </c>
      <c r="J642" s="40" t="s">
        <v>348</v>
      </c>
      <c r="K642" s="40" t="s">
        <v>348</v>
      </c>
      <c r="L642" s="40" t="s">
        <v>348</v>
      </c>
      <c r="M642" s="40" t="s">
        <v>348</v>
      </c>
    </row>
    <row r="643" spans="1:13" ht="16" x14ac:dyDescent="0.2">
      <c r="A643" s="77">
        <v>204</v>
      </c>
      <c r="B643" s="37" t="s">
        <v>274</v>
      </c>
      <c r="C643" s="92">
        <v>41878</v>
      </c>
      <c r="D643" s="91">
        <v>3.8337355801763744</v>
      </c>
      <c r="E643" s="91">
        <v>47297.860102916879</v>
      </c>
      <c r="F643" s="91">
        <v>2.8299657223194856</v>
      </c>
      <c r="G643" s="79">
        <v>21.22</v>
      </c>
      <c r="H643" s="79">
        <v>18.899999999999999</v>
      </c>
      <c r="I643" s="79">
        <v>28.8</v>
      </c>
      <c r="J643" s="40" t="s">
        <v>348</v>
      </c>
      <c r="K643" s="40" t="s">
        <v>348</v>
      </c>
      <c r="L643" s="40" t="s">
        <v>348</v>
      </c>
      <c r="M643" s="40" t="s">
        <v>348</v>
      </c>
    </row>
    <row r="644" spans="1:13" ht="16" x14ac:dyDescent="0.2">
      <c r="A644" s="77">
        <v>205</v>
      </c>
      <c r="B644" s="37" t="s">
        <v>269</v>
      </c>
      <c r="C644" s="92">
        <v>41878</v>
      </c>
      <c r="D644" s="91">
        <v>4.660600680814877</v>
      </c>
      <c r="E644" s="91">
        <v>73384.807521665309</v>
      </c>
      <c r="F644" s="91">
        <v>2.2000998879579314</v>
      </c>
      <c r="G644" s="79">
        <v>21.22</v>
      </c>
      <c r="H644" s="79">
        <v>17.600000000000001</v>
      </c>
      <c r="I644" s="79">
        <v>32.200000000000003</v>
      </c>
      <c r="J644" s="40" t="s">
        <v>348</v>
      </c>
      <c r="K644" s="40" t="s">
        <v>348</v>
      </c>
      <c r="L644" s="40" t="s">
        <v>348</v>
      </c>
      <c r="M644" s="40" t="s">
        <v>348</v>
      </c>
    </row>
    <row r="645" spans="1:13" ht="16" x14ac:dyDescent="0.2">
      <c r="A645" s="77">
        <v>206</v>
      </c>
      <c r="B645" s="37" t="s">
        <v>271</v>
      </c>
      <c r="C645" s="92">
        <v>41878</v>
      </c>
      <c r="D645" s="91">
        <v>6.5623570649839369</v>
      </c>
      <c r="E645" s="91">
        <v>55695.553549882527</v>
      </c>
      <c r="F645" s="91">
        <v>3.1099635202087423</v>
      </c>
      <c r="G645" s="79">
        <v>21.22</v>
      </c>
      <c r="H645" s="79">
        <v>18.100000000000001</v>
      </c>
      <c r="I645" s="79">
        <v>31.5</v>
      </c>
      <c r="J645" s="40" t="s">
        <v>348</v>
      </c>
      <c r="K645" s="40" t="s">
        <v>348</v>
      </c>
      <c r="L645" s="40" t="s">
        <v>348</v>
      </c>
      <c r="M645" s="40" t="s">
        <v>348</v>
      </c>
    </row>
    <row r="646" spans="1:13" ht="16" x14ac:dyDescent="0.2">
      <c r="A646" s="77">
        <v>207</v>
      </c>
      <c r="B646" s="37" t="s">
        <v>272</v>
      </c>
      <c r="C646" s="92">
        <v>41878</v>
      </c>
      <c r="D646" s="91">
        <v>2.7738272087684583</v>
      </c>
      <c r="E646" s="91">
        <v>43733.411838326138</v>
      </c>
      <c r="F646" s="91">
        <v>1.7196870959460031</v>
      </c>
      <c r="G646" s="79">
        <v>21.22</v>
      </c>
      <c r="H646" s="79">
        <v>18.399999999999999</v>
      </c>
      <c r="I646" s="79">
        <v>27.3</v>
      </c>
      <c r="J646" s="40" t="s">
        <v>348</v>
      </c>
      <c r="K646" s="40" t="s">
        <v>348</v>
      </c>
      <c r="L646" s="40" t="s">
        <v>348</v>
      </c>
      <c r="M646" s="40" t="s">
        <v>348</v>
      </c>
    </row>
    <row r="647" spans="1:13" ht="16" x14ac:dyDescent="0.2">
      <c r="A647" s="77">
        <v>208</v>
      </c>
      <c r="B647" s="37" t="s">
        <v>268</v>
      </c>
      <c r="C647" s="92">
        <v>41878</v>
      </c>
      <c r="D647" s="91">
        <v>3.59228481598509</v>
      </c>
      <c r="E647" s="91">
        <v>46119.640880013416</v>
      </c>
      <c r="F647" s="91">
        <v>1.8848140127228357</v>
      </c>
      <c r="G647" s="79">
        <v>21.22</v>
      </c>
      <c r="H647" s="79">
        <v>17.600000000000001</v>
      </c>
      <c r="I647" s="79">
        <v>27.2</v>
      </c>
      <c r="J647" s="40" t="s">
        <v>348</v>
      </c>
      <c r="K647" s="40" t="s">
        <v>348</v>
      </c>
      <c r="L647" s="40" t="s">
        <v>348</v>
      </c>
      <c r="M647" s="40" t="s">
        <v>348</v>
      </c>
    </row>
    <row r="648" spans="1:13" ht="16" x14ac:dyDescent="0.2">
      <c r="A648" s="77">
        <v>209</v>
      </c>
      <c r="B648" s="37" t="s">
        <v>270</v>
      </c>
      <c r="C648" s="92">
        <v>41878</v>
      </c>
      <c r="D648" s="91">
        <v>2.3059254599157022</v>
      </c>
      <c r="E648" s="91">
        <v>46843.9457331784</v>
      </c>
      <c r="F648" s="91">
        <v>4.8689960781688741</v>
      </c>
      <c r="G648" s="79">
        <v>21.22</v>
      </c>
      <c r="H648" s="79">
        <v>17.600000000000001</v>
      </c>
      <c r="I648" s="79">
        <v>21.9</v>
      </c>
      <c r="J648" s="40" t="s">
        <v>348</v>
      </c>
      <c r="K648" s="40" t="s">
        <v>348</v>
      </c>
      <c r="L648" s="40" t="s">
        <v>348</v>
      </c>
      <c r="M648" s="40" t="s">
        <v>348</v>
      </c>
    </row>
    <row r="649" spans="1:13" ht="16" x14ac:dyDescent="0.2">
      <c r="A649" s="77">
        <v>210</v>
      </c>
      <c r="B649" s="37" t="s">
        <v>276</v>
      </c>
      <c r="C649" s="92">
        <v>41878</v>
      </c>
      <c r="D649" s="91">
        <v>2.5938016950563498</v>
      </c>
      <c r="E649" s="91">
        <v>42692.148707656772</v>
      </c>
      <c r="F649" s="91">
        <v>3.0294464191949801</v>
      </c>
      <c r="G649" s="79">
        <v>21.22</v>
      </c>
      <c r="H649" s="79">
        <v>17.399999999999999</v>
      </c>
      <c r="I649" s="79">
        <v>25.6</v>
      </c>
      <c r="J649" s="40" t="s">
        <v>348</v>
      </c>
      <c r="K649" s="40" t="s">
        <v>348</v>
      </c>
      <c r="L649" s="40" t="s">
        <v>348</v>
      </c>
      <c r="M649" s="40" t="s">
        <v>348</v>
      </c>
    </row>
    <row r="650" spans="1:13" ht="16" x14ac:dyDescent="0.2">
      <c r="A650" s="77">
        <v>402</v>
      </c>
      <c r="B650" s="37" t="s">
        <v>272</v>
      </c>
      <c r="C650" s="92">
        <v>41878</v>
      </c>
      <c r="D650" s="91">
        <v>3.1448431655152813</v>
      </c>
      <c r="E650" s="91">
        <v>38614.63145676109</v>
      </c>
      <c r="F650" s="91">
        <v>0</v>
      </c>
      <c r="G650" s="79">
        <v>19.89</v>
      </c>
      <c r="H650" s="79">
        <v>17.100000000000001</v>
      </c>
      <c r="I650" s="79">
        <v>30.1</v>
      </c>
      <c r="J650" s="40" t="s">
        <v>348</v>
      </c>
      <c r="K650" s="40" t="s">
        <v>348</v>
      </c>
      <c r="L650" s="40" t="s">
        <v>348</v>
      </c>
      <c r="M650" s="40" t="s">
        <v>348</v>
      </c>
    </row>
    <row r="651" spans="1:13" ht="16" x14ac:dyDescent="0.2">
      <c r="A651" s="77">
        <v>403</v>
      </c>
      <c r="B651" s="37" t="s">
        <v>268</v>
      </c>
      <c r="C651" s="92">
        <v>41878</v>
      </c>
      <c r="D651" s="91">
        <v>1.9645690871660122</v>
      </c>
      <c r="E651" s="91">
        <v>27176.533135609734</v>
      </c>
      <c r="F651" s="91">
        <v>0</v>
      </c>
      <c r="G651" s="79">
        <v>19.89</v>
      </c>
      <c r="H651" s="79">
        <v>17.2</v>
      </c>
      <c r="I651" s="79">
        <v>23.9</v>
      </c>
      <c r="J651" s="40" t="s">
        <v>348</v>
      </c>
      <c r="K651" s="40" t="s">
        <v>348</v>
      </c>
      <c r="L651" s="40" t="s">
        <v>348</v>
      </c>
      <c r="M651" s="40" t="s">
        <v>348</v>
      </c>
    </row>
    <row r="652" spans="1:13" ht="16" x14ac:dyDescent="0.2">
      <c r="A652" s="77">
        <v>404</v>
      </c>
      <c r="B652" s="37" t="s">
        <v>273</v>
      </c>
      <c r="C652" s="92">
        <v>41878</v>
      </c>
      <c r="D652" s="91">
        <v>4.4954767431104212</v>
      </c>
      <c r="E652" s="91">
        <v>58504.935294616596</v>
      </c>
      <c r="F652" s="91">
        <v>0</v>
      </c>
      <c r="G652" s="79">
        <v>19.89</v>
      </c>
      <c r="H652" s="79">
        <v>17.399999999999999</v>
      </c>
      <c r="I652" s="79">
        <v>29.3</v>
      </c>
      <c r="J652" s="40" t="s">
        <v>348</v>
      </c>
      <c r="K652" s="40" t="s">
        <v>348</v>
      </c>
      <c r="L652" s="40" t="s">
        <v>348</v>
      </c>
      <c r="M652" s="40" t="s">
        <v>348</v>
      </c>
    </row>
    <row r="653" spans="1:13" ht="16" x14ac:dyDescent="0.2">
      <c r="A653" s="77">
        <v>405</v>
      </c>
      <c r="B653" s="37" t="s">
        <v>269</v>
      </c>
      <c r="C653" s="92">
        <v>41878</v>
      </c>
      <c r="D653" s="91">
        <v>1.6581073588719035</v>
      </c>
      <c r="E653" s="91">
        <v>30545.703824717748</v>
      </c>
      <c r="F653" s="91">
        <v>0.34826381267867046</v>
      </c>
      <c r="G653" s="79">
        <v>19.89</v>
      </c>
      <c r="H653" s="79">
        <v>17.100000000000001</v>
      </c>
      <c r="I653" s="79">
        <v>30</v>
      </c>
      <c r="J653" s="40" t="s">
        <v>348</v>
      </c>
      <c r="K653" s="40" t="s">
        <v>348</v>
      </c>
      <c r="L653" s="40" t="s">
        <v>348</v>
      </c>
      <c r="M653" s="40" t="s">
        <v>348</v>
      </c>
    </row>
    <row r="654" spans="1:13" ht="16" x14ac:dyDescent="0.2">
      <c r="A654" s="77">
        <v>406</v>
      </c>
      <c r="B654" s="37" t="s">
        <v>276</v>
      </c>
      <c r="C654" s="92">
        <v>41878</v>
      </c>
      <c r="D654" s="91">
        <v>1.2614107205316025</v>
      </c>
      <c r="E654" s="91">
        <v>24388.691545010912</v>
      </c>
      <c r="F654" s="91">
        <v>2.1809156209721108</v>
      </c>
      <c r="G654" s="79">
        <v>19.89</v>
      </c>
      <c r="H654" s="79">
        <v>16.399999999999999</v>
      </c>
      <c r="I654" s="79">
        <v>18.899999999999999</v>
      </c>
      <c r="J654" s="40" t="s">
        <v>348</v>
      </c>
      <c r="K654" s="40" t="s">
        <v>348</v>
      </c>
      <c r="L654" s="40" t="s">
        <v>348</v>
      </c>
      <c r="M654" s="40" t="s">
        <v>348</v>
      </c>
    </row>
    <row r="655" spans="1:13" ht="16" x14ac:dyDescent="0.2">
      <c r="A655" s="77">
        <v>407</v>
      </c>
      <c r="B655" s="37" t="s">
        <v>274</v>
      </c>
      <c r="C655" s="92">
        <v>41878</v>
      </c>
      <c r="D655" s="91">
        <v>2.2799147524043342</v>
      </c>
      <c r="E655" s="91">
        <v>27673.427951933576</v>
      </c>
      <c r="F655" s="91">
        <v>5.8112760855803005</v>
      </c>
      <c r="G655" s="79">
        <v>19.89</v>
      </c>
      <c r="H655" s="79">
        <v>16.8</v>
      </c>
      <c r="I655" s="79">
        <v>23.5</v>
      </c>
      <c r="J655" s="40" t="s">
        <v>348</v>
      </c>
      <c r="K655" s="40" t="s">
        <v>348</v>
      </c>
      <c r="L655" s="40" t="s">
        <v>348</v>
      </c>
      <c r="M655" s="40" t="s">
        <v>348</v>
      </c>
    </row>
    <row r="656" spans="1:13" ht="16" x14ac:dyDescent="0.2">
      <c r="A656" s="77">
        <v>408</v>
      </c>
      <c r="B656" s="37" t="s">
        <v>271</v>
      </c>
      <c r="C656" s="92">
        <v>41878</v>
      </c>
      <c r="D656" s="91">
        <v>2.2993826881572588</v>
      </c>
      <c r="E656" s="91">
        <v>37440.148534762986</v>
      </c>
      <c r="F656" s="91">
        <v>9.2629206958160921</v>
      </c>
      <c r="G656" s="79">
        <v>19.89</v>
      </c>
      <c r="H656" s="79">
        <v>16.899999999999999</v>
      </c>
      <c r="I656" s="79">
        <v>26.6</v>
      </c>
      <c r="J656" s="40" t="s">
        <v>348</v>
      </c>
      <c r="K656" s="40" t="s">
        <v>348</v>
      </c>
      <c r="L656" s="40" t="s">
        <v>348</v>
      </c>
      <c r="M656" s="40" t="s">
        <v>348</v>
      </c>
    </row>
    <row r="657" spans="1:13" ht="16" x14ac:dyDescent="0.2">
      <c r="A657" s="77">
        <v>409</v>
      </c>
      <c r="B657" s="37" t="s">
        <v>270</v>
      </c>
      <c r="C657" s="92">
        <v>41878</v>
      </c>
      <c r="D657" s="91">
        <v>2.7281351741304247</v>
      </c>
      <c r="E657" s="91">
        <v>46965.68833004107</v>
      </c>
      <c r="F657" s="91">
        <v>3.5214969880410001</v>
      </c>
      <c r="G657" s="79">
        <v>19.89</v>
      </c>
      <c r="H657" s="79">
        <v>17</v>
      </c>
      <c r="I657" s="79">
        <v>32.299999999999997</v>
      </c>
      <c r="J657" s="40" t="s">
        <v>348</v>
      </c>
      <c r="K657" s="40" t="s">
        <v>348</v>
      </c>
      <c r="L657" s="40" t="s">
        <v>348</v>
      </c>
      <c r="M657" s="40" t="s">
        <v>348</v>
      </c>
    </row>
    <row r="658" spans="1:13" ht="16" x14ac:dyDescent="0.2">
      <c r="A658" s="77">
        <v>102</v>
      </c>
      <c r="B658" s="37" t="s">
        <v>271</v>
      </c>
      <c r="C658" s="92">
        <v>41885</v>
      </c>
      <c r="D658" s="91">
        <v>2.0027872376745952</v>
      </c>
      <c r="E658" s="91">
        <v>42157.438158019409</v>
      </c>
      <c r="F658" s="91">
        <v>5.3368233283153117</v>
      </c>
      <c r="G658" s="79">
        <v>20.56</v>
      </c>
      <c r="H658" s="79">
        <v>17.399999999999999</v>
      </c>
      <c r="I658" s="79">
        <v>27</v>
      </c>
      <c r="J658" s="40" t="s">
        <v>348</v>
      </c>
      <c r="K658" s="40" t="s">
        <v>348</v>
      </c>
      <c r="L658" s="40" t="s">
        <v>348</v>
      </c>
      <c r="M658" s="40" t="s">
        <v>348</v>
      </c>
    </row>
    <row r="659" spans="1:13" ht="16" x14ac:dyDescent="0.2">
      <c r="A659" s="77">
        <v>103</v>
      </c>
      <c r="B659" s="37" t="s">
        <v>272</v>
      </c>
      <c r="C659" s="92">
        <v>41885</v>
      </c>
      <c r="D659" s="91">
        <v>2.7555146083055297</v>
      </c>
      <c r="E659" s="91">
        <v>38467.832565599645</v>
      </c>
      <c r="F659" s="91">
        <v>2.6734048365032113</v>
      </c>
      <c r="G659" s="79">
        <v>20.56</v>
      </c>
      <c r="H659" s="79">
        <v>17.3</v>
      </c>
      <c r="I659" s="79">
        <v>26.7</v>
      </c>
      <c r="J659" s="40" t="s">
        <v>348</v>
      </c>
      <c r="K659" s="40" t="s">
        <v>348</v>
      </c>
      <c r="L659" s="40" t="s">
        <v>348</v>
      </c>
      <c r="M659" s="40" t="s">
        <v>348</v>
      </c>
    </row>
    <row r="660" spans="1:13" ht="16" x14ac:dyDescent="0.2">
      <c r="A660" s="77">
        <v>104</v>
      </c>
      <c r="B660" s="37" t="s">
        <v>269</v>
      </c>
      <c r="C660" s="92">
        <v>41885</v>
      </c>
      <c r="D660" s="91">
        <v>0.29520293099587797</v>
      </c>
      <c r="E660" s="91">
        <v>36363.929101767091</v>
      </c>
      <c r="F660" s="91">
        <v>1.4519341323279094</v>
      </c>
      <c r="G660" s="79">
        <v>20.56</v>
      </c>
      <c r="H660" s="79">
        <v>17.600000000000001</v>
      </c>
      <c r="I660" s="79">
        <v>27.2</v>
      </c>
      <c r="J660" s="40" t="s">
        <v>348</v>
      </c>
      <c r="K660" s="40" t="s">
        <v>348</v>
      </c>
      <c r="L660" s="40" t="s">
        <v>348</v>
      </c>
      <c r="M660" s="40" t="s">
        <v>348</v>
      </c>
    </row>
    <row r="661" spans="1:13" ht="16" x14ac:dyDescent="0.2">
      <c r="A661" s="77">
        <v>105</v>
      </c>
      <c r="B661" s="37" t="s">
        <v>274</v>
      </c>
      <c r="C661" s="92">
        <v>41885</v>
      </c>
      <c r="D661" s="91">
        <v>1.3789407228629056</v>
      </c>
      <c r="E661" s="91">
        <v>34701.302074401858</v>
      </c>
      <c r="F661" s="91">
        <v>1.5087151567416557</v>
      </c>
      <c r="G661" s="79">
        <v>20.56</v>
      </c>
      <c r="H661" s="79">
        <v>17.899999999999999</v>
      </c>
      <c r="I661" s="79">
        <v>24.4</v>
      </c>
      <c r="J661" s="40" t="s">
        <v>348</v>
      </c>
      <c r="K661" s="40" t="s">
        <v>348</v>
      </c>
      <c r="L661" s="40" t="s">
        <v>348</v>
      </c>
      <c r="M661" s="40" t="s">
        <v>348</v>
      </c>
    </row>
    <row r="662" spans="1:13" ht="16" x14ac:dyDescent="0.2">
      <c r="A662" s="77">
        <v>106</v>
      </c>
      <c r="B662" s="37" t="s">
        <v>268</v>
      </c>
      <c r="C662" s="92">
        <v>41885</v>
      </c>
      <c r="D662" s="91">
        <v>0.59877712668866923</v>
      </c>
      <c r="E662" s="91">
        <v>27570.618385845344</v>
      </c>
      <c r="F662" s="91">
        <v>0</v>
      </c>
      <c r="G662" s="79">
        <v>20.56</v>
      </c>
      <c r="H662" s="79">
        <v>17.100000000000001</v>
      </c>
      <c r="I662" s="79">
        <v>22.8</v>
      </c>
      <c r="J662" s="40" t="s">
        <v>348</v>
      </c>
      <c r="K662" s="40" t="s">
        <v>348</v>
      </c>
      <c r="L662" s="40" t="s">
        <v>348</v>
      </c>
      <c r="M662" s="40" t="s">
        <v>348</v>
      </c>
    </row>
    <row r="663" spans="1:13" ht="16" x14ac:dyDescent="0.2">
      <c r="A663" s="77">
        <v>107</v>
      </c>
      <c r="B663" s="37" t="s">
        <v>270</v>
      </c>
      <c r="C663" s="92">
        <v>41885</v>
      </c>
      <c r="D663" s="91">
        <v>1.135375494645162</v>
      </c>
      <c r="E663" s="91">
        <v>29101.647036323455</v>
      </c>
      <c r="F663" s="91">
        <v>0.30313858592700632</v>
      </c>
      <c r="G663" s="79">
        <v>20.56</v>
      </c>
      <c r="H663" s="79">
        <v>17.3</v>
      </c>
      <c r="I663" s="79">
        <v>24.4</v>
      </c>
      <c r="J663" s="40" t="s">
        <v>348</v>
      </c>
      <c r="K663" s="40" t="s">
        <v>348</v>
      </c>
      <c r="L663" s="40" t="s">
        <v>348</v>
      </c>
      <c r="M663" s="40" t="s">
        <v>348</v>
      </c>
    </row>
    <row r="664" spans="1:13" ht="16" x14ac:dyDescent="0.2">
      <c r="A664" s="77">
        <v>109</v>
      </c>
      <c r="B664" s="37" t="s">
        <v>276</v>
      </c>
      <c r="C664" s="92">
        <v>41885</v>
      </c>
      <c r="D664" s="91">
        <v>1.5603835735530065</v>
      </c>
      <c r="E664" s="91">
        <v>22994.964825989897</v>
      </c>
      <c r="F664" s="91">
        <v>0</v>
      </c>
      <c r="G664" s="79">
        <v>20.56</v>
      </c>
      <c r="H664" s="79">
        <v>17.3</v>
      </c>
      <c r="I664" s="79">
        <v>24.5</v>
      </c>
      <c r="J664" s="40" t="s">
        <v>348</v>
      </c>
      <c r="K664" s="40" t="s">
        <v>348</v>
      </c>
      <c r="L664" s="40" t="s">
        <v>348</v>
      </c>
      <c r="M664" s="40" t="s">
        <v>348</v>
      </c>
    </row>
    <row r="665" spans="1:13" ht="16" x14ac:dyDescent="0.2">
      <c r="A665" s="77">
        <v>110</v>
      </c>
      <c r="B665" s="37" t="s">
        <v>273</v>
      </c>
      <c r="C665" s="92">
        <v>41885</v>
      </c>
      <c r="D665" s="91">
        <v>1.5798906710774347</v>
      </c>
      <c r="E665" s="91">
        <v>34890.960711946915</v>
      </c>
      <c r="F665" s="91">
        <v>0</v>
      </c>
      <c r="G665" s="79">
        <v>20.56</v>
      </c>
      <c r="H665" s="79">
        <v>17.399999999999999</v>
      </c>
      <c r="I665" s="79">
        <v>25.9</v>
      </c>
      <c r="J665" s="40" t="s">
        <v>348</v>
      </c>
      <c r="K665" s="40" t="s">
        <v>348</v>
      </c>
      <c r="L665" s="40" t="s">
        <v>348</v>
      </c>
      <c r="M665" s="40" t="s">
        <v>348</v>
      </c>
    </row>
    <row r="666" spans="1:13" ht="16" x14ac:dyDescent="0.2">
      <c r="A666" s="77">
        <v>202</v>
      </c>
      <c r="B666" s="37" t="s">
        <v>273</v>
      </c>
      <c r="C666" s="92">
        <v>41885</v>
      </c>
      <c r="D666" s="91">
        <v>7.0536369352020296</v>
      </c>
      <c r="E666" s="91">
        <v>50264.917923214234</v>
      </c>
      <c r="F666" s="91">
        <v>0</v>
      </c>
      <c r="G666" s="79">
        <v>19.11</v>
      </c>
      <c r="H666" s="79">
        <v>16.7</v>
      </c>
      <c r="I666" s="79">
        <v>30.4</v>
      </c>
      <c r="J666" s="40" t="s">
        <v>348</v>
      </c>
      <c r="K666" s="40" t="s">
        <v>348</v>
      </c>
      <c r="L666" s="40" t="s">
        <v>348</v>
      </c>
      <c r="M666" s="40" t="s">
        <v>348</v>
      </c>
    </row>
    <row r="667" spans="1:13" ht="16" x14ac:dyDescent="0.2">
      <c r="A667" s="77">
        <v>204</v>
      </c>
      <c r="B667" s="37" t="s">
        <v>274</v>
      </c>
      <c r="C667" s="92">
        <v>41885</v>
      </c>
      <c r="D667" s="91">
        <v>0.92992439975282537</v>
      </c>
      <c r="E667" s="91">
        <v>43491.928464705765</v>
      </c>
      <c r="F667" s="91">
        <v>0.77348372152901745</v>
      </c>
      <c r="G667" s="79">
        <v>19.11</v>
      </c>
      <c r="H667" s="79">
        <v>16.899999999999999</v>
      </c>
      <c r="I667" s="79">
        <v>32.799999999999997</v>
      </c>
      <c r="J667" s="40" t="s">
        <v>348</v>
      </c>
      <c r="K667" s="40" t="s">
        <v>348</v>
      </c>
      <c r="L667" s="40" t="s">
        <v>348</v>
      </c>
      <c r="M667" s="40" t="s">
        <v>348</v>
      </c>
    </row>
    <row r="668" spans="1:13" ht="16" x14ac:dyDescent="0.2">
      <c r="A668" s="77">
        <v>205</v>
      </c>
      <c r="B668" s="37" t="s">
        <v>269</v>
      </c>
      <c r="C668" s="92">
        <v>41885</v>
      </c>
      <c r="D668" s="91">
        <v>4.1910222653654436</v>
      </c>
      <c r="E668" s="91">
        <v>55513.842676307904</v>
      </c>
      <c r="F668" s="91">
        <v>5.3220207925486527</v>
      </c>
      <c r="G668" s="79">
        <v>19.11</v>
      </c>
      <c r="H668" s="79">
        <v>16.5</v>
      </c>
      <c r="I668" s="79">
        <v>32.299999999999997</v>
      </c>
      <c r="J668" s="40" t="s">
        <v>348</v>
      </c>
      <c r="K668" s="40" t="s">
        <v>348</v>
      </c>
      <c r="L668" s="40" t="s">
        <v>348</v>
      </c>
      <c r="M668" s="40" t="s">
        <v>348</v>
      </c>
    </row>
    <row r="669" spans="1:13" ht="16" x14ac:dyDescent="0.2">
      <c r="A669" s="77">
        <v>206</v>
      </c>
      <c r="B669" s="37" t="s">
        <v>271</v>
      </c>
      <c r="C669" s="92">
        <v>41885</v>
      </c>
      <c r="D669" s="91">
        <v>3.460381667565541</v>
      </c>
      <c r="E669" s="91">
        <v>50984.122481932231</v>
      </c>
      <c r="F669" s="91">
        <v>10.993302478769111</v>
      </c>
      <c r="G669" s="79">
        <v>19.11</v>
      </c>
      <c r="H669" s="79">
        <v>16.8</v>
      </c>
      <c r="I669" s="79">
        <v>29.6</v>
      </c>
      <c r="J669" s="40" t="s">
        <v>348</v>
      </c>
      <c r="K669" s="40" t="s">
        <v>348</v>
      </c>
      <c r="L669" s="40" t="s">
        <v>348</v>
      </c>
      <c r="M669" s="40" t="s">
        <v>348</v>
      </c>
    </row>
    <row r="670" spans="1:13" ht="16" x14ac:dyDescent="0.2">
      <c r="A670" s="77">
        <v>207</v>
      </c>
      <c r="B670" s="37" t="s">
        <v>272</v>
      </c>
      <c r="C670" s="92">
        <v>41885</v>
      </c>
      <c r="D670" s="91">
        <v>1.7836955092133109</v>
      </c>
      <c r="E670" s="91">
        <v>45776.78796344596</v>
      </c>
      <c r="F670" s="91">
        <v>4.5592661974809721</v>
      </c>
      <c r="G670" s="79">
        <v>19.11</v>
      </c>
      <c r="H670" s="79">
        <v>16.5</v>
      </c>
      <c r="I670" s="79">
        <v>32.299999999999997</v>
      </c>
      <c r="J670" s="40" t="s">
        <v>348</v>
      </c>
      <c r="K670" s="40" t="s">
        <v>348</v>
      </c>
      <c r="L670" s="40" t="s">
        <v>348</v>
      </c>
      <c r="M670" s="40" t="s">
        <v>348</v>
      </c>
    </row>
    <row r="671" spans="1:13" ht="16" x14ac:dyDescent="0.2">
      <c r="A671" s="77">
        <v>208</v>
      </c>
      <c r="B671" s="37" t="s">
        <v>268</v>
      </c>
      <c r="C671" s="92">
        <v>41885</v>
      </c>
      <c r="D671" s="91">
        <v>4.9326540340001142</v>
      </c>
      <c r="E671" s="91">
        <v>38026.649465536626</v>
      </c>
      <c r="F671" s="91">
        <v>1.8441239498992368</v>
      </c>
      <c r="G671" s="79">
        <v>19.11</v>
      </c>
      <c r="H671" s="79">
        <v>16.45</v>
      </c>
      <c r="I671" s="79">
        <v>31.549999999999997</v>
      </c>
      <c r="J671" s="40" t="s">
        <v>348</v>
      </c>
      <c r="K671" s="40" t="s">
        <v>348</v>
      </c>
      <c r="L671" s="40" t="s">
        <v>348</v>
      </c>
      <c r="M671" s="40" t="s">
        <v>348</v>
      </c>
    </row>
    <row r="672" spans="1:13" ht="16" x14ac:dyDescent="0.2">
      <c r="A672" s="77">
        <v>209</v>
      </c>
      <c r="B672" s="37" t="s">
        <v>270</v>
      </c>
      <c r="C672" s="92">
        <v>41885</v>
      </c>
      <c r="D672" s="91">
        <v>2.078148322864469</v>
      </c>
      <c r="E672" s="91">
        <v>42946.372109934622</v>
      </c>
      <c r="F672" s="91">
        <v>1.9773000492095956</v>
      </c>
      <c r="G672" s="79">
        <v>19.11</v>
      </c>
      <c r="H672" s="79">
        <v>16.399999999999999</v>
      </c>
      <c r="I672" s="79">
        <v>29.4</v>
      </c>
      <c r="J672" s="40" t="s">
        <v>348</v>
      </c>
      <c r="K672" s="40" t="s">
        <v>348</v>
      </c>
      <c r="L672" s="40" t="s">
        <v>348</v>
      </c>
      <c r="M672" s="40" t="s">
        <v>348</v>
      </c>
    </row>
    <row r="673" spans="1:13" ht="16" x14ac:dyDescent="0.2">
      <c r="A673" s="77">
        <v>210</v>
      </c>
      <c r="B673" s="37" t="s">
        <v>276</v>
      </c>
      <c r="C673" s="92">
        <v>41885</v>
      </c>
      <c r="D673" s="91">
        <v>1.4932953365690391</v>
      </c>
      <c r="E673" s="91">
        <v>26796.636918272765</v>
      </c>
      <c r="F673" s="91">
        <v>0.11098985618691257</v>
      </c>
      <c r="G673" s="79">
        <v>19.11</v>
      </c>
      <c r="H673" s="79">
        <v>16.3</v>
      </c>
      <c r="I673" s="79">
        <v>25</v>
      </c>
      <c r="J673" s="40" t="s">
        <v>348</v>
      </c>
      <c r="K673" s="40" t="s">
        <v>348</v>
      </c>
      <c r="L673" s="40" t="s">
        <v>348</v>
      </c>
      <c r="M673" s="40" t="s">
        <v>348</v>
      </c>
    </row>
    <row r="674" spans="1:13" ht="16" x14ac:dyDescent="0.2">
      <c r="A674" s="77">
        <v>402</v>
      </c>
      <c r="B674" s="37" t="s">
        <v>272</v>
      </c>
      <c r="C674" s="92">
        <v>41885</v>
      </c>
      <c r="D674" s="91">
        <v>1.336186137013579</v>
      </c>
      <c r="E674" s="91">
        <v>34742.541567385211</v>
      </c>
      <c r="F674" s="91">
        <v>5.9736454631976752</v>
      </c>
      <c r="G674" s="79">
        <v>17.440000000000001</v>
      </c>
      <c r="H674" s="79">
        <v>15.6</v>
      </c>
      <c r="I674" s="79">
        <v>34.299999999999997</v>
      </c>
      <c r="J674" s="40" t="s">
        <v>348</v>
      </c>
      <c r="K674" s="40" t="s">
        <v>348</v>
      </c>
      <c r="L674" s="40" t="s">
        <v>348</v>
      </c>
      <c r="M674" s="40" t="s">
        <v>348</v>
      </c>
    </row>
    <row r="675" spans="1:13" ht="16" x14ac:dyDescent="0.2">
      <c r="A675" s="77">
        <v>403</v>
      </c>
      <c r="B675" s="37" t="s">
        <v>268</v>
      </c>
      <c r="C675" s="92">
        <v>41885</v>
      </c>
      <c r="D675" s="91">
        <v>1.2704527220229374</v>
      </c>
      <c r="E675" s="91">
        <v>30966.752516516259</v>
      </c>
      <c r="F675" s="91">
        <v>5.267942311981006</v>
      </c>
      <c r="G675" s="79">
        <v>17.440000000000001</v>
      </c>
      <c r="H675" s="79">
        <v>15.4</v>
      </c>
      <c r="I675" s="79">
        <v>29.9</v>
      </c>
      <c r="J675" s="40" t="s">
        <v>348</v>
      </c>
      <c r="K675" s="40" t="s">
        <v>348</v>
      </c>
      <c r="L675" s="40" t="s">
        <v>348</v>
      </c>
      <c r="M675" s="40" t="s">
        <v>348</v>
      </c>
    </row>
    <row r="676" spans="1:13" ht="16" x14ac:dyDescent="0.2">
      <c r="A676" s="77">
        <v>404</v>
      </c>
      <c r="B676" s="37" t="s">
        <v>273</v>
      </c>
      <c r="C676" s="92">
        <v>41885</v>
      </c>
      <c r="D676" s="91">
        <v>1.1532537208505695</v>
      </c>
      <c r="E676" s="91">
        <v>40386.060217645791</v>
      </c>
      <c r="F676" s="91">
        <v>3.6731054081323484</v>
      </c>
      <c r="G676" s="79">
        <v>17.440000000000001</v>
      </c>
      <c r="H676" s="79">
        <v>15.7</v>
      </c>
      <c r="I676" s="79">
        <v>32.5</v>
      </c>
      <c r="J676" s="40" t="s">
        <v>348</v>
      </c>
      <c r="K676" s="40" t="s">
        <v>348</v>
      </c>
      <c r="L676" s="40" t="s">
        <v>348</v>
      </c>
      <c r="M676" s="40" t="s">
        <v>348</v>
      </c>
    </row>
    <row r="677" spans="1:13" ht="16" x14ac:dyDescent="0.2">
      <c r="A677" s="77">
        <v>405</v>
      </c>
      <c r="B677" s="37" t="s">
        <v>269</v>
      </c>
      <c r="C677" s="92">
        <v>41885</v>
      </c>
      <c r="D677" s="91">
        <v>1.2404937958276525</v>
      </c>
      <c r="E677" s="91">
        <v>38612.150228866347</v>
      </c>
      <c r="F677" s="91">
        <v>2.4254499576139774</v>
      </c>
      <c r="G677" s="79">
        <v>17.440000000000001</v>
      </c>
      <c r="H677" s="79">
        <v>15.7</v>
      </c>
      <c r="I677" s="79">
        <v>31.3</v>
      </c>
      <c r="J677" s="40" t="s">
        <v>348</v>
      </c>
      <c r="K677" s="40" t="s">
        <v>348</v>
      </c>
      <c r="L677" s="40" t="s">
        <v>348</v>
      </c>
      <c r="M677" s="40" t="s">
        <v>348</v>
      </c>
    </row>
    <row r="678" spans="1:13" ht="16" x14ac:dyDescent="0.2">
      <c r="A678" s="77">
        <v>406</v>
      </c>
      <c r="B678" s="37" t="s">
        <v>276</v>
      </c>
      <c r="C678" s="92">
        <v>41885</v>
      </c>
      <c r="D678" s="91">
        <v>1.474605972875721</v>
      </c>
      <c r="E678" s="91">
        <v>25365.58980943801</v>
      </c>
      <c r="F678" s="91">
        <v>0</v>
      </c>
      <c r="G678" s="79">
        <v>17.440000000000001</v>
      </c>
      <c r="H678" s="79">
        <v>15.7</v>
      </c>
      <c r="I678" s="79">
        <v>28.5</v>
      </c>
      <c r="J678" s="40" t="s">
        <v>348</v>
      </c>
      <c r="K678" s="40" t="s">
        <v>348</v>
      </c>
      <c r="L678" s="40" t="s">
        <v>348</v>
      </c>
      <c r="M678" s="40" t="s">
        <v>348</v>
      </c>
    </row>
    <row r="679" spans="1:13" ht="16" x14ac:dyDescent="0.2">
      <c r="A679" s="77">
        <v>407</v>
      </c>
      <c r="B679" s="37" t="s">
        <v>274</v>
      </c>
      <c r="C679" s="92">
        <v>41885</v>
      </c>
      <c r="D679" s="91">
        <v>0.57885080097482122</v>
      </c>
      <c r="E679" s="91">
        <v>35365.197325769492</v>
      </c>
      <c r="F679" s="91">
        <v>0</v>
      </c>
      <c r="G679" s="79">
        <v>17.440000000000001</v>
      </c>
      <c r="H679" s="79">
        <v>15.8</v>
      </c>
      <c r="I679" s="79">
        <v>26.6</v>
      </c>
      <c r="J679" s="40" t="s">
        <v>348</v>
      </c>
      <c r="K679" s="40" t="s">
        <v>348</v>
      </c>
      <c r="L679" s="40" t="s">
        <v>348</v>
      </c>
      <c r="M679" s="40" t="s">
        <v>348</v>
      </c>
    </row>
    <row r="680" spans="1:13" ht="16" x14ac:dyDescent="0.2">
      <c r="A680" s="77">
        <v>408</v>
      </c>
      <c r="B680" s="37" t="s">
        <v>271</v>
      </c>
      <c r="C680" s="92">
        <v>41885</v>
      </c>
      <c r="D680" s="91">
        <v>1.1885109445526854</v>
      </c>
      <c r="E680" s="91">
        <v>48888.666184502785</v>
      </c>
      <c r="F680" s="91">
        <v>0.86128609152108004</v>
      </c>
      <c r="G680" s="79">
        <v>17.440000000000001</v>
      </c>
      <c r="H680" s="79">
        <v>15.8</v>
      </c>
      <c r="I680" s="79">
        <v>29.5</v>
      </c>
      <c r="J680" s="40" t="s">
        <v>348</v>
      </c>
      <c r="K680" s="40" t="s">
        <v>348</v>
      </c>
      <c r="L680" s="40" t="s">
        <v>348</v>
      </c>
      <c r="M680" s="40" t="s">
        <v>348</v>
      </c>
    </row>
    <row r="681" spans="1:13" ht="16" x14ac:dyDescent="0.2">
      <c r="A681" s="77">
        <v>409</v>
      </c>
      <c r="B681" s="37" t="s">
        <v>270</v>
      </c>
      <c r="C681" s="92">
        <v>41885</v>
      </c>
      <c r="D681" s="91">
        <v>1.2540911385856071</v>
      </c>
      <c r="E681" s="91">
        <v>55691.135158370809</v>
      </c>
      <c r="F681" s="91">
        <v>0</v>
      </c>
      <c r="G681" s="79">
        <v>17.440000000000001</v>
      </c>
      <c r="H681" s="79">
        <v>15.9</v>
      </c>
      <c r="I681" s="79">
        <v>34.9</v>
      </c>
      <c r="J681" s="40" t="s">
        <v>348</v>
      </c>
      <c r="K681" s="40" t="s">
        <v>348</v>
      </c>
      <c r="L681" s="40" t="s">
        <v>348</v>
      </c>
      <c r="M681" s="40" t="s">
        <v>348</v>
      </c>
    </row>
    <row r="682" spans="1:13" ht="16" x14ac:dyDescent="0.2">
      <c r="A682" s="77">
        <v>102</v>
      </c>
      <c r="B682" s="37" t="s">
        <v>271</v>
      </c>
      <c r="C682" s="92">
        <v>41894</v>
      </c>
      <c r="D682" s="91">
        <v>1.5619197357975501</v>
      </c>
      <c r="E682" s="91">
        <v>25534.058505074318</v>
      </c>
      <c r="F682" s="91">
        <v>8.1056570464433371</v>
      </c>
      <c r="G682" s="79">
        <v>9.5</v>
      </c>
      <c r="H682" s="79">
        <v>10.6</v>
      </c>
      <c r="I682" s="79">
        <v>37.200000000000003</v>
      </c>
      <c r="J682" s="40" t="s">
        <v>348</v>
      </c>
      <c r="K682" s="40" t="s">
        <v>348</v>
      </c>
      <c r="L682" s="40" t="s">
        <v>348</v>
      </c>
      <c r="M682" s="40" t="s">
        <v>348</v>
      </c>
    </row>
    <row r="683" spans="1:13" ht="16" x14ac:dyDescent="0.2">
      <c r="A683" s="77">
        <v>103</v>
      </c>
      <c r="B683" s="37" t="s">
        <v>272</v>
      </c>
      <c r="C683" s="92">
        <v>41894</v>
      </c>
      <c r="D683" s="91">
        <v>4.1160521702517325</v>
      </c>
      <c r="E683" s="91">
        <v>26096.006068227398</v>
      </c>
      <c r="F683" s="91">
        <v>7.0472268312141715</v>
      </c>
      <c r="G683" s="79">
        <v>9.5</v>
      </c>
      <c r="H683" s="79">
        <v>10.5</v>
      </c>
      <c r="I683" s="79">
        <v>36.200000000000003</v>
      </c>
      <c r="J683" s="40" t="s">
        <v>348</v>
      </c>
      <c r="K683" s="40" t="s">
        <v>348</v>
      </c>
      <c r="L683" s="40" t="s">
        <v>348</v>
      </c>
      <c r="M683" s="40" t="s">
        <v>348</v>
      </c>
    </row>
    <row r="684" spans="1:13" ht="16" x14ac:dyDescent="0.2">
      <c r="A684" s="77">
        <v>104</v>
      </c>
      <c r="B684" s="37" t="s">
        <v>269</v>
      </c>
      <c r="C684" s="92">
        <v>41894</v>
      </c>
      <c r="D684" s="91">
        <v>0</v>
      </c>
      <c r="E684" s="91">
        <v>23019.729988818195</v>
      </c>
      <c r="F684" s="91">
        <v>2.8424084771693465</v>
      </c>
      <c r="G684" s="79">
        <v>9.5</v>
      </c>
      <c r="H684" s="79">
        <v>10.4</v>
      </c>
      <c r="I684" s="79">
        <v>39.200000000000003</v>
      </c>
      <c r="J684" s="40" t="s">
        <v>348</v>
      </c>
      <c r="K684" s="40" t="s">
        <v>348</v>
      </c>
      <c r="L684" s="40" t="s">
        <v>348</v>
      </c>
      <c r="M684" s="40" t="s">
        <v>348</v>
      </c>
    </row>
    <row r="685" spans="1:13" ht="16" x14ac:dyDescent="0.2">
      <c r="A685" s="77">
        <v>105</v>
      </c>
      <c r="B685" s="37" t="s">
        <v>274</v>
      </c>
      <c r="C685" s="92">
        <v>41894</v>
      </c>
      <c r="D685" s="91">
        <v>0.4311543936341426</v>
      </c>
      <c r="E685" s="91">
        <v>18100.011686196594</v>
      </c>
      <c r="F685" s="91">
        <v>3.3336192634860025</v>
      </c>
      <c r="G685" s="79">
        <v>9.5</v>
      </c>
      <c r="H685" s="79">
        <v>10.3</v>
      </c>
      <c r="I685" s="79">
        <v>36.4</v>
      </c>
      <c r="J685" s="40" t="s">
        <v>348</v>
      </c>
      <c r="K685" s="40" t="s">
        <v>348</v>
      </c>
      <c r="L685" s="40" t="s">
        <v>348</v>
      </c>
      <c r="M685" s="40" t="s">
        <v>348</v>
      </c>
    </row>
    <row r="686" spans="1:13" ht="16" x14ac:dyDescent="0.2">
      <c r="A686" s="77">
        <v>106</v>
      </c>
      <c r="B686" s="37" t="s">
        <v>268</v>
      </c>
      <c r="C686" s="92">
        <v>41894</v>
      </c>
      <c r="D686" s="91">
        <v>6.722945634024061</v>
      </c>
      <c r="E686" s="91">
        <v>19727.853077815103</v>
      </c>
      <c r="F686" s="91">
        <v>6.4582892132322556</v>
      </c>
      <c r="G686" s="79">
        <v>9.5</v>
      </c>
      <c r="H686" s="79">
        <v>10.199999999999999</v>
      </c>
      <c r="I686" s="79">
        <v>26</v>
      </c>
      <c r="J686" s="40" t="s">
        <v>348</v>
      </c>
      <c r="K686" s="40" t="s">
        <v>348</v>
      </c>
      <c r="L686" s="40" t="s">
        <v>348</v>
      </c>
      <c r="M686" s="40" t="s">
        <v>348</v>
      </c>
    </row>
    <row r="687" spans="1:13" ht="16" x14ac:dyDescent="0.2">
      <c r="A687" s="77">
        <v>107</v>
      </c>
      <c r="B687" s="37" t="s">
        <v>270</v>
      </c>
      <c r="C687" s="92">
        <v>41894</v>
      </c>
      <c r="D687" s="91">
        <v>10.444996299664925</v>
      </c>
      <c r="E687" s="91">
        <v>25478.051176903035</v>
      </c>
      <c r="F687" s="91">
        <v>0</v>
      </c>
      <c r="G687" s="79">
        <v>9.5</v>
      </c>
      <c r="H687" s="79">
        <v>10.3</v>
      </c>
      <c r="I687" s="79">
        <v>31.5</v>
      </c>
      <c r="J687" s="40" t="s">
        <v>348</v>
      </c>
      <c r="K687" s="40" t="s">
        <v>348</v>
      </c>
      <c r="L687" s="40" t="s">
        <v>348</v>
      </c>
      <c r="M687" s="40" t="s">
        <v>348</v>
      </c>
    </row>
    <row r="688" spans="1:13" ht="16" x14ac:dyDescent="0.2">
      <c r="A688" s="77">
        <v>109</v>
      </c>
      <c r="B688" s="37" t="s">
        <v>276</v>
      </c>
      <c r="C688" s="92">
        <v>41894</v>
      </c>
      <c r="D688" s="91">
        <v>9.9144937217785749</v>
      </c>
      <c r="E688" s="91">
        <v>26879.306680880341</v>
      </c>
      <c r="F688" s="91">
        <v>2.5802650275313219</v>
      </c>
      <c r="G688" s="79">
        <v>9.5</v>
      </c>
      <c r="H688" s="79">
        <v>10</v>
      </c>
      <c r="I688" s="79">
        <v>30.2</v>
      </c>
      <c r="J688" s="40" t="s">
        <v>348</v>
      </c>
      <c r="K688" s="40" t="s">
        <v>348</v>
      </c>
      <c r="L688" s="40" t="s">
        <v>348</v>
      </c>
      <c r="M688" s="40" t="s">
        <v>348</v>
      </c>
    </row>
    <row r="689" spans="1:13" ht="16" x14ac:dyDescent="0.2">
      <c r="A689" s="77">
        <v>110</v>
      </c>
      <c r="B689" s="37" t="s">
        <v>273</v>
      </c>
      <c r="C689" s="92">
        <v>41894</v>
      </c>
      <c r="D689" s="91">
        <v>2.5161321598302502</v>
      </c>
      <c r="E689" s="91">
        <v>23753.050245462298</v>
      </c>
      <c r="F689" s="91">
        <v>0</v>
      </c>
      <c r="G689" s="79">
        <v>9.5</v>
      </c>
      <c r="H689" s="79">
        <v>10.5</v>
      </c>
      <c r="I689" s="79">
        <v>36.6</v>
      </c>
      <c r="J689" s="40" t="s">
        <v>348</v>
      </c>
      <c r="K689" s="40" t="s">
        <v>348</v>
      </c>
      <c r="L689" s="40" t="s">
        <v>348</v>
      </c>
      <c r="M689" s="40" t="s">
        <v>348</v>
      </c>
    </row>
    <row r="690" spans="1:13" ht="16" x14ac:dyDescent="0.2">
      <c r="A690" s="77">
        <v>202</v>
      </c>
      <c r="B690" s="37" t="s">
        <v>273</v>
      </c>
      <c r="C690" s="92">
        <v>41894</v>
      </c>
      <c r="D690" s="91">
        <v>0.66559209555689258</v>
      </c>
      <c r="E690" s="91">
        <v>48674.814746778211</v>
      </c>
      <c r="F690" s="91">
        <v>1.3180239767431901</v>
      </c>
      <c r="G690" s="79">
        <v>8.83</v>
      </c>
      <c r="H690" s="79">
        <v>10.1</v>
      </c>
      <c r="I690" s="79">
        <v>39.799999999999997</v>
      </c>
      <c r="J690" s="40" t="s">
        <v>348</v>
      </c>
      <c r="K690" s="40" t="s">
        <v>348</v>
      </c>
      <c r="L690" s="40" t="s">
        <v>348</v>
      </c>
      <c r="M690" s="40" t="s">
        <v>348</v>
      </c>
    </row>
    <row r="691" spans="1:13" ht="16" x14ac:dyDescent="0.2">
      <c r="A691" s="77">
        <v>204</v>
      </c>
      <c r="B691" s="37" t="s">
        <v>274</v>
      </c>
      <c r="C691" s="92">
        <v>41894</v>
      </c>
      <c r="D691" s="91">
        <v>0</v>
      </c>
      <c r="E691" s="91">
        <v>39444.925960597269</v>
      </c>
      <c r="F691" s="91">
        <v>2.9559858693735874</v>
      </c>
      <c r="G691" s="79">
        <v>8.83</v>
      </c>
      <c r="H691" s="79">
        <v>9.8000000000000007</v>
      </c>
      <c r="I691" s="79">
        <v>44.7</v>
      </c>
      <c r="J691" s="40" t="s">
        <v>348</v>
      </c>
      <c r="K691" s="40" t="s">
        <v>348</v>
      </c>
      <c r="L691" s="40" t="s">
        <v>348</v>
      </c>
      <c r="M691" s="40" t="s">
        <v>348</v>
      </c>
    </row>
    <row r="692" spans="1:13" ht="16" x14ac:dyDescent="0.2">
      <c r="A692" s="77">
        <v>205</v>
      </c>
      <c r="B692" s="37" t="s">
        <v>269</v>
      </c>
      <c r="C692" s="92">
        <v>41894</v>
      </c>
      <c r="D692" s="91">
        <v>35.163735614689472</v>
      </c>
      <c r="E692" s="91">
        <v>37047.548482085578</v>
      </c>
      <c r="F692" s="91">
        <v>0</v>
      </c>
      <c r="G692" s="79">
        <v>8.83</v>
      </c>
      <c r="H692" s="79">
        <v>9.5</v>
      </c>
      <c r="I692" s="79">
        <v>38.6</v>
      </c>
      <c r="J692" s="40" t="s">
        <v>348</v>
      </c>
      <c r="K692" s="40" t="s">
        <v>348</v>
      </c>
      <c r="L692" s="40" t="s">
        <v>348</v>
      </c>
      <c r="M692" s="40" t="s">
        <v>348</v>
      </c>
    </row>
    <row r="693" spans="1:13" ht="16" x14ac:dyDescent="0.2">
      <c r="A693" s="77">
        <v>206</v>
      </c>
      <c r="B693" s="37" t="s">
        <v>271</v>
      </c>
      <c r="C693" s="92">
        <v>41894</v>
      </c>
      <c r="D693" s="91">
        <v>1.4729610223785925</v>
      </c>
      <c r="E693" s="91">
        <v>20953.282615765209</v>
      </c>
      <c r="F693" s="91">
        <v>2.7188691023039513</v>
      </c>
      <c r="G693" s="79">
        <v>8.83</v>
      </c>
      <c r="H693" s="79">
        <v>10.3</v>
      </c>
      <c r="I693" s="79">
        <v>43.7</v>
      </c>
      <c r="J693" s="40" t="s">
        <v>348</v>
      </c>
      <c r="K693" s="40" t="s">
        <v>348</v>
      </c>
      <c r="L693" s="40" t="s">
        <v>348</v>
      </c>
      <c r="M693" s="40" t="s">
        <v>348</v>
      </c>
    </row>
    <row r="694" spans="1:13" ht="16" x14ac:dyDescent="0.2">
      <c r="A694" s="77">
        <v>207</v>
      </c>
      <c r="B694" s="37" t="s">
        <v>272</v>
      </c>
      <c r="C694" s="92">
        <v>41894</v>
      </c>
      <c r="D694" s="91">
        <v>1.0373170431642631</v>
      </c>
      <c r="E694" s="91">
        <v>22646.482909780098</v>
      </c>
      <c r="F694" s="91">
        <v>3.9275429723686388</v>
      </c>
      <c r="G694" s="79">
        <v>8.83</v>
      </c>
      <c r="H694" s="79">
        <v>9.9</v>
      </c>
      <c r="I694" s="79">
        <v>41.6</v>
      </c>
      <c r="J694" s="40" t="s">
        <v>348</v>
      </c>
      <c r="K694" s="40" t="s">
        <v>348</v>
      </c>
      <c r="L694" s="40" t="s">
        <v>348</v>
      </c>
      <c r="M694" s="40" t="s">
        <v>348</v>
      </c>
    </row>
    <row r="695" spans="1:13" ht="16" x14ac:dyDescent="0.2">
      <c r="A695" s="77">
        <v>208</v>
      </c>
      <c r="B695" s="37" t="s">
        <v>268</v>
      </c>
      <c r="C695" s="92">
        <v>41894</v>
      </c>
      <c r="D695" s="91">
        <v>3.6642256486872773</v>
      </c>
      <c r="E695" s="91">
        <v>4998.544920552783</v>
      </c>
      <c r="F695" s="91">
        <v>1.4733562689968054</v>
      </c>
      <c r="G695" s="79">
        <v>8.83</v>
      </c>
      <c r="H695" s="79">
        <v>9.5</v>
      </c>
      <c r="I695" s="79">
        <v>37</v>
      </c>
      <c r="J695" s="40" t="s">
        <v>348</v>
      </c>
      <c r="K695" s="40" t="s">
        <v>348</v>
      </c>
      <c r="L695" s="40" t="s">
        <v>348</v>
      </c>
      <c r="M695" s="40" t="s">
        <v>348</v>
      </c>
    </row>
    <row r="696" spans="1:13" ht="16" x14ac:dyDescent="0.2">
      <c r="A696" s="77">
        <v>209</v>
      </c>
      <c r="B696" s="37" t="s">
        <v>270</v>
      </c>
      <c r="C696" s="92">
        <v>41894</v>
      </c>
      <c r="D696" s="91">
        <v>5.2270026554447275</v>
      </c>
      <c r="E696" s="91">
        <v>22636.230594866258</v>
      </c>
      <c r="F696" s="91">
        <v>0.76521137211253976</v>
      </c>
      <c r="G696" s="79">
        <v>8.83</v>
      </c>
      <c r="H696" s="79">
        <v>9.8000000000000007</v>
      </c>
      <c r="I696" s="79">
        <v>43.4</v>
      </c>
      <c r="J696" s="40" t="s">
        <v>348</v>
      </c>
      <c r="K696" s="40" t="s">
        <v>348</v>
      </c>
      <c r="L696" s="40" t="s">
        <v>348</v>
      </c>
      <c r="M696" s="40" t="s">
        <v>348</v>
      </c>
    </row>
    <row r="697" spans="1:13" ht="16" x14ac:dyDescent="0.2">
      <c r="A697" s="77">
        <v>210</v>
      </c>
      <c r="B697" s="37" t="s">
        <v>276</v>
      </c>
      <c r="C697" s="92">
        <v>41894</v>
      </c>
      <c r="D697" s="91">
        <v>13.680159358034482</v>
      </c>
      <c r="E697" s="91">
        <v>11489.28745794938</v>
      </c>
      <c r="F697" s="91">
        <v>5.6501366151570558</v>
      </c>
      <c r="G697" s="79">
        <v>8.83</v>
      </c>
      <c r="H697" s="79">
        <v>9.8000000000000007</v>
      </c>
      <c r="I697" s="79">
        <v>42</v>
      </c>
      <c r="J697" s="40" t="s">
        <v>348</v>
      </c>
      <c r="K697" s="40" t="s">
        <v>348</v>
      </c>
      <c r="L697" s="40" t="s">
        <v>348</v>
      </c>
      <c r="M697" s="40" t="s">
        <v>348</v>
      </c>
    </row>
    <row r="698" spans="1:13" ht="16" x14ac:dyDescent="0.2">
      <c r="A698" s="77">
        <v>402</v>
      </c>
      <c r="B698" s="37" t="s">
        <v>272</v>
      </c>
      <c r="C698" s="92">
        <v>41894</v>
      </c>
      <c r="D698" s="91">
        <v>0.91482322602347721</v>
      </c>
      <c r="E698" s="91">
        <v>38848.390571701013</v>
      </c>
      <c r="F698" s="91">
        <v>3.6475706350861445</v>
      </c>
      <c r="G698" s="79">
        <v>6.78</v>
      </c>
      <c r="H698" s="79">
        <v>9</v>
      </c>
      <c r="I698" s="79">
        <v>45.9</v>
      </c>
      <c r="J698" s="40" t="s">
        <v>348</v>
      </c>
      <c r="K698" s="40" t="s">
        <v>348</v>
      </c>
      <c r="L698" s="40" t="s">
        <v>348</v>
      </c>
      <c r="M698" s="40" t="s">
        <v>348</v>
      </c>
    </row>
    <row r="699" spans="1:13" ht="16" x14ac:dyDescent="0.2">
      <c r="A699" s="77">
        <v>403</v>
      </c>
      <c r="B699" s="37" t="s">
        <v>268</v>
      </c>
      <c r="C699" s="92">
        <v>41894</v>
      </c>
      <c r="D699" s="91">
        <v>0.76202491792730842</v>
      </c>
      <c r="E699" s="91">
        <v>24948.527684777266</v>
      </c>
      <c r="F699" s="91">
        <v>4.5937684467674522</v>
      </c>
      <c r="G699" s="79">
        <v>6.78</v>
      </c>
      <c r="H699" s="79">
        <v>8.9</v>
      </c>
      <c r="I699" s="79">
        <v>46.7</v>
      </c>
      <c r="J699" s="40" t="s">
        <v>348</v>
      </c>
      <c r="K699" s="40" t="s">
        <v>348</v>
      </c>
      <c r="L699" s="40" t="s">
        <v>348</v>
      </c>
      <c r="M699" s="40" t="s">
        <v>348</v>
      </c>
    </row>
    <row r="700" spans="1:13" ht="16" x14ac:dyDescent="0.2">
      <c r="A700" s="77">
        <v>404</v>
      </c>
      <c r="B700" s="37" t="s">
        <v>273</v>
      </c>
      <c r="C700" s="92">
        <v>41894</v>
      </c>
      <c r="D700" s="91">
        <v>1.4793847156930462</v>
      </c>
      <c r="E700" s="91">
        <v>16186.912161175882</v>
      </c>
      <c r="F700" s="91">
        <v>7.1412533062869485</v>
      </c>
      <c r="G700" s="79">
        <v>6.78</v>
      </c>
      <c r="H700" s="79">
        <v>9.1999999999999993</v>
      </c>
      <c r="I700" s="79">
        <v>41.3</v>
      </c>
      <c r="J700" s="40" t="s">
        <v>348</v>
      </c>
      <c r="K700" s="40" t="s">
        <v>348</v>
      </c>
      <c r="L700" s="40" t="s">
        <v>348</v>
      </c>
      <c r="M700" s="40" t="s">
        <v>348</v>
      </c>
    </row>
    <row r="701" spans="1:13" ht="16" x14ac:dyDescent="0.2">
      <c r="A701" s="77">
        <v>405</v>
      </c>
      <c r="B701" s="37" t="s">
        <v>269</v>
      </c>
      <c r="C701" s="92">
        <v>41894</v>
      </c>
      <c r="D701" s="91">
        <v>0.86460757588922221</v>
      </c>
      <c r="E701" s="91">
        <v>32592.913193433229</v>
      </c>
      <c r="F701" s="91">
        <v>8.8232613601602168</v>
      </c>
      <c r="G701" s="79">
        <v>6.78</v>
      </c>
      <c r="H701" s="79">
        <v>9.3000000000000007</v>
      </c>
      <c r="I701" s="79">
        <v>46.1</v>
      </c>
      <c r="J701" s="40" t="s">
        <v>348</v>
      </c>
      <c r="K701" s="40" t="s">
        <v>348</v>
      </c>
      <c r="L701" s="40" t="s">
        <v>348</v>
      </c>
      <c r="M701" s="40" t="s">
        <v>348</v>
      </c>
    </row>
    <row r="702" spans="1:13" ht="16" x14ac:dyDescent="0.2">
      <c r="A702" s="77">
        <v>406</v>
      </c>
      <c r="B702" s="37" t="s">
        <v>276</v>
      </c>
      <c r="C702" s="92">
        <v>41894</v>
      </c>
      <c r="D702" s="91">
        <v>1.3583952149730401</v>
      </c>
      <c r="E702" s="91">
        <v>3771.3067339860017</v>
      </c>
      <c r="F702" s="91">
        <v>9.7032210888880499</v>
      </c>
      <c r="G702" s="79">
        <v>6.78</v>
      </c>
      <c r="H702" s="79">
        <v>8.8000000000000007</v>
      </c>
      <c r="I702" s="79">
        <v>42</v>
      </c>
      <c r="J702" s="40" t="s">
        <v>348</v>
      </c>
      <c r="K702" s="40" t="s">
        <v>348</v>
      </c>
      <c r="L702" s="40" t="s">
        <v>348</v>
      </c>
      <c r="M702" s="40" t="s">
        <v>348</v>
      </c>
    </row>
    <row r="703" spans="1:13" ht="16" x14ac:dyDescent="0.2">
      <c r="A703" s="77">
        <v>407</v>
      </c>
      <c r="B703" s="37" t="s">
        <v>274</v>
      </c>
      <c r="C703" s="92">
        <v>41894</v>
      </c>
      <c r="D703" s="91">
        <v>2.5073160436189994</v>
      </c>
      <c r="E703" s="91">
        <v>19231.538825733835</v>
      </c>
      <c r="F703" s="91">
        <v>10.224917493202099</v>
      </c>
      <c r="G703" s="79">
        <v>6.78</v>
      </c>
      <c r="H703" s="79">
        <v>8.9</v>
      </c>
      <c r="I703" s="79">
        <v>41.9</v>
      </c>
      <c r="J703" s="40" t="s">
        <v>348</v>
      </c>
      <c r="K703" s="40" t="s">
        <v>348</v>
      </c>
      <c r="L703" s="40" t="s">
        <v>348</v>
      </c>
      <c r="M703" s="40" t="s">
        <v>348</v>
      </c>
    </row>
    <row r="704" spans="1:13" ht="16" x14ac:dyDescent="0.2">
      <c r="A704" s="77">
        <v>408</v>
      </c>
      <c r="B704" s="37" t="s">
        <v>271</v>
      </c>
      <c r="C704" s="92">
        <v>41894</v>
      </c>
      <c r="D704" s="91">
        <v>0.37050354453542189</v>
      </c>
      <c r="E704" s="91">
        <v>34939.74535458404</v>
      </c>
      <c r="F704" s="91">
        <v>8.3966192477034873</v>
      </c>
      <c r="G704" s="79">
        <v>6.78</v>
      </c>
      <c r="H704" s="79">
        <v>8.5</v>
      </c>
      <c r="I704" s="79">
        <v>36.4</v>
      </c>
      <c r="J704" s="40" t="s">
        <v>348</v>
      </c>
      <c r="K704" s="40" t="s">
        <v>348</v>
      </c>
      <c r="L704" s="40" t="s">
        <v>348</v>
      </c>
      <c r="M704" s="40" t="s">
        <v>348</v>
      </c>
    </row>
    <row r="705" spans="1:13" ht="16" x14ac:dyDescent="0.2">
      <c r="A705" s="77">
        <v>409</v>
      </c>
      <c r="B705" s="37" t="s">
        <v>270</v>
      </c>
      <c r="C705" s="92">
        <v>41894</v>
      </c>
      <c r="D705" s="91">
        <v>0.59503048147819937</v>
      </c>
      <c r="E705" s="91">
        <v>16347.213248639709</v>
      </c>
      <c r="F705" s="91">
        <v>4.0886796743588967</v>
      </c>
      <c r="G705" s="79">
        <v>6.78</v>
      </c>
      <c r="H705" s="79">
        <v>8.8000000000000007</v>
      </c>
      <c r="I705" s="79">
        <v>38.299999999999997</v>
      </c>
      <c r="J705" s="40" t="s">
        <v>348</v>
      </c>
      <c r="K705" s="40" t="s">
        <v>348</v>
      </c>
      <c r="L705" s="40" t="s">
        <v>348</v>
      </c>
      <c r="M705" s="40" t="s">
        <v>348</v>
      </c>
    </row>
    <row r="706" spans="1:13" ht="16" x14ac:dyDescent="0.2">
      <c r="A706" s="77">
        <v>102</v>
      </c>
      <c r="B706" s="37" t="s">
        <v>271</v>
      </c>
      <c r="C706" s="92">
        <v>41904</v>
      </c>
      <c r="D706" s="91">
        <v>5.3656351131356432</v>
      </c>
      <c r="E706" s="91">
        <v>33078.505308780863</v>
      </c>
      <c r="F706" s="91">
        <v>0</v>
      </c>
      <c r="G706" s="79">
        <v>16.72</v>
      </c>
      <c r="H706" s="79">
        <v>11.3</v>
      </c>
      <c r="I706" s="79">
        <v>34.200000000000003</v>
      </c>
      <c r="J706" s="40" t="s">
        <v>348</v>
      </c>
      <c r="K706" s="40" t="s">
        <v>348</v>
      </c>
      <c r="L706" s="40" t="s">
        <v>348</v>
      </c>
      <c r="M706" s="40" t="s">
        <v>348</v>
      </c>
    </row>
    <row r="707" spans="1:13" ht="16" x14ac:dyDescent="0.2">
      <c r="A707" s="77">
        <v>103</v>
      </c>
      <c r="B707" s="37" t="s">
        <v>272</v>
      </c>
      <c r="C707" s="92">
        <v>41904</v>
      </c>
      <c r="D707" s="91">
        <v>5.9597843112164277</v>
      </c>
      <c r="E707" s="91">
        <v>59837.579996025066</v>
      </c>
      <c r="F707" s="91">
        <v>3.6337838391216701</v>
      </c>
      <c r="G707" s="79">
        <v>16.72</v>
      </c>
      <c r="H707" s="79">
        <v>11.6</v>
      </c>
      <c r="I707" s="79">
        <v>41.5</v>
      </c>
      <c r="J707" s="40" t="s">
        <v>348</v>
      </c>
      <c r="K707" s="40" t="s">
        <v>348</v>
      </c>
      <c r="L707" s="40" t="s">
        <v>348</v>
      </c>
      <c r="M707" s="40" t="s">
        <v>348</v>
      </c>
    </row>
    <row r="708" spans="1:13" ht="16" x14ac:dyDescent="0.2">
      <c r="A708" s="77">
        <v>104</v>
      </c>
      <c r="B708" s="37" t="s">
        <v>269</v>
      </c>
      <c r="C708" s="92">
        <v>41904</v>
      </c>
      <c r="D708" s="91">
        <v>5.2457063406365592</v>
      </c>
      <c r="E708" s="91">
        <v>26061.093362549684</v>
      </c>
      <c r="F708" s="91">
        <v>3.825685672418385</v>
      </c>
      <c r="G708" s="79">
        <v>16.72</v>
      </c>
      <c r="H708" s="79">
        <v>11.5</v>
      </c>
      <c r="I708" s="79">
        <v>32.799999999999997</v>
      </c>
      <c r="J708" s="40" t="s">
        <v>348</v>
      </c>
      <c r="K708" s="40" t="s">
        <v>348</v>
      </c>
      <c r="L708" s="40" t="s">
        <v>348</v>
      </c>
      <c r="M708" s="40" t="s">
        <v>348</v>
      </c>
    </row>
    <row r="709" spans="1:13" ht="16" x14ac:dyDescent="0.2">
      <c r="A709" s="77">
        <v>105</v>
      </c>
      <c r="B709" s="37" t="s">
        <v>274</v>
      </c>
      <c r="C709" s="92">
        <v>41904</v>
      </c>
      <c r="D709" s="91">
        <v>3.182250789671329</v>
      </c>
      <c r="E709" s="91">
        <v>26023.097852551204</v>
      </c>
      <c r="F709" s="91">
        <v>8.7565346707211028E-2</v>
      </c>
      <c r="G709" s="79">
        <v>16.72</v>
      </c>
      <c r="H709" s="79">
        <v>12.4</v>
      </c>
      <c r="I709" s="79">
        <v>29.2</v>
      </c>
      <c r="J709" s="40" t="s">
        <v>348</v>
      </c>
      <c r="K709" s="40" t="s">
        <v>348</v>
      </c>
      <c r="L709" s="40" t="s">
        <v>348</v>
      </c>
      <c r="M709" s="40" t="s">
        <v>348</v>
      </c>
    </row>
    <row r="710" spans="1:13" ht="16" x14ac:dyDescent="0.2">
      <c r="A710" s="77">
        <v>106</v>
      </c>
      <c r="B710" s="37" t="s">
        <v>268</v>
      </c>
      <c r="C710" s="92">
        <v>41904</v>
      </c>
      <c r="D710" s="91">
        <v>3.4695497168391363</v>
      </c>
      <c r="E710" s="91">
        <v>31664.184838719593</v>
      </c>
      <c r="F710" s="91">
        <v>3.196082365960216</v>
      </c>
      <c r="G710" s="79">
        <v>16.72</v>
      </c>
      <c r="H710" s="79">
        <v>11.3</v>
      </c>
      <c r="I710" s="79">
        <v>33.200000000000003</v>
      </c>
      <c r="J710" s="40" t="s">
        <v>348</v>
      </c>
      <c r="K710" s="40" t="s">
        <v>348</v>
      </c>
      <c r="L710" s="40" t="s">
        <v>348</v>
      </c>
      <c r="M710" s="40" t="s">
        <v>348</v>
      </c>
    </row>
    <row r="711" spans="1:13" ht="16" x14ac:dyDescent="0.2">
      <c r="A711" s="77">
        <v>107</v>
      </c>
      <c r="B711" s="37" t="s">
        <v>270</v>
      </c>
      <c r="C711" s="92">
        <v>41904</v>
      </c>
      <c r="D711" s="91">
        <v>5.9487226153458064</v>
      </c>
      <c r="E711" s="91">
        <v>22337.757032079837</v>
      </c>
      <c r="F711" s="91">
        <v>2.9382629800713866</v>
      </c>
      <c r="G711" s="79">
        <v>16.72</v>
      </c>
      <c r="H711" s="79">
        <v>11.4</v>
      </c>
      <c r="I711" s="79">
        <v>27</v>
      </c>
      <c r="J711" s="40" t="s">
        <v>348</v>
      </c>
      <c r="K711" s="40" t="s">
        <v>348</v>
      </c>
      <c r="L711" s="40" t="s">
        <v>348</v>
      </c>
      <c r="M711" s="40" t="s">
        <v>348</v>
      </c>
    </row>
    <row r="712" spans="1:13" ht="16" x14ac:dyDescent="0.2">
      <c r="A712" s="77">
        <v>109</v>
      </c>
      <c r="B712" s="37" t="s">
        <v>276</v>
      </c>
      <c r="C712" s="92">
        <v>41904</v>
      </c>
      <c r="D712" s="91">
        <v>1.4781688627114533</v>
      </c>
      <c r="E712" s="91">
        <v>25304.111924846533</v>
      </c>
      <c r="F712" s="91">
        <v>2.1250409918851716</v>
      </c>
      <c r="G712" s="79">
        <v>16.72</v>
      </c>
      <c r="H712" s="79">
        <v>11.4</v>
      </c>
      <c r="I712" s="79">
        <v>33.200000000000003</v>
      </c>
      <c r="J712" s="40" t="s">
        <v>348</v>
      </c>
      <c r="K712" s="40" t="s">
        <v>348</v>
      </c>
      <c r="L712" s="40" t="s">
        <v>348</v>
      </c>
      <c r="M712" s="40" t="s">
        <v>348</v>
      </c>
    </row>
    <row r="713" spans="1:13" ht="16" x14ac:dyDescent="0.2">
      <c r="A713" s="77">
        <v>110</v>
      </c>
      <c r="B713" s="37" t="s">
        <v>273</v>
      </c>
      <c r="C713" s="92">
        <v>41904</v>
      </c>
      <c r="D713" s="91">
        <v>7.7642086182430301</v>
      </c>
      <c r="E713" s="91">
        <v>29421.288994030892</v>
      </c>
      <c r="F713" s="91">
        <v>4.4413232979561421</v>
      </c>
      <c r="G713" s="79">
        <v>16.72</v>
      </c>
      <c r="H713" s="79">
        <v>11.4</v>
      </c>
      <c r="I713" s="79">
        <v>34.5</v>
      </c>
      <c r="J713" s="40" t="s">
        <v>348</v>
      </c>
      <c r="K713" s="40" t="s">
        <v>348</v>
      </c>
      <c r="L713" s="40" t="s">
        <v>348</v>
      </c>
      <c r="M713" s="40" t="s">
        <v>348</v>
      </c>
    </row>
    <row r="714" spans="1:13" ht="16" x14ac:dyDescent="0.2">
      <c r="A714" s="77">
        <v>202</v>
      </c>
      <c r="B714" s="37" t="s">
        <v>273</v>
      </c>
      <c r="C714" s="92">
        <v>41904</v>
      </c>
      <c r="D714" s="91">
        <v>0.96209965135266917</v>
      </c>
      <c r="E714" s="91">
        <v>22185.096338576921</v>
      </c>
      <c r="F714" s="91">
        <v>3.9609684114270687</v>
      </c>
      <c r="G714" s="79">
        <v>15.28</v>
      </c>
      <c r="H714" s="79">
        <v>10.9</v>
      </c>
      <c r="I714" s="79">
        <v>34.4</v>
      </c>
      <c r="J714" s="40" t="s">
        <v>348</v>
      </c>
      <c r="K714" s="40" t="s">
        <v>348</v>
      </c>
      <c r="L714" s="40" t="s">
        <v>348</v>
      </c>
      <c r="M714" s="40" t="s">
        <v>348</v>
      </c>
    </row>
    <row r="715" spans="1:13" ht="16" x14ac:dyDescent="0.2">
      <c r="A715" s="77">
        <v>204</v>
      </c>
      <c r="B715" s="37" t="s">
        <v>274</v>
      </c>
      <c r="C715" s="92">
        <v>41904</v>
      </c>
      <c r="D715" s="91">
        <v>4.6110755101811458</v>
      </c>
      <c r="E715" s="91">
        <v>18395.741056532181</v>
      </c>
      <c r="F715" s="91">
        <v>0</v>
      </c>
      <c r="G715" s="79">
        <v>15.28</v>
      </c>
      <c r="H715" s="79">
        <v>11.1</v>
      </c>
      <c r="I715" s="79">
        <v>37.5</v>
      </c>
      <c r="J715" s="40" t="s">
        <v>348</v>
      </c>
      <c r="K715" s="40" t="s">
        <v>348</v>
      </c>
      <c r="L715" s="40" t="s">
        <v>348</v>
      </c>
      <c r="M715" s="40" t="s">
        <v>348</v>
      </c>
    </row>
    <row r="716" spans="1:13" ht="16" x14ac:dyDescent="0.2">
      <c r="A716" s="77">
        <v>205</v>
      </c>
      <c r="B716" s="37" t="s">
        <v>269</v>
      </c>
      <c r="C716" s="92">
        <v>41904</v>
      </c>
      <c r="D716" s="91">
        <v>5.3192055276635113</v>
      </c>
      <c r="E716" s="91">
        <v>19320.392319901901</v>
      </c>
      <c r="F716" s="91">
        <v>9.6190054024574576E-2</v>
      </c>
      <c r="G716" s="79">
        <v>15.28</v>
      </c>
      <c r="H716" s="79">
        <v>10.199999999999999</v>
      </c>
      <c r="I716" s="79">
        <v>43.6</v>
      </c>
      <c r="J716" s="40" t="s">
        <v>348</v>
      </c>
      <c r="K716" s="40" t="s">
        <v>348</v>
      </c>
      <c r="L716" s="40" t="s">
        <v>348</v>
      </c>
      <c r="M716" s="40" t="s">
        <v>348</v>
      </c>
    </row>
    <row r="717" spans="1:13" ht="16" x14ac:dyDescent="0.2">
      <c r="A717" s="77">
        <v>206</v>
      </c>
      <c r="B717" s="37" t="s">
        <v>271</v>
      </c>
      <c r="C717" s="92">
        <v>41904</v>
      </c>
      <c r="D717" s="91">
        <v>3.5993678500504598</v>
      </c>
      <c r="E717" s="91">
        <v>37146.727009777656</v>
      </c>
      <c r="F717" s="91">
        <v>0</v>
      </c>
      <c r="G717" s="79">
        <v>15.28</v>
      </c>
      <c r="H717" s="79">
        <v>10.7</v>
      </c>
      <c r="I717" s="79">
        <v>37.700000000000003</v>
      </c>
      <c r="J717" s="40" t="s">
        <v>348</v>
      </c>
      <c r="K717" s="40" t="s">
        <v>348</v>
      </c>
      <c r="L717" s="40" t="s">
        <v>348</v>
      </c>
      <c r="M717" s="40" t="s">
        <v>348</v>
      </c>
    </row>
    <row r="718" spans="1:13" ht="16" x14ac:dyDescent="0.2">
      <c r="A718" s="77">
        <v>207</v>
      </c>
      <c r="B718" s="37" t="s">
        <v>272</v>
      </c>
      <c r="C718" s="92">
        <v>41904</v>
      </c>
      <c r="D718" s="91">
        <v>5.5170419821706425</v>
      </c>
      <c r="E718" s="91">
        <v>23924.409082693943</v>
      </c>
      <c r="F718" s="91">
        <v>0.76909403500044793</v>
      </c>
      <c r="G718" s="79">
        <v>15.28</v>
      </c>
      <c r="H718" s="79">
        <v>10.4</v>
      </c>
      <c r="I718" s="79">
        <v>35.9</v>
      </c>
      <c r="J718" s="40" t="s">
        <v>348</v>
      </c>
      <c r="K718" s="40" t="s">
        <v>348</v>
      </c>
      <c r="L718" s="40" t="s">
        <v>348</v>
      </c>
      <c r="M718" s="40" t="s">
        <v>348</v>
      </c>
    </row>
    <row r="719" spans="1:13" ht="16" x14ac:dyDescent="0.2">
      <c r="A719" s="77">
        <v>208</v>
      </c>
      <c r="B719" s="37" t="s">
        <v>268</v>
      </c>
      <c r="C719" s="92">
        <v>41904</v>
      </c>
      <c r="D719" s="91">
        <v>4.3939734444744261</v>
      </c>
      <c r="E719" s="91">
        <v>26066.194354497886</v>
      </c>
      <c r="F719" s="91">
        <v>4.3192313685673014</v>
      </c>
      <c r="G719" s="79">
        <v>15.28</v>
      </c>
      <c r="H719" s="79">
        <v>10.3</v>
      </c>
      <c r="I719" s="79">
        <v>36.9</v>
      </c>
      <c r="J719" s="40" t="s">
        <v>348</v>
      </c>
      <c r="K719" s="40" t="s">
        <v>348</v>
      </c>
      <c r="L719" s="40" t="s">
        <v>348</v>
      </c>
      <c r="M719" s="40" t="s">
        <v>348</v>
      </c>
    </row>
    <row r="720" spans="1:13" ht="16" x14ac:dyDescent="0.2">
      <c r="A720" s="77">
        <v>209</v>
      </c>
      <c r="B720" s="37" t="s">
        <v>270</v>
      </c>
      <c r="C720" s="92">
        <v>41904</v>
      </c>
      <c r="D720" s="91">
        <v>4.988511138223986</v>
      </c>
      <c r="E720" s="91">
        <v>30519.887363400681</v>
      </c>
      <c r="F720" s="91">
        <v>5.1869323191781689</v>
      </c>
      <c r="G720" s="79">
        <v>15.28</v>
      </c>
      <c r="H720" s="79">
        <v>10.199999999999999</v>
      </c>
      <c r="I720" s="79">
        <v>33.200000000000003</v>
      </c>
      <c r="J720" s="40" t="s">
        <v>348</v>
      </c>
      <c r="K720" s="40" t="s">
        <v>348</v>
      </c>
      <c r="L720" s="40" t="s">
        <v>348</v>
      </c>
      <c r="M720" s="40" t="s">
        <v>348</v>
      </c>
    </row>
    <row r="721" spans="1:13" ht="16" x14ac:dyDescent="0.2">
      <c r="A721" s="77">
        <v>210</v>
      </c>
      <c r="B721" s="37" t="s">
        <v>276</v>
      </c>
      <c r="C721" s="92">
        <v>41904</v>
      </c>
      <c r="D721" s="91">
        <v>15.593906951802268</v>
      </c>
      <c r="E721" s="91">
        <v>19848.980710919735</v>
      </c>
      <c r="F721" s="91">
        <v>0.52425154438185972</v>
      </c>
      <c r="G721" s="79">
        <v>15.28</v>
      </c>
      <c r="H721" s="79">
        <v>10.199999999999999</v>
      </c>
      <c r="I721" s="79">
        <v>30.6</v>
      </c>
      <c r="J721" s="40" t="s">
        <v>348</v>
      </c>
      <c r="K721" s="40" t="s">
        <v>348</v>
      </c>
      <c r="L721" s="40" t="s">
        <v>348</v>
      </c>
      <c r="M721" s="40" t="s">
        <v>348</v>
      </c>
    </row>
    <row r="722" spans="1:13" ht="16" x14ac:dyDescent="0.2">
      <c r="A722" s="77">
        <v>402</v>
      </c>
      <c r="B722" s="37" t="s">
        <v>272</v>
      </c>
      <c r="C722" s="92">
        <v>41904</v>
      </c>
      <c r="D722" s="91">
        <v>5.0730971162754042</v>
      </c>
      <c r="E722" s="91">
        <v>36164.439014866992</v>
      </c>
      <c r="F722" s="91">
        <v>0</v>
      </c>
      <c r="G722" s="79">
        <v>12.22</v>
      </c>
      <c r="H722" s="79">
        <v>9.4</v>
      </c>
      <c r="I722" s="79">
        <v>41.9</v>
      </c>
      <c r="J722" s="40" t="s">
        <v>348</v>
      </c>
      <c r="K722" s="40" t="s">
        <v>348</v>
      </c>
      <c r="L722" s="40" t="s">
        <v>348</v>
      </c>
      <c r="M722" s="40" t="s">
        <v>348</v>
      </c>
    </row>
    <row r="723" spans="1:13" ht="16" x14ac:dyDescent="0.2">
      <c r="A723" s="77">
        <v>403</v>
      </c>
      <c r="B723" s="37" t="s">
        <v>268</v>
      </c>
      <c r="C723" s="92">
        <v>41904</v>
      </c>
      <c r="D723" s="91">
        <v>4.8984587470898111</v>
      </c>
      <c r="E723" s="91">
        <v>30650.140696853807</v>
      </c>
      <c r="F723" s="91">
        <v>0.19654368613439011</v>
      </c>
      <c r="G723" s="79">
        <v>12.22</v>
      </c>
      <c r="H723" s="79">
        <v>9.3000000000000007</v>
      </c>
      <c r="I723" s="79">
        <v>39.299999999999997</v>
      </c>
      <c r="J723" s="40" t="s">
        <v>348</v>
      </c>
      <c r="K723" s="40" t="s">
        <v>348</v>
      </c>
      <c r="L723" s="40" t="s">
        <v>348</v>
      </c>
      <c r="M723" s="40" t="s">
        <v>348</v>
      </c>
    </row>
    <row r="724" spans="1:13" ht="16" x14ac:dyDescent="0.2">
      <c r="A724" s="77">
        <v>404</v>
      </c>
      <c r="B724" s="37" t="s">
        <v>273</v>
      </c>
      <c r="C724" s="92">
        <v>41904</v>
      </c>
      <c r="D724" s="91">
        <v>13.827112978557324</v>
      </c>
      <c r="E724" s="91">
        <v>45757.431342530414</v>
      </c>
      <c r="F724" s="91">
        <v>0</v>
      </c>
      <c r="G724" s="79">
        <v>12.22</v>
      </c>
      <c r="H724" s="79">
        <v>9.6999999999999993</v>
      </c>
      <c r="I724" s="79">
        <v>39.4</v>
      </c>
      <c r="J724" s="40" t="s">
        <v>348</v>
      </c>
      <c r="K724" s="40" t="s">
        <v>348</v>
      </c>
      <c r="L724" s="40" t="s">
        <v>348</v>
      </c>
      <c r="M724" s="40" t="s">
        <v>348</v>
      </c>
    </row>
    <row r="725" spans="1:13" ht="16" x14ac:dyDescent="0.2">
      <c r="A725" s="77">
        <v>405</v>
      </c>
      <c r="B725" s="37" t="s">
        <v>269</v>
      </c>
      <c r="C725" s="92">
        <v>41904</v>
      </c>
      <c r="D725" s="91">
        <v>10.625536480379353</v>
      </c>
      <c r="E725" s="91">
        <v>41021.32569697249</v>
      </c>
      <c r="F725" s="91">
        <v>0</v>
      </c>
      <c r="G725" s="79">
        <v>12.22</v>
      </c>
      <c r="H725" s="79">
        <v>9.6999999999999993</v>
      </c>
      <c r="I725" s="79">
        <v>40.299999999999997</v>
      </c>
      <c r="J725" s="40" t="s">
        <v>348</v>
      </c>
      <c r="K725" s="40" t="s">
        <v>348</v>
      </c>
      <c r="L725" s="40" t="s">
        <v>348</v>
      </c>
      <c r="M725" s="40" t="s">
        <v>348</v>
      </c>
    </row>
    <row r="726" spans="1:13" ht="16" x14ac:dyDescent="0.2">
      <c r="A726" s="77">
        <v>406</v>
      </c>
      <c r="B726" s="37" t="s">
        <v>276</v>
      </c>
      <c r="C726" s="92">
        <v>41904</v>
      </c>
      <c r="D726" s="91">
        <v>5.5827388231237176</v>
      </c>
      <c r="E726" s="91">
        <v>24787.581971588788</v>
      </c>
      <c r="F726" s="91">
        <v>0.87533752589748104</v>
      </c>
      <c r="G726" s="79">
        <v>12.22</v>
      </c>
      <c r="H726" s="79">
        <v>8.9</v>
      </c>
      <c r="I726" s="79">
        <v>35.6</v>
      </c>
      <c r="J726" s="40" t="s">
        <v>348</v>
      </c>
      <c r="K726" s="40" t="s">
        <v>348</v>
      </c>
      <c r="L726" s="40" t="s">
        <v>348</v>
      </c>
      <c r="M726" s="40" t="s">
        <v>348</v>
      </c>
    </row>
    <row r="727" spans="1:13" ht="16" x14ac:dyDescent="0.2">
      <c r="A727" s="77">
        <v>407</v>
      </c>
      <c r="B727" s="37" t="s">
        <v>274</v>
      </c>
      <c r="C727" s="92">
        <v>41904</v>
      </c>
      <c r="D727" s="91">
        <v>0.8210492130150584</v>
      </c>
      <c r="E727" s="91">
        <v>26850.98937525275</v>
      </c>
      <c r="F727" s="91">
        <v>2.5339377064114084</v>
      </c>
      <c r="G727" s="79">
        <v>12.22</v>
      </c>
      <c r="H727" s="79">
        <v>9</v>
      </c>
      <c r="I727" s="79">
        <v>33.4</v>
      </c>
      <c r="J727" s="40" t="s">
        <v>348</v>
      </c>
      <c r="K727" s="40" t="s">
        <v>348</v>
      </c>
      <c r="L727" s="40" t="s">
        <v>348</v>
      </c>
      <c r="M727" s="40" t="s">
        <v>348</v>
      </c>
    </row>
    <row r="728" spans="1:13" ht="16" x14ac:dyDescent="0.2">
      <c r="A728" s="77">
        <v>408</v>
      </c>
      <c r="B728" s="37" t="s">
        <v>271</v>
      </c>
      <c r="C728" s="92">
        <v>41904</v>
      </c>
      <c r="D728" s="91">
        <v>6.150441960176857</v>
      </c>
      <c r="E728" s="91">
        <v>33668.400587056254</v>
      </c>
      <c r="F728" s="91">
        <v>1.6292396515536314</v>
      </c>
      <c r="G728" s="79">
        <v>12.22</v>
      </c>
      <c r="H728" s="79">
        <v>8.8000000000000007</v>
      </c>
      <c r="I728" s="79">
        <v>37.700000000000003</v>
      </c>
      <c r="J728" s="40" t="s">
        <v>348</v>
      </c>
      <c r="K728" s="40" t="s">
        <v>348</v>
      </c>
      <c r="L728" s="40" t="s">
        <v>348</v>
      </c>
      <c r="M728" s="40" t="s">
        <v>348</v>
      </c>
    </row>
    <row r="729" spans="1:13" ht="16" x14ac:dyDescent="0.2">
      <c r="A729" s="77">
        <v>409</v>
      </c>
      <c r="B729" s="37" t="s">
        <v>270</v>
      </c>
      <c r="C729" s="92">
        <v>41904</v>
      </c>
      <c r="D729" s="91">
        <v>13.271928598702965</v>
      </c>
      <c r="E729" s="91">
        <v>42842.685992507424</v>
      </c>
      <c r="F729" s="91">
        <v>0</v>
      </c>
      <c r="G729" s="79">
        <v>12.22</v>
      </c>
      <c r="H729" s="79">
        <v>9.1999999999999993</v>
      </c>
      <c r="I729" s="79">
        <v>38.200000000000003</v>
      </c>
      <c r="J729" s="40" t="s">
        <v>348</v>
      </c>
      <c r="K729" s="40" t="s">
        <v>348</v>
      </c>
      <c r="L729" s="40" t="s">
        <v>348</v>
      </c>
      <c r="M729" s="40" t="s">
        <v>348</v>
      </c>
    </row>
    <row r="730" spans="1:13" ht="16" x14ac:dyDescent="0.2">
      <c r="A730" s="77">
        <v>102</v>
      </c>
      <c r="B730" s="37" t="s">
        <v>271</v>
      </c>
      <c r="C730" s="92">
        <v>41911</v>
      </c>
      <c r="D730" s="91">
        <v>2.1177336164571496</v>
      </c>
      <c r="E730" s="91">
        <v>34934.726256519236</v>
      </c>
      <c r="F730" s="91">
        <v>12.745673665887912</v>
      </c>
      <c r="G730" s="79">
        <v>12.83</v>
      </c>
      <c r="H730" s="79">
        <v>14.8</v>
      </c>
      <c r="I730" s="79">
        <v>23.4</v>
      </c>
      <c r="J730" s="91">
        <v>13.9</v>
      </c>
      <c r="K730" s="91">
        <v>5.3</v>
      </c>
      <c r="L730" s="91">
        <v>8.4</v>
      </c>
      <c r="M730" s="91">
        <v>1.3</v>
      </c>
    </row>
    <row r="731" spans="1:13" ht="16" x14ac:dyDescent="0.2">
      <c r="A731" s="77">
        <v>103</v>
      </c>
      <c r="B731" s="37" t="s">
        <v>272</v>
      </c>
      <c r="C731" s="92">
        <v>41911</v>
      </c>
      <c r="D731" s="91">
        <v>2.4608350424279095</v>
      </c>
      <c r="E731" s="91">
        <v>34337.586203986866</v>
      </c>
      <c r="F731" s="91">
        <v>3.6884119551193351</v>
      </c>
      <c r="G731" s="79">
        <v>12.83</v>
      </c>
      <c r="H731" s="79">
        <v>14.7</v>
      </c>
      <c r="I731" s="79">
        <v>27.3</v>
      </c>
      <c r="J731" s="91">
        <v>17.600000000000001</v>
      </c>
      <c r="K731" s="91">
        <v>7.8</v>
      </c>
      <c r="L731" s="91">
        <v>9.1</v>
      </c>
      <c r="M731" s="91">
        <v>1</v>
      </c>
    </row>
    <row r="732" spans="1:13" ht="16" x14ac:dyDescent="0.2">
      <c r="A732" s="77">
        <v>104</v>
      </c>
      <c r="B732" s="37" t="s">
        <v>269</v>
      </c>
      <c r="C732" s="92">
        <v>41911</v>
      </c>
      <c r="D732" s="91">
        <v>1.456921802671294</v>
      </c>
      <c r="E732" s="91">
        <v>33855.02181726355</v>
      </c>
      <c r="F732" s="91">
        <v>8.0220158642413182</v>
      </c>
      <c r="G732" s="79">
        <v>12.83</v>
      </c>
      <c r="H732" s="79">
        <v>14.5</v>
      </c>
      <c r="I732" s="79">
        <v>30.6</v>
      </c>
      <c r="J732" s="91">
        <v>8.5</v>
      </c>
      <c r="K732" s="91">
        <v>4.4000000000000004</v>
      </c>
      <c r="L732" s="91">
        <v>12.6</v>
      </c>
      <c r="M732" s="91">
        <v>0.9</v>
      </c>
    </row>
    <row r="733" spans="1:13" ht="16" x14ac:dyDescent="0.2">
      <c r="A733" s="77">
        <v>105</v>
      </c>
      <c r="B733" s="37" t="s">
        <v>274</v>
      </c>
      <c r="C733" s="92">
        <v>41911</v>
      </c>
      <c r="D733" s="91">
        <v>1.6605105404090583</v>
      </c>
      <c r="E733" s="91">
        <v>26943.551045573353</v>
      </c>
      <c r="F733" s="91">
        <v>5.0840478283274404</v>
      </c>
      <c r="G733" s="79">
        <v>12.83</v>
      </c>
      <c r="H733" s="79">
        <v>14.3</v>
      </c>
      <c r="I733" s="79">
        <v>26.8</v>
      </c>
      <c r="J733" s="91">
        <v>8.8000000000000007</v>
      </c>
      <c r="K733" s="91">
        <v>5.7</v>
      </c>
      <c r="L733" s="91">
        <v>9</v>
      </c>
      <c r="M733" s="91">
        <v>1.1000000000000001</v>
      </c>
    </row>
    <row r="734" spans="1:13" ht="16" x14ac:dyDescent="0.2">
      <c r="A734" s="77">
        <v>106</v>
      </c>
      <c r="B734" s="37" t="s">
        <v>268</v>
      </c>
      <c r="C734" s="92">
        <v>41911</v>
      </c>
      <c r="D734" s="91">
        <v>1.6272683720783327</v>
      </c>
      <c r="E734" s="91">
        <v>34887.300197660865</v>
      </c>
      <c r="F734" s="91">
        <v>0</v>
      </c>
      <c r="G734" s="79">
        <v>12.83</v>
      </c>
      <c r="H734" s="79">
        <v>14.2</v>
      </c>
      <c r="I734" s="79">
        <v>28.5</v>
      </c>
      <c r="J734" s="91">
        <v>17.600000000000001</v>
      </c>
      <c r="K734" s="91">
        <v>8.9</v>
      </c>
      <c r="L734" s="91">
        <v>15.3</v>
      </c>
      <c r="M734" s="91">
        <v>3.1</v>
      </c>
    </row>
    <row r="735" spans="1:13" ht="16" x14ac:dyDescent="0.2">
      <c r="A735" s="77">
        <v>107</v>
      </c>
      <c r="B735" s="37" t="s">
        <v>270</v>
      </c>
      <c r="C735" s="92">
        <v>41911</v>
      </c>
      <c r="D735" s="91">
        <v>1.6746028358220499</v>
      </c>
      <c r="E735" s="91">
        <v>26932.270643626427</v>
      </c>
      <c r="F735" s="91">
        <v>0.42307861870048424</v>
      </c>
      <c r="G735" s="79">
        <v>12.83</v>
      </c>
      <c r="H735" s="79">
        <v>14.4</v>
      </c>
      <c r="I735" s="79">
        <v>28.4</v>
      </c>
      <c r="J735" s="91">
        <v>14.9</v>
      </c>
      <c r="K735" s="91">
        <v>10.9</v>
      </c>
      <c r="L735" s="91">
        <v>9.9</v>
      </c>
      <c r="M735" s="91">
        <v>2.7</v>
      </c>
    </row>
    <row r="736" spans="1:13" ht="16" x14ac:dyDescent="0.2">
      <c r="A736" s="77">
        <v>109</v>
      </c>
      <c r="B736" s="37" t="s">
        <v>276</v>
      </c>
      <c r="C736" s="92">
        <v>41911</v>
      </c>
      <c r="D736" s="91">
        <v>2.4375064201298371</v>
      </c>
      <c r="E736" s="91">
        <v>32900.300158171995</v>
      </c>
      <c r="F736" s="91">
        <v>3.2889054428887636</v>
      </c>
      <c r="G736" s="79">
        <v>12.83</v>
      </c>
      <c r="H736" s="79">
        <v>14.4</v>
      </c>
      <c r="I736" s="79">
        <v>32</v>
      </c>
      <c r="J736" s="91">
        <v>15</v>
      </c>
      <c r="K736" s="91">
        <v>11.2</v>
      </c>
      <c r="L736" s="91">
        <v>11</v>
      </c>
      <c r="M736" s="91">
        <v>4.3</v>
      </c>
    </row>
    <row r="737" spans="1:13" ht="16" x14ac:dyDescent="0.2">
      <c r="A737" s="77">
        <v>110</v>
      </c>
      <c r="B737" s="37" t="s">
        <v>273</v>
      </c>
      <c r="C737" s="92">
        <v>41911</v>
      </c>
      <c r="D737" s="91">
        <v>3.0485831015137039</v>
      </c>
      <c r="E737" s="91">
        <v>25448.704044810671</v>
      </c>
      <c r="F737" s="91">
        <v>3.9342227727966192</v>
      </c>
      <c r="G737" s="79">
        <v>12.83</v>
      </c>
      <c r="H737" s="79">
        <v>14.4</v>
      </c>
      <c r="I737" s="79">
        <v>29.7</v>
      </c>
      <c r="J737" s="91">
        <v>16.8</v>
      </c>
      <c r="K737" s="91">
        <v>13.3</v>
      </c>
      <c r="L737" s="91">
        <v>16.100000000000001</v>
      </c>
      <c r="M737" s="91">
        <v>1.4</v>
      </c>
    </row>
    <row r="738" spans="1:13" ht="16" x14ac:dyDescent="0.2">
      <c r="A738" s="77">
        <v>202</v>
      </c>
      <c r="B738" s="37" t="s">
        <v>273</v>
      </c>
      <c r="C738" s="92">
        <v>41911</v>
      </c>
      <c r="D738" s="91">
        <v>5.4222434191224469</v>
      </c>
      <c r="E738" s="91">
        <v>33159.931859096119</v>
      </c>
      <c r="F738" s="91">
        <v>0.89541885489309503</v>
      </c>
      <c r="G738" s="79">
        <v>12.06</v>
      </c>
      <c r="H738" s="79">
        <v>14.6</v>
      </c>
      <c r="I738" s="79">
        <v>32.9</v>
      </c>
      <c r="J738" s="91">
        <v>19.3</v>
      </c>
      <c r="K738" s="91">
        <v>4</v>
      </c>
      <c r="L738" s="91">
        <v>17</v>
      </c>
      <c r="M738" s="91">
        <v>0.7</v>
      </c>
    </row>
    <row r="739" spans="1:13" ht="16" x14ac:dyDescent="0.2">
      <c r="A739" s="77">
        <v>204</v>
      </c>
      <c r="B739" s="37" t="s">
        <v>274</v>
      </c>
      <c r="C739" s="92">
        <v>41911</v>
      </c>
      <c r="D739" s="91">
        <v>1.4990287523546906</v>
      </c>
      <c r="E739" s="91">
        <v>30466.722765494269</v>
      </c>
      <c r="F739" s="91">
        <v>0.82644460374674411</v>
      </c>
      <c r="G739" s="79">
        <v>12.06</v>
      </c>
      <c r="H739" s="79">
        <v>14.5</v>
      </c>
      <c r="I739" s="79">
        <v>33.299999999999997</v>
      </c>
      <c r="J739" s="91">
        <v>7.7</v>
      </c>
      <c r="K739" s="91">
        <v>1.5</v>
      </c>
      <c r="L739" s="91">
        <v>9.9</v>
      </c>
      <c r="M739" s="91">
        <v>0.3</v>
      </c>
    </row>
    <row r="740" spans="1:13" ht="16" x14ac:dyDescent="0.2">
      <c r="A740" s="77">
        <v>205</v>
      </c>
      <c r="B740" s="37" t="s">
        <v>269</v>
      </c>
      <c r="C740" s="92">
        <v>41911</v>
      </c>
      <c r="D740" s="91">
        <v>2.0267559413019334</v>
      </c>
      <c r="E740" s="91">
        <v>43179.323827205109</v>
      </c>
      <c r="F740" s="91">
        <v>0</v>
      </c>
      <c r="G740" s="79">
        <v>12.06</v>
      </c>
      <c r="H740" s="79">
        <v>14.3</v>
      </c>
      <c r="I740" s="79">
        <v>34.4</v>
      </c>
      <c r="J740" s="91">
        <v>13.8</v>
      </c>
      <c r="K740" s="91">
        <v>5.2</v>
      </c>
      <c r="L740" s="91">
        <v>10.9</v>
      </c>
      <c r="M740" s="91">
        <v>2.5</v>
      </c>
    </row>
    <row r="741" spans="1:13" ht="16" x14ac:dyDescent="0.2">
      <c r="A741" s="77">
        <v>206</v>
      </c>
      <c r="B741" s="37" t="s">
        <v>271</v>
      </c>
      <c r="C741" s="92">
        <v>41911</v>
      </c>
      <c r="D741" s="91">
        <v>1.9168270662768443</v>
      </c>
      <c r="E741" s="91">
        <v>47894.609222823594</v>
      </c>
      <c r="F741" s="91">
        <v>1.7192557168694826</v>
      </c>
      <c r="G741" s="79">
        <v>12.06</v>
      </c>
      <c r="H741" s="79">
        <v>14.1</v>
      </c>
      <c r="I741" s="79">
        <v>32.4</v>
      </c>
      <c r="J741" s="91">
        <v>21.6</v>
      </c>
      <c r="K741" s="91">
        <v>7.3</v>
      </c>
      <c r="L741" s="91">
        <v>11.6</v>
      </c>
      <c r="M741" s="91">
        <v>1.3</v>
      </c>
    </row>
    <row r="742" spans="1:13" ht="16" x14ac:dyDescent="0.2">
      <c r="A742" s="77">
        <v>207</v>
      </c>
      <c r="B742" s="37" t="s">
        <v>272</v>
      </c>
      <c r="C742" s="92">
        <v>41911</v>
      </c>
      <c r="D742" s="91">
        <v>2.3617570520482278</v>
      </c>
      <c r="E742" s="91">
        <v>38872.218956267046</v>
      </c>
      <c r="F742" s="91">
        <v>1.8314605655263494</v>
      </c>
      <c r="G742" s="79">
        <v>12.06</v>
      </c>
      <c r="H742" s="79">
        <v>14.2</v>
      </c>
      <c r="I742" s="79">
        <v>37</v>
      </c>
      <c r="J742" s="91">
        <v>12.1</v>
      </c>
      <c r="K742" s="91">
        <v>4.7</v>
      </c>
      <c r="L742" s="91">
        <v>5.5</v>
      </c>
      <c r="M742" s="91">
        <v>0.1</v>
      </c>
    </row>
    <row r="743" spans="1:13" ht="16" x14ac:dyDescent="0.2">
      <c r="A743" s="77">
        <v>208</v>
      </c>
      <c r="B743" s="37" t="s">
        <v>268</v>
      </c>
      <c r="C743" s="92">
        <v>41911</v>
      </c>
      <c r="D743" s="91">
        <v>3.9906007051574179</v>
      </c>
      <c r="E743" s="91">
        <v>43420.958054736097</v>
      </c>
      <c r="F743" s="91">
        <v>2.1024054144872064</v>
      </c>
      <c r="G743" s="79">
        <v>12.06</v>
      </c>
      <c r="H743" s="79">
        <v>14.1</v>
      </c>
      <c r="I743" s="79">
        <v>34.6</v>
      </c>
      <c r="J743" s="91">
        <v>10.7</v>
      </c>
      <c r="K743" s="91">
        <v>9.9</v>
      </c>
      <c r="L743" s="91">
        <v>8</v>
      </c>
      <c r="M743" s="91">
        <v>1.5</v>
      </c>
    </row>
    <row r="744" spans="1:13" ht="16" x14ac:dyDescent="0.2">
      <c r="A744" s="77">
        <v>209</v>
      </c>
      <c r="B744" s="37" t="s">
        <v>270</v>
      </c>
      <c r="C744" s="92">
        <v>41911</v>
      </c>
      <c r="D744" s="91">
        <v>1.473516839419732</v>
      </c>
      <c r="E744" s="91">
        <v>38683.011679603864</v>
      </c>
      <c r="F744" s="91">
        <v>0.38304729081268235</v>
      </c>
      <c r="G744" s="79">
        <v>12.06</v>
      </c>
      <c r="H744" s="79">
        <v>14.2</v>
      </c>
      <c r="I744" s="79">
        <v>30.9</v>
      </c>
      <c r="J744" s="91">
        <v>7.5</v>
      </c>
      <c r="K744" s="91">
        <v>4.7</v>
      </c>
      <c r="L744" s="91">
        <v>5.8</v>
      </c>
      <c r="M744" s="91">
        <v>0.1</v>
      </c>
    </row>
    <row r="745" spans="1:13" ht="16" x14ac:dyDescent="0.2">
      <c r="A745" s="77">
        <v>210</v>
      </c>
      <c r="B745" s="37" t="s">
        <v>276</v>
      </c>
      <c r="C745" s="92">
        <v>41911</v>
      </c>
      <c r="D745" s="91">
        <v>7.3960284517173829</v>
      </c>
      <c r="E745" s="91">
        <v>36038.178559650798</v>
      </c>
      <c r="F745" s="91">
        <v>0</v>
      </c>
      <c r="G745" s="79">
        <v>12.06</v>
      </c>
      <c r="H745" s="79">
        <v>14.2</v>
      </c>
      <c r="I745" s="79">
        <v>29.5</v>
      </c>
      <c r="J745" s="91">
        <v>19.899999999999999</v>
      </c>
      <c r="K745" s="91">
        <v>4.7</v>
      </c>
      <c r="L745" s="91">
        <v>8.3000000000000007</v>
      </c>
      <c r="M745" s="91">
        <v>0.6</v>
      </c>
    </row>
    <row r="746" spans="1:13" ht="16" x14ac:dyDescent="0.2">
      <c r="A746" s="77">
        <v>402</v>
      </c>
      <c r="B746" s="37" t="s">
        <v>272</v>
      </c>
      <c r="C746" s="92">
        <v>41911</v>
      </c>
      <c r="D746" s="91">
        <v>3.977244754668722</v>
      </c>
      <c r="E746" s="91">
        <v>41512.22767897688</v>
      </c>
      <c r="F746" s="91">
        <v>2.3958201764502092</v>
      </c>
      <c r="G746" s="79">
        <v>10.83</v>
      </c>
      <c r="H746" s="79">
        <v>14.4</v>
      </c>
      <c r="I746" s="79">
        <v>32.4</v>
      </c>
      <c r="J746" s="91">
        <v>11.7</v>
      </c>
      <c r="K746" s="91">
        <v>4.5999999999999996</v>
      </c>
      <c r="L746" s="91">
        <v>9.8000000000000007</v>
      </c>
      <c r="M746" s="91">
        <v>2</v>
      </c>
    </row>
    <row r="747" spans="1:13" ht="16" x14ac:dyDescent="0.2">
      <c r="A747" s="77">
        <v>403</v>
      </c>
      <c r="B747" s="37" t="s">
        <v>268</v>
      </c>
      <c r="C747" s="92">
        <v>41911</v>
      </c>
      <c r="D747" s="91">
        <v>3.7598356936241677</v>
      </c>
      <c r="E747" s="91">
        <v>43753.958824242291</v>
      </c>
      <c r="F747" s="91">
        <v>2.7919611905798103</v>
      </c>
      <c r="G747" s="79">
        <v>10.83</v>
      </c>
      <c r="H747" s="79">
        <v>13.8</v>
      </c>
      <c r="I747" s="79">
        <v>33.4</v>
      </c>
      <c r="J747" s="91">
        <v>17.899999999999999</v>
      </c>
      <c r="K747" s="91">
        <v>8</v>
      </c>
      <c r="L747" s="91">
        <v>11.3</v>
      </c>
      <c r="M747" s="91">
        <v>2.6</v>
      </c>
    </row>
    <row r="748" spans="1:13" ht="16" x14ac:dyDescent="0.2">
      <c r="A748" s="77">
        <v>404</v>
      </c>
      <c r="B748" s="37" t="s">
        <v>273</v>
      </c>
      <c r="C748" s="92">
        <v>41911</v>
      </c>
      <c r="D748" s="91">
        <v>4.0993343370708857</v>
      </c>
      <c r="E748" s="91">
        <v>51192.208002312953</v>
      </c>
      <c r="F748" s="91">
        <v>4.3166880464887942</v>
      </c>
      <c r="G748" s="79">
        <v>10.83</v>
      </c>
      <c r="H748" s="79">
        <v>14.1</v>
      </c>
      <c r="I748" s="79">
        <v>34.1</v>
      </c>
      <c r="J748" s="91">
        <v>30.6</v>
      </c>
      <c r="K748" s="91">
        <v>7</v>
      </c>
      <c r="L748" s="91">
        <v>14.3</v>
      </c>
      <c r="M748" s="91">
        <v>1.7</v>
      </c>
    </row>
    <row r="749" spans="1:13" ht="16" x14ac:dyDescent="0.2">
      <c r="A749" s="77">
        <v>405</v>
      </c>
      <c r="B749" s="37" t="s">
        <v>269</v>
      </c>
      <c r="C749" s="92">
        <v>41911</v>
      </c>
      <c r="D749" s="91">
        <v>3.52765798079467</v>
      </c>
      <c r="E749" s="91">
        <v>39921.967550777335</v>
      </c>
      <c r="F749" s="91">
        <v>3.1041305033535931</v>
      </c>
      <c r="G749" s="79">
        <v>10.83</v>
      </c>
      <c r="H749" s="79">
        <v>14.3</v>
      </c>
      <c r="I749" s="79">
        <v>35.200000000000003</v>
      </c>
      <c r="J749" s="91">
        <v>21.1</v>
      </c>
      <c r="K749" s="91">
        <v>4.5999999999999996</v>
      </c>
      <c r="L749" s="91">
        <v>17.899999999999999</v>
      </c>
      <c r="M749" s="91">
        <v>2</v>
      </c>
    </row>
    <row r="750" spans="1:13" ht="16" x14ac:dyDescent="0.2">
      <c r="A750" s="77">
        <v>406</v>
      </c>
      <c r="B750" s="37" t="s">
        <v>276</v>
      </c>
      <c r="C750" s="92">
        <v>41911</v>
      </c>
      <c r="D750" s="91">
        <v>1.7900979913785169</v>
      </c>
      <c r="E750" s="91">
        <v>21059.314202252826</v>
      </c>
      <c r="F750" s="91">
        <v>1.7648380924418385</v>
      </c>
      <c r="G750" s="79">
        <v>10.83</v>
      </c>
      <c r="H750" s="79">
        <v>13.7</v>
      </c>
      <c r="I750" s="79">
        <v>31.4</v>
      </c>
      <c r="J750" s="91">
        <v>15.5</v>
      </c>
      <c r="K750" s="91">
        <v>9.4</v>
      </c>
      <c r="L750" s="91">
        <v>21.8</v>
      </c>
      <c r="M750" s="91">
        <v>2.2999999999999998</v>
      </c>
    </row>
    <row r="751" spans="1:13" ht="16" x14ac:dyDescent="0.2">
      <c r="A751" s="77">
        <v>407</v>
      </c>
      <c r="B751" s="37" t="s">
        <v>274</v>
      </c>
      <c r="C751" s="92">
        <v>41911</v>
      </c>
      <c r="D751" s="91">
        <v>1.4453195572760484</v>
      </c>
      <c r="E751" s="91">
        <v>29871.951118151224</v>
      </c>
      <c r="F751" s="91">
        <v>1.0892980197586615</v>
      </c>
      <c r="G751" s="79">
        <v>10.83</v>
      </c>
      <c r="H751" s="79">
        <v>14</v>
      </c>
      <c r="I751" s="79">
        <v>29.1</v>
      </c>
      <c r="J751" s="91">
        <v>24.5</v>
      </c>
      <c r="K751" s="91">
        <v>5.2</v>
      </c>
      <c r="L751" s="91">
        <v>22.6</v>
      </c>
      <c r="M751" s="91">
        <v>2</v>
      </c>
    </row>
    <row r="752" spans="1:13" ht="16" x14ac:dyDescent="0.2">
      <c r="A752" s="77">
        <v>408</v>
      </c>
      <c r="B752" s="37" t="s">
        <v>271</v>
      </c>
      <c r="C752" s="92">
        <v>41911</v>
      </c>
      <c r="D752" s="91">
        <v>3.1193763468249101</v>
      </c>
      <c r="E752" s="91">
        <v>37720.28634960395</v>
      </c>
      <c r="F752" s="91">
        <v>3.3845268792593828</v>
      </c>
      <c r="G752" s="79">
        <v>10.83</v>
      </c>
      <c r="H752" s="79">
        <v>13.7</v>
      </c>
      <c r="I752" s="79">
        <v>32.5</v>
      </c>
      <c r="J752" s="91">
        <v>21.8</v>
      </c>
      <c r="K752" s="91">
        <v>9.1</v>
      </c>
      <c r="L752" s="91">
        <v>26.4</v>
      </c>
      <c r="M752" s="91">
        <v>2.1</v>
      </c>
    </row>
    <row r="753" spans="1:13" ht="16" x14ac:dyDescent="0.2">
      <c r="A753" s="77">
        <v>409</v>
      </c>
      <c r="B753" s="37" t="s">
        <v>270</v>
      </c>
      <c r="C753" s="92">
        <v>41911</v>
      </c>
      <c r="D753" s="91">
        <v>6.1181910665623125</v>
      </c>
      <c r="E753" s="91">
        <v>61609.830545525961</v>
      </c>
      <c r="F753" s="91">
        <v>1.3971724882016205</v>
      </c>
      <c r="G753" s="79">
        <v>10.83</v>
      </c>
      <c r="H753" s="79">
        <v>14</v>
      </c>
      <c r="I753" s="79">
        <v>38.299999999999997</v>
      </c>
      <c r="J753" s="91">
        <v>28</v>
      </c>
      <c r="K753" s="91">
        <v>6.2</v>
      </c>
      <c r="L753" s="91">
        <v>14.1</v>
      </c>
      <c r="M753" s="91">
        <v>2.5</v>
      </c>
    </row>
    <row r="754" spans="1:13" ht="16" x14ac:dyDescent="0.2">
      <c r="A754" s="77">
        <v>102</v>
      </c>
      <c r="B754" s="37" t="s">
        <v>271</v>
      </c>
      <c r="C754" s="92">
        <v>41936</v>
      </c>
      <c r="D754" s="91">
        <v>4.0243535774884371</v>
      </c>
      <c r="E754" s="91">
        <v>84077.356163536824</v>
      </c>
      <c r="F754" s="91">
        <v>230.03131918481984</v>
      </c>
      <c r="G754" s="79">
        <v>8.11</v>
      </c>
      <c r="H754" s="79">
        <v>8.9</v>
      </c>
      <c r="I754" s="79">
        <v>42.2</v>
      </c>
      <c r="J754" s="40" t="s">
        <v>348</v>
      </c>
      <c r="K754" s="40" t="s">
        <v>348</v>
      </c>
      <c r="L754" s="40" t="s">
        <v>348</v>
      </c>
      <c r="M754" s="40" t="s">
        <v>348</v>
      </c>
    </row>
    <row r="755" spans="1:13" ht="16" x14ac:dyDescent="0.2">
      <c r="A755" s="77">
        <v>103</v>
      </c>
      <c r="B755" s="37" t="s">
        <v>272</v>
      </c>
      <c r="C755" s="92">
        <v>41936</v>
      </c>
      <c r="D755" s="91">
        <v>1.1059692690940757</v>
      </c>
      <c r="E755" s="91">
        <v>26064.703909163931</v>
      </c>
      <c r="F755" s="91">
        <v>69.945393199283487</v>
      </c>
      <c r="G755" s="79">
        <v>8.11</v>
      </c>
      <c r="H755" s="79">
        <v>8.8000000000000007</v>
      </c>
      <c r="I755" s="79">
        <v>40</v>
      </c>
      <c r="J755" s="40" t="s">
        <v>348</v>
      </c>
      <c r="K755" s="40" t="s">
        <v>348</v>
      </c>
      <c r="L755" s="40" t="s">
        <v>348</v>
      </c>
      <c r="M755" s="40" t="s">
        <v>348</v>
      </c>
    </row>
    <row r="756" spans="1:13" ht="16" x14ac:dyDescent="0.2">
      <c r="A756" s="77">
        <v>104</v>
      </c>
      <c r="B756" s="37" t="s">
        <v>269</v>
      </c>
      <c r="C756" s="92">
        <v>41936</v>
      </c>
      <c r="D756" s="91">
        <v>5.2304284282375928</v>
      </c>
      <c r="E756" s="91">
        <v>41286.518109467666</v>
      </c>
      <c r="F756" s="91">
        <v>32.02146033340442</v>
      </c>
      <c r="G756" s="79">
        <v>8.11</v>
      </c>
      <c r="H756" s="79">
        <v>9.1999999999999993</v>
      </c>
      <c r="I756" s="79">
        <v>43</v>
      </c>
      <c r="J756" s="40" t="s">
        <v>348</v>
      </c>
      <c r="K756" s="40" t="s">
        <v>348</v>
      </c>
      <c r="L756" s="40" t="s">
        <v>348</v>
      </c>
      <c r="M756" s="40" t="s">
        <v>348</v>
      </c>
    </row>
    <row r="757" spans="1:13" ht="16" x14ac:dyDescent="0.2">
      <c r="A757" s="77">
        <v>105</v>
      </c>
      <c r="B757" s="37" t="s">
        <v>274</v>
      </c>
      <c r="C757" s="92">
        <v>41936</v>
      </c>
      <c r="D757" s="91">
        <v>2.6716347976178692</v>
      </c>
      <c r="E757" s="91">
        <v>21753.273813155171</v>
      </c>
      <c r="F757" s="91">
        <v>0.34489716148117872</v>
      </c>
      <c r="G757" s="79">
        <v>8.11</v>
      </c>
      <c r="H757" s="79">
        <v>9</v>
      </c>
      <c r="I757" s="79">
        <v>41.4</v>
      </c>
      <c r="J757" s="40" t="s">
        <v>348</v>
      </c>
      <c r="K757" s="40" t="s">
        <v>348</v>
      </c>
      <c r="L757" s="40" t="s">
        <v>348</v>
      </c>
      <c r="M757" s="40" t="s">
        <v>348</v>
      </c>
    </row>
    <row r="758" spans="1:13" ht="16" x14ac:dyDescent="0.2">
      <c r="A758" s="77">
        <v>106</v>
      </c>
      <c r="B758" s="37" t="s">
        <v>268</v>
      </c>
      <c r="C758" s="92">
        <v>41936</v>
      </c>
      <c r="D758" s="91">
        <v>11.673807357478044</v>
      </c>
      <c r="E758" s="91">
        <v>19375.941895429271</v>
      </c>
      <c r="F758" s="91">
        <v>7.8966847059866963</v>
      </c>
      <c r="G758" s="79">
        <v>8.11</v>
      </c>
      <c r="H758" s="79">
        <v>8.5</v>
      </c>
      <c r="I758" s="79">
        <v>35.799999999999997</v>
      </c>
      <c r="J758" s="40" t="s">
        <v>348</v>
      </c>
      <c r="K758" s="40" t="s">
        <v>348</v>
      </c>
      <c r="L758" s="40" t="s">
        <v>348</v>
      </c>
      <c r="M758" s="40" t="s">
        <v>348</v>
      </c>
    </row>
    <row r="759" spans="1:13" ht="16" x14ac:dyDescent="0.2">
      <c r="A759" s="77">
        <v>107</v>
      </c>
      <c r="B759" s="37" t="s">
        <v>270</v>
      </c>
      <c r="C759" s="92">
        <v>41936</v>
      </c>
      <c r="D759" s="91">
        <v>7.0269076728019257</v>
      </c>
      <c r="E759" s="91">
        <v>26908.745255521862</v>
      </c>
      <c r="F759" s="91">
        <v>3.9414134643204766</v>
      </c>
      <c r="G759" s="79">
        <v>8.11</v>
      </c>
      <c r="H759" s="79">
        <v>8.6999999999999993</v>
      </c>
      <c r="I759" s="79">
        <v>43</v>
      </c>
      <c r="J759" s="40" t="s">
        <v>348</v>
      </c>
      <c r="K759" s="40" t="s">
        <v>348</v>
      </c>
      <c r="L759" s="40" t="s">
        <v>348</v>
      </c>
      <c r="M759" s="40" t="s">
        <v>348</v>
      </c>
    </row>
    <row r="760" spans="1:13" ht="16" x14ac:dyDescent="0.2">
      <c r="A760" s="77">
        <v>109</v>
      </c>
      <c r="B760" s="37" t="s">
        <v>276</v>
      </c>
      <c r="C760" s="92">
        <v>41936</v>
      </c>
      <c r="D760" s="91">
        <v>1.8950165218203114</v>
      </c>
      <c r="E760" s="91">
        <v>13982.244047122569</v>
      </c>
      <c r="F760" s="91">
        <v>0.71873001527841229</v>
      </c>
      <c r="G760" s="79">
        <v>8.11</v>
      </c>
      <c r="H760" s="79">
        <v>9</v>
      </c>
      <c r="I760" s="79">
        <v>42</v>
      </c>
      <c r="J760" s="40" t="s">
        <v>348</v>
      </c>
      <c r="K760" s="40" t="s">
        <v>348</v>
      </c>
      <c r="L760" s="40" t="s">
        <v>348</v>
      </c>
      <c r="M760" s="40" t="s">
        <v>348</v>
      </c>
    </row>
    <row r="761" spans="1:13" ht="16" x14ac:dyDescent="0.2">
      <c r="A761" s="77">
        <v>110</v>
      </c>
      <c r="B761" s="37" t="s">
        <v>273</v>
      </c>
      <c r="C761" s="92">
        <v>41936</v>
      </c>
      <c r="D761" s="91">
        <v>7.1640276885793455E-2</v>
      </c>
      <c r="E761" s="91">
        <v>56413.36104610395</v>
      </c>
      <c r="F761" s="91">
        <v>315.99482906786477</v>
      </c>
      <c r="G761" s="79">
        <v>8.11</v>
      </c>
      <c r="H761" s="79">
        <v>8.8000000000000007</v>
      </c>
      <c r="I761" s="79">
        <v>46</v>
      </c>
      <c r="J761" s="40" t="s">
        <v>348</v>
      </c>
      <c r="K761" s="40" t="s">
        <v>348</v>
      </c>
      <c r="L761" s="40" t="s">
        <v>348</v>
      </c>
      <c r="M761" s="40" t="s">
        <v>348</v>
      </c>
    </row>
    <row r="762" spans="1:13" ht="16" x14ac:dyDescent="0.2">
      <c r="A762" s="77">
        <v>202</v>
      </c>
      <c r="B762" s="37" t="s">
        <v>273</v>
      </c>
      <c r="C762" s="92">
        <v>41936</v>
      </c>
      <c r="D762" s="91">
        <v>0.62637000985986702</v>
      </c>
      <c r="E762" s="91">
        <v>38689.35757714932</v>
      </c>
      <c r="F762" s="91">
        <v>241.40299219256082</v>
      </c>
      <c r="G762" s="79">
        <v>7.5</v>
      </c>
      <c r="H762" s="79">
        <v>8.3000000000000007</v>
      </c>
      <c r="I762" s="79">
        <v>43.8</v>
      </c>
      <c r="J762" s="40" t="s">
        <v>348</v>
      </c>
      <c r="K762" s="40" t="s">
        <v>348</v>
      </c>
      <c r="L762" s="40" t="s">
        <v>348</v>
      </c>
      <c r="M762" s="40" t="s">
        <v>348</v>
      </c>
    </row>
    <row r="763" spans="1:13" ht="16" x14ac:dyDescent="0.2">
      <c r="A763" s="77">
        <v>204</v>
      </c>
      <c r="B763" s="37" t="s">
        <v>274</v>
      </c>
      <c r="C763" s="92">
        <v>41936</v>
      </c>
      <c r="D763" s="91">
        <v>0.62706373392793857</v>
      </c>
      <c r="E763" s="91">
        <v>5817.5227056176836</v>
      </c>
      <c r="F763" s="91">
        <v>1.5938767617879146</v>
      </c>
      <c r="G763" s="79">
        <v>7.5</v>
      </c>
      <c r="H763" s="79">
        <v>8.4</v>
      </c>
      <c r="I763" s="79">
        <v>45.8</v>
      </c>
      <c r="J763" s="40" t="s">
        <v>348</v>
      </c>
      <c r="K763" s="40" t="s">
        <v>348</v>
      </c>
      <c r="L763" s="40" t="s">
        <v>348</v>
      </c>
      <c r="M763" s="40" t="s">
        <v>348</v>
      </c>
    </row>
    <row r="764" spans="1:13" ht="16" x14ac:dyDescent="0.2">
      <c r="A764" s="77">
        <v>205</v>
      </c>
      <c r="B764" s="37" t="s">
        <v>269</v>
      </c>
      <c r="C764" s="92">
        <v>41936</v>
      </c>
      <c r="D764" s="91">
        <v>9.6303673665116385</v>
      </c>
      <c r="E764" s="91">
        <v>28056.346096756162</v>
      </c>
      <c r="F764" s="91">
        <v>26.142133386262898</v>
      </c>
      <c r="G764" s="79">
        <v>7.5</v>
      </c>
      <c r="H764" s="79">
        <v>8.1999999999999993</v>
      </c>
      <c r="I764" s="79">
        <v>41.4</v>
      </c>
      <c r="J764" s="40" t="s">
        <v>348</v>
      </c>
      <c r="K764" s="40" t="s">
        <v>348</v>
      </c>
      <c r="L764" s="40" t="s">
        <v>348</v>
      </c>
      <c r="M764" s="40" t="s">
        <v>348</v>
      </c>
    </row>
    <row r="765" spans="1:13" ht="16" x14ac:dyDescent="0.2">
      <c r="A765" s="77">
        <v>206</v>
      </c>
      <c r="B765" s="37" t="s">
        <v>271</v>
      </c>
      <c r="C765" s="92">
        <v>41936</v>
      </c>
      <c r="D765" s="91">
        <v>0.70140763737155398</v>
      </c>
      <c r="E765" s="91">
        <v>28686.959325604224</v>
      </c>
      <c r="F765" s="91">
        <v>116.64241921729889</v>
      </c>
      <c r="G765" s="79">
        <v>7.5</v>
      </c>
      <c r="H765" s="79">
        <v>8.4</v>
      </c>
      <c r="I765" s="79">
        <v>43.86</v>
      </c>
      <c r="J765" s="40" t="s">
        <v>348</v>
      </c>
      <c r="K765" s="40" t="s">
        <v>348</v>
      </c>
      <c r="L765" s="40" t="s">
        <v>348</v>
      </c>
      <c r="M765" s="40" t="s">
        <v>348</v>
      </c>
    </row>
    <row r="766" spans="1:13" ht="16" x14ac:dyDescent="0.2">
      <c r="A766" s="77">
        <v>207</v>
      </c>
      <c r="B766" s="37" t="s">
        <v>272</v>
      </c>
      <c r="C766" s="92">
        <v>41936</v>
      </c>
      <c r="D766" s="91">
        <v>1.7639373099038589</v>
      </c>
      <c r="E766" s="91">
        <v>28008.750982051723</v>
      </c>
      <c r="F766" s="91">
        <v>41.979273281979708</v>
      </c>
      <c r="G766" s="79">
        <v>7.5</v>
      </c>
      <c r="H766" s="79">
        <v>8.1999999999999993</v>
      </c>
      <c r="I766" s="79">
        <v>42.2</v>
      </c>
      <c r="J766" s="40" t="s">
        <v>348</v>
      </c>
      <c r="K766" s="40" t="s">
        <v>348</v>
      </c>
      <c r="L766" s="40" t="s">
        <v>348</v>
      </c>
      <c r="M766" s="40" t="s">
        <v>348</v>
      </c>
    </row>
    <row r="767" spans="1:13" ht="16" x14ac:dyDescent="0.2">
      <c r="A767" s="77">
        <v>208</v>
      </c>
      <c r="B767" s="37" t="s">
        <v>268</v>
      </c>
      <c r="C767" s="92">
        <v>41936</v>
      </c>
      <c r="D767" s="91">
        <v>3.6145556515523194</v>
      </c>
      <c r="E767" s="91">
        <v>14224.013661186731</v>
      </c>
      <c r="F767" s="91">
        <v>8.4771159429852965</v>
      </c>
      <c r="G767" s="79">
        <v>7.5</v>
      </c>
      <c r="H767" s="79">
        <v>8</v>
      </c>
      <c r="I767" s="79">
        <v>42.5</v>
      </c>
      <c r="J767" s="40" t="s">
        <v>348</v>
      </c>
      <c r="K767" s="40" t="s">
        <v>348</v>
      </c>
      <c r="L767" s="40" t="s">
        <v>348</v>
      </c>
      <c r="M767" s="40" t="s">
        <v>348</v>
      </c>
    </row>
    <row r="768" spans="1:13" ht="16" x14ac:dyDescent="0.2">
      <c r="A768" s="77">
        <v>209</v>
      </c>
      <c r="B768" s="37" t="s">
        <v>270</v>
      </c>
      <c r="C768" s="92">
        <v>41936</v>
      </c>
      <c r="D768" s="91">
        <v>2.2339664566962192</v>
      </c>
      <c r="E768" s="91">
        <v>18201.516359713332</v>
      </c>
      <c r="F768" s="91">
        <v>24.358541468823294</v>
      </c>
      <c r="G768" s="79">
        <v>7.5</v>
      </c>
      <c r="H768" s="79">
        <v>8</v>
      </c>
      <c r="I768" s="79">
        <v>46</v>
      </c>
      <c r="J768" s="40" t="s">
        <v>348</v>
      </c>
      <c r="K768" s="40" t="s">
        <v>348</v>
      </c>
      <c r="L768" s="40" t="s">
        <v>348</v>
      </c>
      <c r="M768" s="40" t="s">
        <v>348</v>
      </c>
    </row>
    <row r="769" spans="1:13" ht="16" x14ac:dyDescent="0.2">
      <c r="A769" s="77">
        <v>210</v>
      </c>
      <c r="B769" s="37" t="s">
        <v>276</v>
      </c>
      <c r="C769" s="92">
        <v>41936</v>
      </c>
      <c r="D769" s="91">
        <v>0.40609695151917063</v>
      </c>
      <c r="E769" s="91">
        <v>6548.3132000759288</v>
      </c>
      <c r="F769" s="91">
        <v>4.2218830150697721</v>
      </c>
      <c r="G769" s="79">
        <v>7.5</v>
      </c>
      <c r="H769" s="79">
        <v>8.3000000000000007</v>
      </c>
      <c r="I769" s="79">
        <v>45.3</v>
      </c>
      <c r="J769" s="40" t="s">
        <v>348</v>
      </c>
      <c r="K769" s="40" t="s">
        <v>348</v>
      </c>
      <c r="L769" s="40" t="s">
        <v>348</v>
      </c>
      <c r="M769" s="40" t="s">
        <v>348</v>
      </c>
    </row>
    <row r="770" spans="1:13" ht="16" x14ac:dyDescent="0.2">
      <c r="A770" s="77">
        <v>402</v>
      </c>
      <c r="B770" s="37" t="s">
        <v>272</v>
      </c>
      <c r="C770" s="92">
        <v>41936</v>
      </c>
      <c r="D770" s="91">
        <v>0.7946468932370736</v>
      </c>
      <c r="E770" s="91">
        <v>6646.6164760160855</v>
      </c>
      <c r="F770" s="91">
        <v>26.619421460623819</v>
      </c>
      <c r="G770" s="79">
        <v>7.14</v>
      </c>
      <c r="H770" s="79">
        <v>7.5</v>
      </c>
      <c r="I770" s="79">
        <v>47.93</v>
      </c>
      <c r="J770" s="40" t="s">
        <v>348</v>
      </c>
      <c r="K770" s="40" t="s">
        <v>348</v>
      </c>
      <c r="L770" s="40" t="s">
        <v>348</v>
      </c>
      <c r="M770" s="40" t="s">
        <v>348</v>
      </c>
    </row>
    <row r="771" spans="1:13" ht="16" x14ac:dyDescent="0.2">
      <c r="A771" s="77">
        <v>403</v>
      </c>
      <c r="B771" s="37" t="s">
        <v>268</v>
      </c>
      <c r="C771" s="92">
        <v>41936</v>
      </c>
      <c r="D771" s="91">
        <v>0.3973643126699935</v>
      </c>
      <c r="E771" s="91">
        <v>3031.5391327309972</v>
      </c>
      <c r="F771" s="91">
        <v>3.1478343212394124</v>
      </c>
      <c r="G771" s="79">
        <v>7.14</v>
      </c>
      <c r="H771" s="79">
        <v>7.6</v>
      </c>
      <c r="I771" s="79">
        <v>50.7</v>
      </c>
      <c r="J771" s="40" t="s">
        <v>348</v>
      </c>
      <c r="K771" s="40" t="s">
        <v>348</v>
      </c>
      <c r="L771" s="40" t="s">
        <v>348</v>
      </c>
      <c r="M771" s="40" t="s">
        <v>348</v>
      </c>
    </row>
    <row r="772" spans="1:13" ht="16" x14ac:dyDescent="0.2">
      <c r="A772" s="77">
        <v>404</v>
      </c>
      <c r="B772" s="37" t="s">
        <v>273</v>
      </c>
      <c r="C772" s="92">
        <v>41936</v>
      </c>
      <c r="D772" s="91">
        <v>0.1715066768861106</v>
      </c>
      <c r="E772" s="91">
        <v>17271.730354417181</v>
      </c>
      <c r="F772" s="91">
        <v>124.63518697586937</v>
      </c>
      <c r="G772" s="79">
        <v>7.14</v>
      </c>
      <c r="H772" s="79">
        <v>7.6</v>
      </c>
      <c r="I772" s="79">
        <v>47.5</v>
      </c>
      <c r="J772" s="40" t="s">
        <v>348</v>
      </c>
      <c r="K772" s="40" t="s">
        <v>348</v>
      </c>
      <c r="L772" s="40" t="s">
        <v>348</v>
      </c>
      <c r="M772" s="40" t="s">
        <v>348</v>
      </c>
    </row>
    <row r="773" spans="1:13" ht="16" x14ac:dyDescent="0.2">
      <c r="A773" s="77">
        <v>405</v>
      </c>
      <c r="B773" s="37" t="s">
        <v>269</v>
      </c>
      <c r="C773" s="92">
        <v>41936</v>
      </c>
      <c r="D773" s="91">
        <v>0.24169547081566803</v>
      </c>
      <c r="E773" s="91">
        <v>2586.856987415239</v>
      </c>
      <c r="F773" s="91">
        <v>6.4872705635491972</v>
      </c>
      <c r="G773" s="79">
        <v>7.14</v>
      </c>
      <c r="H773" s="79">
        <v>7.6</v>
      </c>
      <c r="I773" s="79">
        <v>49.7</v>
      </c>
      <c r="J773" s="40" t="s">
        <v>348</v>
      </c>
      <c r="K773" s="40" t="s">
        <v>348</v>
      </c>
      <c r="L773" s="40" t="s">
        <v>348</v>
      </c>
      <c r="M773" s="40" t="s">
        <v>348</v>
      </c>
    </row>
    <row r="774" spans="1:13" ht="16" x14ac:dyDescent="0.2">
      <c r="A774" s="77">
        <v>406</v>
      </c>
      <c r="B774" s="37" t="s">
        <v>276</v>
      </c>
      <c r="C774" s="92">
        <v>41936</v>
      </c>
      <c r="D774" s="91">
        <v>0.41068908353043898</v>
      </c>
      <c r="E774" s="91">
        <v>689.6040394030166</v>
      </c>
      <c r="F774" s="91">
        <v>2.2683180845257054</v>
      </c>
      <c r="G774" s="79">
        <v>7.14</v>
      </c>
      <c r="H774" s="79">
        <v>7.5</v>
      </c>
      <c r="I774" s="79">
        <v>48.9</v>
      </c>
      <c r="J774" s="40" t="s">
        <v>348</v>
      </c>
      <c r="K774" s="40" t="s">
        <v>348</v>
      </c>
      <c r="L774" s="40" t="s">
        <v>348</v>
      </c>
      <c r="M774" s="40" t="s">
        <v>348</v>
      </c>
    </row>
    <row r="775" spans="1:13" ht="16" x14ac:dyDescent="0.2">
      <c r="A775" s="77">
        <v>407</v>
      </c>
      <c r="B775" s="37" t="s">
        <v>274</v>
      </c>
      <c r="C775" s="92">
        <v>41936</v>
      </c>
      <c r="D775" s="91">
        <v>0.97852554123004654</v>
      </c>
      <c r="E775" s="91">
        <v>11434.175441875333</v>
      </c>
      <c r="F775" s="91">
        <v>5.3385080221322507</v>
      </c>
      <c r="G775" s="79">
        <v>7.14</v>
      </c>
      <c r="H775" s="79">
        <v>7.6</v>
      </c>
      <c r="I775" s="79">
        <v>47.1</v>
      </c>
      <c r="J775" s="40" t="s">
        <v>348</v>
      </c>
      <c r="K775" s="40" t="s">
        <v>348</v>
      </c>
      <c r="L775" s="40" t="s">
        <v>348</v>
      </c>
      <c r="M775" s="40" t="s">
        <v>348</v>
      </c>
    </row>
    <row r="776" spans="1:13" ht="16" x14ac:dyDescent="0.2">
      <c r="A776" s="77">
        <v>408</v>
      </c>
      <c r="B776" s="37" t="s">
        <v>271</v>
      </c>
      <c r="C776" s="92">
        <v>41936</v>
      </c>
      <c r="D776" s="91">
        <v>1.3446367335476215</v>
      </c>
      <c r="E776" s="91">
        <v>26141.632166302894</v>
      </c>
      <c r="F776" s="91">
        <v>63.9057905536026</v>
      </c>
      <c r="G776" s="79">
        <v>7.14</v>
      </c>
      <c r="H776" s="79">
        <v>7.5</v>
      </c>
      <c r="I776" s="79">
        <v>45.4</v>
      </c>
      <c r="J776" s="40" t="s">
        <v>348</v>
      </c>
      <c r="K776" s="40" t="s">
        <v>348</v>
      </c>
      <c r="L776" s="40" t="s">
        <v>348</v>
      </c>
      <c r="M776" s="40" t="s">
        <v>348</v>
      </c>
    </row>
    <row r="777" spans="1:13" ht="16" x14ac:dyDescent="0.2">
      <c r="A777" s="77">
        <v>409</v>
      </c>
      <c r="B777" s="37" t="s">
        <v>270</v>
      </c>
      <c r="C777" s="92">
        <v>41936</v>
      </c>
      <c r="D777" s="91">
        <v>0.88000854686458319</v>
      </c>
      <c r="E777" s="91">
        <v>13469.00973279382</v>
      </c>
      <c r="F777" s="91">
        <v>26.419772833305593</v>
      </c>
      <c r="G777" s="79">
        <v>7.14</v>
      </c>
      <c r="H777" s="79">
        <v>7.5</v>
      </c>
      <c r="I777" s="79">
        <v>46.2</v>
      </c>
      <c r="J777" s="40" t="s">
        <v>348</v>
      </c>
      <c r="K777" s="40" t="s">
        <v>348</v>
      </c>
      <c r="L777" s="40" t="s">
        <v>348</v>
      </c>
      <c r="M777" s="40" t="s">
        <v>348</v>
      </c>
    </row>
    <row r="778" spans="1:13" ht="16" x14ac:dyDescent="0.2">
      <c r="A778" s="77">
        <v>102</v>
      </c>
      <c r="B778" s="37" t="s">
        <v>271</v>
      </c>
      <c r="C778" s="92">
        <v>41940</v>
      </c>
      <c r="D778" s="91">
        <v>14.613137876121399</v>
      </c>
      <c r="E778" s="91">
        <v>33773.623318163562</v>
      </c>
      <c r="F778" s="91">
        <v>2.8772208225466542</v>
      </c>
      <c r="G778" s="79">
        <v>7.61</v>
      </c>
      <c r="H778" s="79">
        <v>8.4</v>
      </c>
      <c r="I778" s="79">
        <v>33.9</v>
      </c>
      <c r="J778" s="40" t="s">
        <v>348</v>
      </c>
      <c r="K778" s="40" t="s">
        <v>348</v>
      </c>
      <c r="L778" s="40" t="s">
        <v>348</v>
      </c>
      <c r="M778" s="40" t="s">
        <v>348</v>
      </c>
    </row>
    <row r="779" spans="1:13" ht="16" x14ac:dyDescent="0.2">
      <c r="A779" s="77">
        <v>103</v>
      </c>
      <c r="B779" s="37" t="s">
        <v>272</v>
      </c>
      <c r="C779" s="92">
        <v>41940</v>
      </c>
      <c r="D779" s="91">
        <v>13.251054031593451</v>
      </c>
      <c r="E779" s="91">
        <v>54459.844273275368</v>
      </c>
      <c r="F779" s="91">
        <v>9.9746536251094149</v>
      </c>
      <c r="G779" s="79">
        <v>7.61</v>
      </c>
      <c r="H779" s="79">
        <v>8.3000000000000007</v>
      </c>
      <c r="I779" s="79">
        <v>36.700000000000003</v>
      </c>
      <c r="J779" s="40" t="s">
        <v>348</v>
      </c>
      <c r="K779" s="40" t="s">
        <v>348</v>
      </c>
      <c r="L779" s="40" t="s">
        <v>348</v>
      </c>
      <c r="M779" s="40" t="s">
        <v>348</v>
      </c>
    </row>
    <row r="780" spans="1:13" ht="16" x14ac:dyDescent="0.2">
      <c r="A780" s="77">
        <v>104</v>
      </c>
      <c r="B780" s="37" t="s">
        <v>269</v>
      </c>
      <c r="C780" s="92">
        <v>41940</v>
      </c>
      <c r="D780" s="91">
        <v>1.9635475071833972</v>
      </c>
      <c r="E780" s="91">
        <v>21292.410178709597</v>
      </c>
      <c r="F780" s="91">
        <v>4.5820654501014948</v>
      </c>
      <c r="G780" s="79">
        <v>7.61</v>
      </c>
      <c r="H780" s="79">
        <v>8.1999999999999993</v>
      </c>
      <c r="I780" s="79">
        <v>35.799999999999997</v>
      </c>
      <c r="J780" s="40" t="s">
        <v>348</v>
      </c>
      <c r="K780" s="40" t="s">
        <v>348</v>
      </c>
      <c r="L780" s="40" t="s">
        <v>348</v>
      </c>
      <c r="M780" s="40" t="s">
        <v>348</v>
      </c>
    </row>
    <row r="781" spans="1:13" ht="16" x14ac:dyDescent="0.2">
      <c r="A781" s="77">
        <v>105</v>
      </c>
      <c r="B781" s="37" t="s">
        <v>274</v>
      </c>
      <c r="C781" s="92">
        <v>41940</v>
      </c>
      <c r="D781" s="91">
        <v>2.3953076561354649</v>
      </c>
      <c r="E781" s="91">
        <v>47716.8250124759</v>
      </c>
      <c r="F781" s="91">
        <v>0</v>
      </c>
      <c r="G781" s="79">
        <v>7.61</v>
      </c>
      <c r="H781" s="79">
        <v>8.1999999999999993</v>
      </c>
      <c r="I781" s="79">
        <v>37.200000000000003</v>
      </c>
      <c r="J781" s="40" t="s">
        <v>348</v>
      </c>
      <c r="K781" s="40" t="s">
        <v>348</v>
      </c>
      <c r="L781" s="40" t="s">
        <v>348</v>
      </c>
      <c r="M781" s="40" t="s">
        <v>348</v>
      </c>
    </row>
    <row r="782" spans="1:13" ht="16" x14ac:dyDescent="0.2">
      <c r="A782" s="77">
        <v>106</v>
      </c>
      <c r="B782" s="37" t="s">
        <v>268</v>
      </c>
      <c r="C782" s="92">
        <v>41940</v>
      </c>
      <c r="D782" s="91">
        <v>53.664586285431973</v>
      </c>
      <c r="E782" s="91">
        <v>76340.503865796549</v>
      </c>
      <c r="F782" s="91">
        <v>0</v>
      </c>
      <c r="G782" s="79">
        <v>7.61</v>
      </c>
      <c r="H782" s="79">
        <v>8.9</v>
      </c>
      <c r="I782" s="79">
        <v>37.799999999999997</v>
      </c>
      <c r="J782" s="40" t="s">
        <v>348</v>
      </c>
      <c r="K782" s="40" t="s">
        <v>348</v>
      </c>
      <c r="L782" s="40" t="s">
        <v>348</v>
      </c>
      <c r="M782" s="40" t="s">
        <v>348</v>
      </c>
    </row>
    <row r="783" spans="1:13" ht="16" x14ac:dyDescent="0.2">
      <c r="A783" s="77">
        <v>107</v>
      </c>
      <c r="B783" s="37" t="s">
        <v>270</v>
      </c>
      <c r="C783" s="92">
        <v>41940</v>
      </c>
      <c r="D783" s="91">
        <v>9.9419305539777199</v>
      </c>
      <c r="E783" s="91">
        <v>39006.696634525455</v>
      </c>
      <c r="F783" s="91">
        <v>0</v>
      </c>
      <c r="G783" s="79">
        <v>7.61</v>
      </c>
      <c r="H783" s="79">
        <v>9</v>
      </c>
      <c r="I783" s="79">
        <v>32.6</v>
      </c>
      <c r="J783" s="40" t="s">
        <v>348</v>
      </c>
      <c r="K783" s="40" t="s">
        <v>348</v>
      </c>
      <c r="L783" s="40" t="s">
        <v>348</v>
      </c>
      <c r="M783" s="40" t="s">
        <v>348</v>
      </c>
    </row>
    <row r="784" spans="1:13" ht="16" x14ac:dyDescent="0.2">
      <c r="A784" s="77">
        <v>109</v>
      </c>
      <c r="B784" s="37" t="s">
        <v>276</v>
      </c>
      <c r="C784" s="92">
        <v>41940</v>
      </c>
      <c r="D784" s="91">
        <v>5.2568515813378829</v>
      </c>
      <c r="E784" s="91">
        <v>44133.698237341945</v>
      </c>
      <c r="F784" s="91">
        <v>0.65263417213991393</v>
      </c>
      <c r="G784" s="79">
        <v>7.61</v>
      </c>
      <c r="H784" s="79">
        <v>8.8000000000000007</v>
      </c>
      <c r="I784" s="79">
        <v>38</v>
      </c>
      <c r="J784" s="40" t="s">
        <v>348</v>
      </c>
      <c r="K784" s="40" t="s">
        <v>348</v>
      </c>
      <c r="L784" s="40" t="s">
        <v>348</v>
      </c>
      <c r="M784" s="40" t="s">
        <v>348</v>
      </c>
    </row>
    <row r="785" spans="1:13" ht="16" x14ac:dyDescent="0.2">
      <c r="A785" s="77">
        <v>110</v>
      </c>
      <c r="B785" s="37" t="s">
        <v>273</v>
      </c>
      <c r="C785" s="92">
        <v>41940</v>
      </c>
      <c r="D785" s="91">
        <v>4.6478566794722953</v>
      </c>
      <c r="E785" s="91">
        <v>43323.901281586157</v>
      </c>
      <c r="F785" s="91">
        <v>15.063285330832411</v>
      </c>
      <c r="G785" s="79">
        <v>7.61</v>
      </c>
      <c r="H785" s="79">
        <v>8.8000000000000007</v>
      </c>
      <c r="I785" s="79">
        <v>38.9</v>
      </c>
      <c r="J785" s="40" t="s">
        <v>348</v>
      </c>
      <c r="K785" s="40" t="s">
        <v>348</v>
      </c>
      <c r="L785" s="40" t="s">
        <v>348</v>
      </c>
      <c r="M785" s="40" t="s">
        <v>348</v>
      </c>
    </row>
    <row r="786" spans="1:13" ht="16" x14ac:dyDescent="0.2">
      <c r="A786" s="77">
        <v>202</v>
      </c>
      <c r="B786" s="37" t="s">
        <v>273</v>
      </c>
      <c r="C786" s="92">
        <v>41940</v>
      </c>
      <c r="D786" s="91">
        <v>14.484347023678113</v>
      </c>
      <c r="E786" s="91">
        <v>58366.60924651636</v>
      </c>
      <c r="F786" s="91">
        <v>46.840632455548807</v>
      </c>
      <c r="G786" s="79">
        <v>6.61</v>
      </c>
      <c r="H786" s="79">
        <v>8.4</v>
      </c>
      <c r="I786" s="79">
        <v>39.4</v>
      </c>
      <c r="J786" s="40" t="s">
        <v>348</v>
      </c>
      <c r="K786" s="40" t="s">
        <v>348</v>
      </c>
      <c r="L786" s="40" t="s">
        <v>348</v>
      </c>
      <c r="M786" s="40" t="s">
        <v>348</v>
      </c>
    </row>
    <row r="787" spans="1:13" ht="16" x14ac:dyDescent="0.2">
      <c r="A787" s="77">
        <v>204</v>
      </c>
      <c r="B787" s="37" t="s">
        <v>274</v>
      </c>
      <c r="C787" s="92">
        <v>41940</v>
      </c>
      <c r="D787" s="91">
        <v>7.048142273081579</v>
      </c>
      <c r="E787" s="91">
        <v>42110.814113060813</v>
      </c>
      <c r="F787" s="91">
        <v>9.1072328612105693</v>
      </c>
      <c r="G787" s="79">
        <v>6.61</v>
      </c>
      <c r="H787" s="79">
        <v>8.1999999999999993</v>
      </c>
      <c r="I787" s="79">
        <v>38.9</v>
      </c>
      <c r="J787" s="40" t="s">
        <v>348</v>
      </c>
      <c r="K787" s="40" t="s">
        <v>348</v>
      </c>
      <c r="L787" s="40" t="s">
        <v>348</v>
      </c>
      <c r="M787" s="40" t="s">
        <v>348</v>
      </c>
    </row>
    <row r="788" spans="1:13" ht="16" x14ac:dyDescent="0.2">
      <c r="A788" s="77">
        <v>205</v>
      </c>
      <c r="B788" s="37" t="s">
        <v>269</v>
      </c>
      <c r="C788" s="92">
        <v>41940</v>
      </c>
      <c r="D788" s="91">
        <v>16.987303185995675</v>
      </c>
      <c r="E788" s="91">
        <v>81495.844260442813</v>
      </c>
      <c r="F788" s="91">
        <v>185.24550689153224</v>
      </c>
      <c r="G788" s="79">
        <v>6.61</v>
      </c>
      <c r="H788" s="79">
        <v>8.4</v>
      </c>
      <c r="I788" s="79">
        <v>38.4</v>
      </c>
      <c r="J788" s="40" t="s">
        <v>348</v>
      </c>
      <c r="K788" s="40" t="s">
        <v>348</v>
      </c>
      <c r="L788" s="40" t="s">
        <v>348</v>
      </c>
      <c r="M788" s="40" t="s">
        <v>348</v>
      </c>
    </row>
    <row r="789" spans="1:13" ht="16" x14ac:dyDescent="0.2">
      <c r="A789" s="77">
        <v>206</v>
      </c>
      <c r="B789" s="37" t="s">
        <v>271</v>
      </c>
      <c r="C789" s="92">
        <v>41940</v>
      </c>
      <c r="D789" s="91">
        <v>5.903043727211208</v>
      </c>
      <c r="E789" s="91">
        <v>48268.880650007515</v>
      </c>
      <c r="F789" s="91">
        <v>53.399435513223708</v>
      </c>
      <c r="G789" s="79">
        <v>6.61</v>
      </c>
      <c r="H789" s="79">
        <v>8.4</v>
      </c>
      <c r="I789" s="79">
        <v>39.4</v>
      </c>
      <c r="J789" s="40" t="s">
        <v>348</v>
      </c>
      <c r="K789" s="40" t="s">
        <v>348</v>
      </c>
      <c r="L789" s="40" t="s">
        <v>348</v>
      </c>
      <c r="M789" s="40" t="s">
        <v>348</v>
      </c>
    </row>
    <row r="790" spans="1:13" ht="16" x14ac:dyDescent="0.2">
      <c r="A790" s="77">
        <v>207</v>
      </c>
      <c r="B790" s="37" t="s">
        <v>272</v>
      </c>
      <c r="C790" s="92">
        <v>41940</v>
      </c>
      <c r="D790" s="91">
        <v>10.827104205438584</v>
      </c>
      <c r="E790" s="91">
        <v>21749.935869445333</v>
      </c>
      <c r="F790" s="91">
        <v>8.5904330738139709</v>
      </c>
      <c r="G790" s="79">
        <v>6.61</v>
      </c>
      <c r="H790" s="79">
        <v>8.1999999999999993</v>
      </c>
      <c r="I790" s="79">
        <v>39.1</v>
      </c>
      <c r="J790" s="40" t="s">
        <v>348</v>
      </c>
      <c r="K790" s="40" t="s">
        <v>348</v>
      </c>
      <c r="L790" s="40" t="s">
        <v>348</v>
      </c>
      <c r="M790" s="40" t="s">
        <v>348</v>
      </c>
    </row>
    <row r="791" spans="1:13" ht="16" x14ac:dyDescent="0.2">
      <c r="A791" s="77">
        <v>208</v>
      </c>
      <c r="B791" s="37" t="s">
        <v>268</v>
      </c>
      <c r="C791" s="92">
        <v>41940</v>
      </c>
      <c r="D791" s="91">
        <v>3.8840474865306205</v>
      </c>
      <c r="E791" s="91">
        <v>36026.920673718159</v>
      </c>
      <c r="F791" s="91">
        <v>61.077894925156293</v>
      </c>
      <c r="G791" s="79">
        <v>6.61</v>
      </c>
      <c r="H791" s="79">
        <v>8.8000000000000007</v>
      </c>
      <c r="I791" s="79">
        <v>34.5</v>
      </c>
      <c r="J791" s="40" t="s">
        <v>348</v>
      </c>
      <c r="K791" s="40" t="s">
        <v>348</v>
      </c>
      <c r="L791" s="40" t="s">
        <v>348</v>
      </c>
      <c r="M791" s="40" t="s">
        <v>348</v>
      </c>
    </row>
    <row r="792" spans="1:13" ht="16" x14ac:dyDescent="0.2">
      <c r="A792" s="77">
        <v>209</v>
      </c>
      <c r="B792" s="37" t="s">
        <v>270</v>
      </c>
      <c r="C792" s="92">
        <v>41940</v>
      </c>
      <c r="D792" s="91">
        <v>0.48424106096521324</v>
      </c>
      <c r="E792" s="91">
        <v>28202.067176595931</v>
      </c>
      <c r="F792" s="91">
        <v>10.485888225011848</v>
      </c>
      <c r="G792" s="79">
        <v>6.61</v>
      </c>
      <c r="H792" s="79">
        <v>8.5</v>
      </c>
      <c r="I792" s="79">
        <v>37.4</v>
      </c>
      <c r="J792" s="40" t="s">
        <v>348</v>
      </c>
      <c r="K792" s="40" t="s">
        <v>348</v>
      </c>
      <c r="L792" s="40" t="s">
        <v>348</v>
      </c>
      <c r="M792" s="40" t="s">
        <v>348</v>
      </c>
    </row>
    <row r="793" spans="1:13" ht="16" x14ac:dyDescent="0.2">
      <c r="A793" s="77">
        <v>210</v>
      </c>
      <c r="B793" s="37" t="s">
        <v>276</v>
      </c>
      <c r="C793" s="92">
        <v>41940</v>
      </c>
      <c r="D793" s="91">
        <v>5.098056544784761</v>
      </c>
      <c r="E793" s="91">
        <v>46420.755306108782</v>
      </c>
      <c r="F793" s="91">
        <v>3.5527927052264645</v>
      </c>
      <c r="G793" s="79">
        <v>6.61</v>
      </c>
      <c r="H793" s="79">
        <v>8.4</v>
      </c>
      <c r="I793" s="79">
        <v>38.1</v>
      </c>
      <c r="J793" s="40" t="s">
        <v>348</v>
      </c>
      <c r="K793" s="40" t="s">
        <v>348</v>
      </c>
      <c r="L793" s="40" t="s">
        <v>348</v>
      </c>
      <c r="M793" s="40" t="s">
        <v>348</v>
      </c>
    </row>
    <row r="794" spans="1:13" ht="16" x14ac:dyDescent="0.2">
      <c r="A794" s="77">
        <v>402</v>
      </c>
      <c r="B794" s="37" t="s">
        <v>272</v>
      </c>
      <c r="C794" s="92">
        <v>41940</v>
      </c>
      <c r="D794" s="91">
        <v>13.195650908486124</v>
      </c>
      <c r="E794" s="91">
        <v>52627.097910654054</v>
      </c>
      <c r="F794" s="91">
        <v>9.8412281328738143</v>
      </c>
      <c r="G794" s="79">
        <v>6.14</v>
      </c>
      <c r="H794" s="79">
        <v>7.4</v>
      </c>
      <c r="I794" s="79">
        <v>42</v>
      </c>
      <c r="J794" s="40" t="s">
        <v>348</v>
      </c>
      <c r="K794" s="40" t="s">
        <v>348</v>
      </c>
      <c r="L794" s="40" t="s">
        <v>348</v>
      </c>
      <c r="M794" s="40" t="s">
        <v>348</v>
      </c>
    </row>
    <row r="795" spans="1:13" ht="16" x14ac:dyDescent="0.2">
      <c r="A795" s="77">
        <v>403</v>
      </c>
      <c r="B795" s="37" t="s">
        <v>268</v>
      </c>
      <c r="C795" s="92">
        <v>41940</v>
      </c>
      <c r="D795" s="91">
        <v>2.979990675348227</v>
      </c>
      <c r="E795" s="91">
        <v>18304.016016869333</v>
      </c>
      <c r="F795" s="91">
        <v>8.1014140662537883</v>
      </c>
      <c r="G795" s="79">
        <v>6.14</v>
      </c>
      <c r="H795" s="79">
        <v>7.2</v>
      </c>
      <c r="I795" s="79">
        <v>36.4</v>
      </c>
      <c r="J795" s="40" t="s">
        <v>348</v>
      </c>
      <c r="K795" s="40" t="s">
        <v>348</v>
      </c>
      <c r="L795" s="40" t="s">
        <v>348</v>
      </c>
      <c r="M795" s="40" t="s">
        <v>348</v>
      </c>
    </row>
    <row r="796" spans="1:13" ht="16" x14ac:dyDescent="0.2">
      <c r="A796" s="77">
        <v>404</v>
      </c>
      <c r="B796" s="37" t="s">
        <v>273</v>
      </c>
      <c r="C796" s="92">
        <v>41940</v>
      </c>
      <c r="D796" s="91">
        <v>6.3383802202095803</v>
      </c>
      <c r="E796" s="91">
        <v>26903.839033181954</v>
      </c>
      <c r="F796" s="91">
        <v>14.172530525772173</v>
      </c>
      <c r="G796" s="79">
        <v>6.14</v>
      </c>
      <c r="H796" s="79">
        <v>7.3</v>
      </c>
      <c r="I796" s="79">
        <v>39.1</v>
      </c>
      <c r="J796" s="40" t="s">
        <v>348</v>
      </c>
      <c r="K796" s="40" t="s">
        <v>348</v>
      </c>
      <c r="L796" s="40" t="s">
        <v>348</v>
      </c>
      <c r="M796" s="40" t="s">
        <v>348</v>
      </c>
    </row>
    <row r="797" spans="1:13" ht="16" x14ac:dyDescent="0.2">
      <c r="A797" s="77">
        <v>405</v>
      </c>
      <c r="B797" s="37" t="s">
        <v>269</v>
      </c>
      <c r="C797" s="92">
        <v>41940</v>
      </c>
      <c r="D797" s="91">
        <v>8.3342069268070667</v>
      </c>
      <c r="E797" s="91">
        <v>40270.048465066357</v>
      </c>
      <c r="F797" s="91">
        <v>62.278592107029439</v>
      </c>
      <c r="G797" s="79">
        <v>6.14</v>
      </c>
      <c r="H797" s="79">
        <v>7.3</v>
      </c>
      <c r="I797" s="79">
        <v>41.6</v>
      </c>
      <c r="J797" s="40" t="s">
        <v>348</v>
      </c>
      <c r="K797" s="40" t="s">
        <v>348</v>
      </c>
      <c r="L797" s="40" t="s">
        <v>348</v>
      </c>
      <c r="M797" s="40" t="s">
        <v>348</v>
      </c>
    </row>
    <row r="798" spans="1:13" ht="16" x14ac:dyDescent="0.2">
      <c r="A798" s="77">
        <v>406</v>
      </c>
      <c r="B798" s="37" t="s">
        <v>276</v>
      </c>
      <c r="C798" s="92">
        <v>41940</v>
      </c>
      <c r="D798" s="91">
        <v>2.3694922459495422</v>
      </c>
      <c r="E798" s="91">
        <v>16135.878599432679</v>
      </c>
      <c r="F798" s="91">
        <v>0</v>
      </c>
      <c r="G798" s="79">
        <v>6.14</v>
      </c>
      <c r="H798" s="79">
        <v>7.4</v>
      </c>
      <c r="I798" s="79">
        <v>37.1</v>
      </c>
      <c r="J798" s="40" t="s">
        <v>348</v>
      </c>
      <c r="K798" s="40" t="s">
        <v>348</v>
      </c>
      <c r="L798" s="40" t="s">
        <v>348</v>
      </c>
      <c r="M798" s="40" t="s">
        <v>348</v>
      </c>
    </row>
    <row r="799" spans="1:13" ht="16" x14ac:dyDescent="0.2">
      <c r="A799" s="77">
        <v>407</v>
      </c>
      <c r="B799" s="37" t="s">
        <v>274</v>
      </c>
      <c r="C799" s="92">
        <v>41940</v>
      </c>
      <c r="D799" s="91">
        <v>4.4057653297788146</v>
      </c>
      <c r="E799" s="91">
        <v>48449.93910132577</v>
      </c>
      <c r="F799" s="91">
        <v>0</v>
      </c>
      <c r="G799" s="79">
        <v>6.14</v>
      </c>
      <c r="H799" s="79">
        <v>7</v>
      </c>
      <c r="I799" s="79">
        <v>39.6</v>
      </c>
      <c r="J799" s="40" t="s">
        <v>348</v>
      </c>
      <c r="K799" s="40" t="s">
        <v>348</v>
      </c>
      <c r="L799" s="40" t="s">
        <v>348</v>
      </c>
      <c r="M799" s="40" t="s">
        <v>348</v>
      </c>
    </row>
    <row r="800" spans="1:13" ht="16" x14ac:dyDescent="0.2">
      <c r="A800" s="77">
        <v>408</v>
      </c>
      <c r="B800" s="37" t="s">
        <v>271</v>
      </c>
      <c r="C800" s="92">
        <v>41940</v>
      </c>
      <c r="D800" s="91">
        <v>9.2212240531559182</v>
      </c>
      <c r="E800" s="91">
        <v>18918.530365940944</v>
      </c>
      <c r="F800" s="91">
        <v>8.6814074759940674</v>
      </c>
      <c r="G800" s="79">
        <v>6.14</v>
      </c>
      <c r="H800" s="79">
        <v>7.1</v>
      </c>
      <c r="I800" s="79">
        <v>35.5</v>
      </c>
      <c r="J800" s="40" t="s">
        <v>348</v>
      </c>
      <c r="K800" s="40" t="s">
        <v>348</v>
      </c>
      <c r="L800" s="40" t="s">
        <v>348</v>
      </c>
      <c r="M800" s="40" t="s">
        <v>348</v>
      </c>
    </row>
    <row r="801" spans="1:13" ht="16" x14ac:dyDescent="0.2">
      <c r="A801" s="77">
        <v>409</v>
      </c>
      <c r="B801" s="37" t="s">
        <v>270</v>
      </c>
      <c r="C801" s="92">
        <v>41940</v>
      </c>
      <c r="D801" s="91">
        <v>17.284797634753097</v>
      </c>
      <c r="E801" s="91">
        <v>69133.326628193157</v>
      </c>
      <c r="F801" s="91">
        <v>43.100019905934282</v>
      </c>
      <c r="G801" s="79">
        <v>6.14</v>
      </c>
      <c r="H801" s="79">
        <v>7.1</v>
      </c>
      <c r="I801" s="79">
        <v>37.4</v>
      </c>
      <c r="J801" s="40" t="s">
        <v>348</v>
      </c>
      <c r="K801" s="40" t="s">
        <v>348</v>
      </c>
      <c r="L801" s="40" t="s">
        <v>348</v>
      </c>
      <c r="M801" s="40" t="s">
        <v>348</v>
      </c>
    </row>
    <row r="802" spans="1:13" ht="16" x14ac:dyDescent="0.2">
      <c r="A802" s="77">
        <v>102</v>
      </c>
      <c r="B802" s="37" t="s">
        <v>271</v>
      </c>
      <c r="C802" s="92">
        <v>41947</v>
      </c>
      <c r="D802" s="91">
        <v>5.7739995215350062</v>
      </c>
      <c r="E802" s="91">
        <v>8032.7099367591481</v>
      </c>
      <c r="F802" s="91">
        <v>3.6434934048518377</v>
      </c>
      <c r="G802" s="79">
        <v>4.25</v>
      </c>
      <c r="H802" s="79">
        <v>4.7</v>
      </c>
      <c r="I802" s="79">
        <v>37.700000000000003</v>
      </c>
      <c r="J802" s="40" t="s">
        <v>348</v>
      </c>
      <c r="K802" s="40" t="s">
        <v>348</v>
      </c>
      <c r="L802" s="40" t="s">
        <v>348</v>
      </c>
      <c r="M802" s="40" t="s">
        <v>348</v>
      </c>
    </row>
    <row r="803" spans="1:13" ht="16" x14ac:dyDescent="0.2">
      <c r="A803" s="77">
        <v>103</v>
      </c>
      <c r="B803" s="37" t="s">
        <v>272</v>
      </c>
      <c r="C803" s="92">
        <v>41947</v>
      </c>
      <c r="D803" s="91">
        <v>12.016803362912958</v>
      </c>
      <c r="E803" s="91">
        <v>27646.79759196275</v>
      </c>
      <c r="F803" s="91">
        <v>3.6974562649887206</v>
      </c>
      <c r="G803" s="79">
        <v>4.25</v>
      </c>
      <c r="H803" s="79">
        <v>4.7</v>
      </c>
      <c r="I803" s="79">
        <v>36</v>
      </c>
      <c r="J803" s="40" t="s">
        <v>348</v>
      </c>
      <c r="K803" s="40" t="s">
        <v>348</v>
      </c>
      <c r="L803" s="40" t="s">
        <v>348</v>
      </c>
      <c r="M803" s="40" t="s">
        <v>348</v>
      </c>
    </row>
    <row r="804" spans="1:13" ht="16" x14ac:dyDescent="0.2">
      <c r="A804" s="77">
        <v>104</v>
      </c>
      <c r="B804" s="37" t="s">
        <v>269</v>
      </c>
      <c r="C804" s="92">
        <v>41947</v>
      </c>
      <c r="D804" s="91">
        <v>37.596873279404264</v>
      </c>
      <c r="E804" s="91">
        <v>15829.426576974925</v>
      </c>
      <c r="F804" s="91">
        <v>0.49510399471552113</v>
      </c>
      <c r="G804" s="79">
        <v>4.25</v>
      </c>
      <c r="H804" s="79">
        <v>4.0999999999999996</v>
      </c>
      <c r="I804" s="79">
        <v>31</v>
      </c>
      <c r="J804" s="40" t="s">
        <v>348</v>
      </c>
      <c r="K804" s="40" t="s">
        <v>348</v>
      </c>
      <c r="L804" s="40" t="s">
        <v>348</v>
      </c>
      <c r="M804" s="40" t="s">
        <v>348</v>
      </c>
    </row>
    <row r="805" spans="1:13" ht="16" x14ac:dyDescent="0.2">
      <c r="A805" s="77">
        <v>105</v>
      </c>
      <c r="B805" s="37" t="s">
        <v>274</v>
      </c>
      <c r="C805" s="92">
        <v>41947</v>
      </c>
      <c r="D805" s="91">
        <v>1.7232782270276679</v>
      </c>
      <c r="E805" s="91">
        <v>13213.094282733842</v>
      </c>
      <c r="F805" s="91">
        <v>2.2441059125173246</v>
      </c>
      <c r="G805" s="79">
        <v>4.25</v>
      </c>
      <c r="H805" s="79">
        <v>4.5</v>
      </c>
      <c r="I805" s="79">
        <v>40.4</v>
      </c>
      <c r="J805" s="40" t="s">
        <v>348</v>
      </c>
      <c r="K805" s="40" t="s">
        <v>348</v>
      </c>
      <c r="L805" s="40" t="s">
        <v>348</v>
      </c>
      <c r="M805" s="40" t="s">
        <v>348</v>
      </c>
    </row>
    <row r="806" spans="1:13" ht="16" x14ac:dyDescent="0.2">
      <c r="A806" s="77">
        <v>106</v>
      </c>
      <c r="B806" s="37" t="s">
        <v>268</v>
      </c>
      <c r="C806" s="92">
        <v>41947</v>
      </c>
      <c r="D806" s="91">
        <v>159.23295135332728</v>
      </c>
      <c r="E806" s="91">
        <v>35836.963657776665</v>
      </c>
      <c r="F806" s="91">
        <v>0.63058115103445467</v>
      </c>
      <c r="G806" s="79">
        <v>4.25</v>
      </c>
      <c r="H806" s="79">
        <v>4.7</v>
      </c>
      <c r="I806" s="79">
        <v>31.2</v>
      </c>
      <c r="J806" s="40" t="s">
        <v>348</v>
      </c>
      <c r="K806" s="40" t="s">
        <v>348</v>
      </c>
      <c r="L806" s="40" t="s">
        <v>348</v>
      </c>
      <c r="M806" s="40" t="s">
        <v>348</v>
      </c>
    </row>
    <row r="807" spans="1:13" ht="16" x14ac:dyDescent="0.2">
      <c r="A807" s="77">
        <v>107</v>
      </c>
      <c r="B807" s="37" t="s">
        <v>270</v>
      </c>
      <c r="C807" s="92">
        <v>41947</v>
      </c>
      <c r="D807" s="91">
        <v>4.4989753020922505</v>
      </c>
      <c r="E807" s="91">
        <v>16724.933003476661</v>
      </c>
      <c r="F807" s="91">
        <v>3.6111787506976087</v>
      </c>
      <c r="G807" s="79">
        <v>4.25</v>
      </c>
      <c r="H807" s="79">
        <v>4.7</v>
      </c>
      <c r="I807" s="79">
        <v>39.5</v>
      </c>
      <c r="J807" s="40" t="s">
        <v>348</v>
      </c>
      <c r="K807" s="40" t="s">
        <v>348</v>
      </c>
      <c r="L807" s="40" t="s">
        <v>348</v>
      </c>
      <c r="M807" s="40" t="s">
        <v>348</v>
      </c>
    </row>
    <row r="808" spans="1:13" ht="16" x14ac:dyDescent="0.2">
      <c r="A808" s="77">
        <v>109</v>
      </c>
      <c r="B808" s="37" t="s">
        <v>276</v>
      </c>
      <c r="C808" s="92">
        <v>41947</v>
      </c>
      <c r="D808" s="91">
        <v>3.0630901859382345</v>
      </c>
      <c r="E808" s="91">
        <v>41386.319972679972</v>
      </c>
      <c r="F808" s="91">
        <v>0.28173000714505908</v>
      </c>
      <c r="G808" s="79">
        <v>4.25</v>
      </c>
      <c r="H808" s="79">
        <v>4.7</v>
      </c>
      <c r="I808" s="79">
        <v>39</v>
      </c>
      <c r="J808" s="40" t="s">
        <v>348</v>
      </c>
      <c r="K808" s="40" t="s">
        <v>348</v>
      </c>
      <c r="L808" s="40" t="s">
        <v>348</v>
      </c>
      <c r="M808" s="40" t="s">
        <v>348</v>
      </c>
    </row>
    <row r="809" spans="1:13" ht="16" x14ac:dyDescent="0.2">
      <c r="A809" s="77">
        <v>110</v>
      </c>
      <c r="B809" s="37" t="s">
        <v>273</v>
      </c>
      <c r="C809" s="92">
        <v>41947</v>
      </c>
      <c r="D809" s="91">
        <v>28.559920705953459</v>
      </c>
      <c r="E809" s="91">
        <v>65205.787531484406</v>
      </c>
      <c r="F809" s="91">
        <v>0</v>
      </c>
      <c r="G809" s="79">
        <v>4.25</v>
      </c>
      <c r="H809" s="79">
        <v>4.7</v>
      </c>
      <c r="I809" s="79">
        <v>40.6</v>
      </c>
      <c r="J809" s="40" t="s">
        <v>348</v>
      </c>
      <c r="K809" s="40" t="s">
        <v>348</v>
      </c>
      <c r="L809" s="40" t="s">
        <v>348</v>
      </c>
      <c r="M809" s="40" t="s">
        <v>348</v>
      </c>
    </row>
    <row r="810" spans="1:13" ht="16" x14ac:dyDescent="0.2">
      <c r="A810" s="77">
        <v>202</v>
      </c>
      <c r="B810" s="37" t="s">
        <v>273</v>
      </c>
      <c r="C810" s="92">
        <v>41947</v>
      </c>
      <c r="D810" s="91">
        <v>9.4430229364118947</v>
      </c>
      <c r="E810" s="91">
        <v>31408.946440176223</v>
      </c>
      <c r="F810" s="91">
        <v>1.979972001263649</v>
      </c>
      <c r="G810" s="79">
        <v>4.25</v>
      </c>
      <c r="H810" s="79">
        <v>4.7</v>
      </c>
      <c r="I810" s="79">
        <v>41.2</v>
      </c>
      <c r="J810" s="40" t="s">
        <v>348</v>
      </c>
      <c r="K810" s="40" t="s">
        <v>348</v>
      </c>
      <c r="L810" s="40" t="s">
        <v>348</v>
      </c>
      <c r="M810" s="40" t="s">
        <v>348</v>
      </c>
    </row>
    <row r="811" spans="1:13" ht="16" x14ac:dyDescent="0.2">
      <c r="A811" s="77">
        <v>204</v>
      </c>
      <c r="B811" s="37" t="s">
        <v>274</v>
      </c>
      <c r="C811" s="92">
        <v>41947</v>
      </c>
      <c r="D811" s="91">
        <v>0.96441949972700258</v>
      </c>
      <c r="E811" s="91">
        <v>15178.39516691252</v>
      </c>
      <c r="F811" s="91">
        <v>7.4803473418859117</v>
      </c>
      <c r="G811" s="79">
        <v>4.25</v>
      </c>
      <c r="H811" s="79">
        <v>4.5</v>
      </c>
      <c r="I811" s="79">
        <v>42.9</v>
      </c>
      <c r="J811" s="40" t="s">
        <v>348</v>
      </c>
      <c r="K811" s="40" t="s">
        <v>348</v>
      </c>
      <c r="L811" s="40" t="s">
        <v>348</v>
      </c>
      <c r="M811" s="40" t="s">
        <v>348</v>
      </c>
    </row>
    <row r="812" spans="1:13" ht="16" x14ac:dyDescent="0.2">
      <c r="A812" s="77">
        <v>205</v>
      </c>
      <c r="B812" s="37" t="s">
        <v>269</v>
      </c>
      <c r="C812" s="92">
        <v>41947</v>
      </c>
      <c r="D812" s="91">
        <v>9.1079760264234313</v>
      </c>
      <c r="E812" s="91">
        <v>80464.289881632038</v>
      </c>
      <c r="F812" s="91">
        <v>8.8143440281530374</v>
      </c>
      <c r="G812" s="79">
        <v>4.25</v>
      </c>
      <c r="H812" s="79">
        <v>4.7</v>
      </c>
      <c r="I812" s="79">
        <v>39.200000000000003</v>
      </c>
      <c r="J812" s="40" t="s">
        <v>348</v>
      </c>
      <c r="K812" s="40" t="s">
        <v>348</v>
      </c>
      <c r="L812" s="40" t="s">
        <v>348</v>
      </c>
      <c r="M812" s="40" t="s">
        <v>348</v>
      </c>
    </row>
    <row r="813" spans="1:13" ht="16" x14ac:dyDescent="0.2">
      <c r="A813" s="77">
        <v>206</v>
      </c>
      <c r="B813" s="37" t="s">
        <v>271</v>
      </c>
      <c r="C813" s="92">
        <v>41947</v>
      </c>
      <c r="D813" s="91">
        <v>6.1237610465027617</v>
      </c>
      <c r="E813" s="91">
        <v>11877.363278050427</v>
      </c>
      <c r="F813" s="91">
        <v>9.7373282369915533</v>
      </c>
      <c r="G813" s="79">
        <v>4.25</v>
      </c>
      <c r="H813" s="79">
        <v>4.7</v>
      </c>
      <c r="I813" s="79">
        <v>41</v>
      </c>
      <c r="J813" s="40" t="s">
        <v>348</v>
      </c>
      <c r="K813" s="40" t="s">
        <v>348</v>
      </c>
      <c r="L813" s="40" t="s">
        <v>348</v>
      </c>
      <c r="M813" s="40" t="s">
        <v>348</v>
      </c>
    </row>
    <row r="814" spans="1:13" ht="16" x14ac:dyDescent="0.2">
      <c r="A814" s="77">
        <v>207</v>
      </c>
      <c r="B814" s="37" t="s">
        <v>272</v>
      </c>
      <c r="C814" s="92">
        <v>41947</v>
      </c>
      <c r="D814" s="91">
        <v>21.884120802952399</v>
      </c>
      <c r="E814" s="91">
        <v>28085.300508316483</v>
      </c>
      <c r="F814" s="91">
        <v>1.6832411272590886</v>
      </c>
      <c r="G814" s="79">
        <v>4.25</v>
      </c>
      <c r="H814" s="79">
        <v>4.5</v>
      </c>
      <c r="I814" s="79">
        <v>41.8</v>
      </c>
      <c r="J814" s="40" t="s">
        <v>348</v>
      </c>
      <c r="K814" s="40" t="s">
        <v>348</v>
      </c>
      <c r="L814" s="40" t="s">
        <v>348</v>
      </c>
      <c r="M814" s="40" t="s">
        <v>348</v>
      </c>
    </row>
    <row r="815" spans="1:13" ht="16" x14ac:dyDescent="0.2">
      <c r="A815" s="77">
        <v>208</v>
      </c>
      <c r="B815" s="37" t="s">
        <v>268</v>
      </c>
      <c r="C815" s="92">
        <v>41947</v>
      </c>
      <c r="D815" s="91">
        <v>2.795020395545794</v>
      </c>
      <c r="E815" s="91">
        <v>13471.833960403586</v>
      </c>
      <c r="F815" s="91">
        <v>5.0878349924279167</v>
      </c>
      <c r="G815" s="79">
        <v>4.25</v>
      </c>
      <c r="H815" s="79">
        <v>4.7</v>
      </c>
      <c r="I815" s="79">
        <v>41.6</v>
      </c>
      <c r="J815" s="40" t="s">
        <v>348</v>
      </c>
      <c r="K815" s="40" t="s">
        <v>348</v>
      </c>
      <c r="L815" s="40" t="s">
        <v>348</v>
      </c>
      <c r="M815" s="40" t="s">
        <v>348</v>
      </c>
    </row>
    <row r="816" spans="1:13" ht="16" x14ac:dyDescent="0.2">
      <c r="A816" s="77">
        <v>209</v>
      </c>
      <c r="B816" s="37" t="s">
        <v>270</v>
      </c>
      <c r="C816" s="92">
        <v>41947</v>
      </c>
      <c r="D816" s="91">
        <v>2.4503419790887437</v>
      </c>
      <c r="E816" s="91">
        <v>40354.954998215006</v>
      </c>
      <c r="F816" s="91">
        <v>0.75170175195847655</v>
      </c>
      <c r="G816" s="79">
        <v>4.25</v>
      </c>
      <c r="H816" s="79">
        <v>4.5</v>
      </c>
      <c r="I816" s="79">
        <v>44.5</v>
      </c>
      <c r="J816" s="40" t="s">
        <v>348</v>
      </c>
      <c r="K816" s="40" t="s">
        <v>348</v>
      </c>
      <c r="L816" s="40" t="s">
        <v>348</v>
      </c>
      <c r="M816" s="40" t="s">
        <v>348</v>
      </c>
    </row>
    <row r="817" spans="1:13" ht="16" x14ac:dyDescent="0.2">
      <c r="A817" s="77">
        <v>210</v>
      </c>
      <c r="B817" s="37" t="s">
        <v>276</v>
      </c>
      <c r="C817" s="92">
        <v>41947</v>
      </c>
      <c r="D817" s="91">
        <v>3.5793845889920362</v>
      </c>
      <c r="E817" s="91">
        <v>67662.246002524975</v>
      </c>
      <c r="F817" s="91">
        <v>2.7317105592215194</v>
      </c>
      <c r="G817" s="79">
        <v>4.25</v>
      </c>
      <c r="H817" s="79">
        <v>4.7</v>
      </c>
      <c r="I817" s="79">
        <v>41.7</v>
      </c>
      <c r="J817" s="40" t="s">
        <v>348</v>
      </c>
      <c r="K817" s="40" t="s">
        <v>348</v>
      </c>
      <c r="L817" s="40" t="s">
        <v>348</v>
      </c>
      <c r="M817" s="40" t="s">
        <v>348</v>
      </c>
    </row>
    <row r="818" spans="1:13" ht="16" x14ac:dyDescent="0.2">
      <c r="A818" s="77">
        <v>402</v>
      </c>
      <c r="B818" s="37" t="s">
        <v>272</v>
      </c>
      <c r="C818" s="92">
        <v>41947</v>
      </c>
      <c r="D818" s="91">
        <v>11.24491470099254</v>
      </c>
      <c r="E818" s="91">
        <v>41496.757787311348</v>
      </c>
      <c r="F818" s="91">
        <v>0</v>
      </c>
      <c r="G818" s="79">
        <v>4.47</v>
      </c>
      <c r="H818" s="79">
        <v>4.7</v>
      </c>
      <c r="I818" s="79">
        <v>40.200000000000003</v>
      </c>
      <c r="J818" s="40" t="s">
        <v>348</v>
      </c>
      <c r="K818" s="40" t="s">
        <v>348</v>
      </c>
      <c r="L818" s="40" t="s">
        <v>348</v>
      </c>
      <c r="M818" s="40" t="s">
        <v>348</v>
      </c>
    </row>
    <row r="819" spans="1:13" ht="16" x14ac:dyDescent="0.2">
      <c r="A819" s="77">
        <v>403</v>
      </c>
      <c r="B819" s="37" t="s">
        <v>268</v>
      </c>
      <c r="C819" s="92">
        <v>41947</v>
      </c>
      <c r="D819" s="91">
        <v>11.727095232524182</v>
      </c>
      <c r="E819" s="91">
        <v>29750.450605068938</v>
      </c>
      <c r="F819" s="91">
        <v>2.5247530634971307</v>
      </c>
      <c r="G819" s="79">
        <v>4.47</v>
      </c>
      <c r="H819" s="79">
        <v>5.5</v>
      </c>
      <c r="I819" s="79">
        <v>36.6</v>
      </c>
      <c r="J819" s="40" t="s">
        <v>348</v>
      </c>
      <c r="K819" s="40" t="s">
        <v>348</v>
      </c>
      <c r="L819" s="40" t="s">
        <v>348</v>
      </c>
      <c r="M819" s="40" t="s">
        <v>348</v>
      </c>
    </row>
    <row r="820" spans="1:13" ht="16" x14ac:dyDescent="0.2">
      <c r="A820" s="77">
        <v>404</v>
      </c>
      <c r="B820" s="37" t="s">
        <v>273</v>
      </c>
      <c r="C820" s="92">
        <v>41947</v>
      </c>
      <c r="D820" s="91">
        <v>17.088261947203684</v>
      </c>
      <c r="E820" s="91">
        <v>60983.529174761257</v>
      </c>
      <c r="F820" s="91">
        <v>2.9531286769980616</v>
      </c>
      <c r="G820" s="79">
        <v>4.47</v>
      </c>
      <c r="H820" s="79">
        <v>5.5</v>
      </c>
      <c r="I820" s="79">
        <v>44.5</v>
      </c>
      <c r="J820" s="40" t="s">
        <v>348</v>
      </c>
      <c r="K820" s="40" t="s">
        <v>348</v>
      </c>
      <c r="L820" s="40" t="s">
        <v>348</v>
      </c>
      <c r="M820" s="40" t="s">
        <v>348</v>
      </c>
    </row>
    <row r="821" spans="1:13" ht="16" x14ac:dyDescent="0.2">
      <c r="A821" s="77">
        <v>405</v>
      </c>
      <c r="B821" s="37" t="s">
        <v>269</v>
      </c>
      <c r="C821" s="92">
        <v>41947</v>
      </c>
      <c r="D821" s="91">
        <v>16.57454560304803</v>
      </c>
      <c r="E821" s="91">
        <v>33424.404908499448</v>
      </c>
      <c r="F821" s="91">
        <v>3.4749722402258705</v>
      </c>
      <c r="G821" s="79">
        <v>4.47</v>
      </c>
      <c r="H821" s="79">
        <v>5</v>
      </c>
      <c r="I821" s="79">
        <v>36.200000000000003</v>
      </c>
      <c r="J821" s="40" t="s">
        <v>348</v>
      </c>
      <c r="K821" s="40" t="s">
        <v>348</v>
      </c>
      <c r="L821" s="40" t="s">
        <v>348</v>
      </c>
      <c r="M821" s="40" t="s">
        <v>348</v>
      </c>
    </row>
    <row r="822" spans="1:13" ht="16" x14ac:dyDescent="0.2">
      <c r="A822" s="77">
        <v>406</v>
      </c>
      <c r="B822" s="37" t="s">
        <v>276</v>
      </c>
      <c r="C822" s="92">
        <v>41947</v>
      </c>
      <c r="D822" s="91">
        <v>3.7640582229628992</v>
      </c>
      <c r="E822" s="91">
        <v>40951.05157599457</v>
      </c>
      <c r="F822" s="91">
        <v>0</v>
      </c>
      <c r="G822" s="79">
        <v>4.47</v>
      </c>
      <c r="H822" s="79">
        <v>5.3</v>
      </c>
      <c r="I822" s="79">
        <v>43.3</v>
      </c>
      <c r="J822" s="40" t="s">
        <v>348</v>
      </c>
      <c r="K822" s="40" t="s">
        <v>348</v>
      </c>
      <c r="L822" s="40" t="s">
        <v>348</v>
      </c>
      <c r="M822" s="40" t="s">
        <v>348</v>
      </c>
    </row>
    <row r="823" spans="1:13" ht="16" x14ac:dyDescent="0.2">
      <c r="A823" s="77">
        <v>407</v>
      </c>
      <c r="B823" s="37" t="s">
        <v>274</v>
      </c>
      <c r="C823" s="92">
        <v>41947</v>
      </c>
      <c r="D823" s="91">
        <v>6.0685806149243069</v>
      </c>
      <c r="E823" s="91">
        <v>80085.994989145081</v>
      </c>
      <c r="F823" s="91">
        <v>0</v>
      </c>
      <c r="G823" s="79">
        <v>4.47</v>
      </c>
      <c r="H823" s="79">
        <v>5.2</v>
      </c>
      <c r="I823" s="79">
        <v>42.2</v>
      </c>
      <c r="J823" s="40" t="s">
        <v>348</v>
      </c>
      <c r="K823" s="40" t="s">
        <v>348</v>
      </c>
      <c r="L823" s="40" t="s">
        <v>348</v>
      </c>
      <c r="M823" s="40" t="s">
        <v>348</v>
      </c>
    </row>
    <row r="824" spans="1:13" ht="16" x14ac:dyDescent="0.2">
      <c r="A824" s="77">
        <v>408</v>
      </c>
      <c r="B824" s="37" t="s">
        <v>271</v>
      </c>
      <c r="C824" s="92">
        <v>41947</v>
      </c>
      <c r="D824" s="91">
        <v>33.834469233195087</v>
      </c>
      <c r="E824" s="91">
        <v>89347.14481277256</v>
      </c>
      <c r="F824" s="91">
        <v>0.41253221374297422</v>
      </c>
      <c r="G824" s="79">
        <v>4.47</v>
      </c>
      <c r="H824" s="79">
        <v>5.0999999999999996</v>
      </c>
      <c r="I824" s="79">
        <v>42.8</v>
      </c>
      <c r="J824" s="40" t="s">
        <v>348</v>
      </c>
      <c r="K824" s="40" t="s">
        <v>348</v>
      </c>
      <c r="L824" s="40" t="s">
        <v>348</v>
      </c>
      <c r="M824" s="40" t="s">
        <v>348</v>
      </c>
    </row>
    <row r="825" spans="1:13" ht="16" x14ac:dyDescent="0.2">
      <c r="A825" s="77">
        <v>409</v>
      </c>
      <c r="B825" s="37" t="s">
        <v>270</v>
      </c>
      <c r="C825" s="92">
        <v>41947</v>
      </c>
      <c r="D825" s="91">
        <v>28.225128099173965</v>
      </c>
      <c r="E825" s="91">
        <v>88136.028304622334</v>
      </c>
      <c r="F825" s="91">
        <v>0.63797318394808478</v>
      </c>
      <c r="G825" s="79">
        <v>4.47</v>
      </c>
      <c r="H825" s="79">
        <v>5.0999999999999996</v>
      </c>
      <c r="I825" s="79">
        <v>44.3</v>
      </c>
      <c r="J825" s="40" t="s">
        <v>348</v>
      </c>
      <c r="K825" s="40" t="s">
        <v>348</v>
      </c>
      <c r="L825" s="40" t="s">
        <v>348</v>
      </c>
      <c r="M825" s="40" t="s">
        <v>348</v>
      </c>
    </row>
    <row r="826" spans="1:13" ht="16" x14ac:dyDescent="0.2">
      <c r="A826" s="77">
        <v>102</v>
      </c>
      <c r="B826" s="37" t="s">
        <v>271</v>
      </c>
      <c r="C826" s="93">
        <v>41988</v>
      </c>
      <c r="D826" s="91">
        <v>248.12135947641411</v>
      </c>
      <c r="E826" s="91">
        <v>9857.7015127017585</v>
      </c>
      <c r="F826" s="91">
        <v>2.1265515827900305</v>
      </c>
      <c r="G826" s="79">
        <v>6.41</v>
      </c>
      <c r="H826" s="79">
        <v>-0.4</v>
      </c>
      <c r="I826" s="79">
        <v>41.2</v>
      </c>
      <c r="J826" s="40" t="s">
        <v>348</v>
      </c>
      <c r="K826" s="40" t="s">
        <v>348</v>
      </c>
      <c r="L826" s="40" t="s">
        <v>348</v>
      </c>
      <c r="M826" s="40" t="s">
        <v>348</v>
      </c>
    </row>
    <row r="827" spans="1:13" ht="16" x14ac:dyDescent="0.2">
      <c r="A827" s="77">
        <v>103</v>
      </c>
      <c r="B827" s="37" t="s">
        <v>272</v>
      </c>
      <c r="C827" s="93">
        <v>41988</v>
      </c>
      <c r="D827" s="91">
        <v>7.525157161084417</v>
      </c>
      <c r="E827" s="91">
        <v>153.7988831697966</v>
      </c>
      <c r="F827" s="91">
        <v>0</v>
      </c>
      <c r="G827" s="79">
        <v>6.41</v>
      </c>
      <c r="H827" s="79">
        <v>-0.2</v>
      </c>
      <c r="I827" s="79">
        <v>45.1</v>
      </c>
      <c r="J827" s="40" t="s">
        <v>348</v>
      </c>
      <c r="K827" s="40" t="s">
        <v>348</v>
      </c>
      <c r="L827" s="40" t="s">
        <v>348</v>
      </c>
      <c r="M827" s="40" t="s">
        <v>348</v>
      </c>
    </row>
    <row r="828" spans="1:13" ht="16" x14ac:dyDescent="0.2">
      <c r="A828" s="77">
        <v>104</v>
      </c>
      <c r="B828" s="37" t="s">
        <v>269</v>
      </c>
      <c r="C828" s="93">
        <v>41988</v>
      </c>
      <c r="D828" s="91">
        <v>93.187875144706567</v>
      </c>
      <c r="E828" s="91">
        <v>4583.6977797547352</v>
      </c>
      <c r="F828" s="91">
        <v>1.9186754820444691</v>
      </c>
      <c r="G828" s="79">
        <v>6.41</v>
      </c>
      <c r="H828" s="79">
        <v>-0.2</v>
      </c>
      <c r="I828" s="79">
        <v>38.700000000000003</v>
      </c>
      <c r="J828" s="40" t="s">
        <v>348</v>
      </c>
      <c r="K828" s="40" t="s">
        <v>348</v>
      </c>
      <c r="L828" s="40" t="s">
        <v>348</v>
      </c>
      <c r="M828" s="40" t="s">
        <v>348</v>
      </c>
    </row>
    <row r="829" spans="1:13" ht="16" x14ac:dyDescent="0.2">
      <c r="A829" s="77">
        <v>105</v>
      </c>
      <c r="B829" s="37" t="s">
        <v>274</v>
      </c>
      <c r="C829" s="93">
        <v>41988</v>
      </c>
      <c r="D829" s="91">
        <v>10.62924272195229</v>
      </c>
      <c r="E829" s="91">
        <v>0</v>
      </c>
      <c r="F829" s="91">
        <v>0</v>
      </c>
      <c r="G829" s="79">
        <v>6.41</v>
      </c>
      <c r="H829" s="79">
        <v>-0.3</v>
      </c>
      <c r="I829" s="79">
        <v>42.1</v>
      </c>
      <c r="J829" s="40" t="s">
        <v>348</v>
      </c>
      <c r="K829" s="40" t="s">
        <v>348</v>
      </c>
      <c r="L829" s="40" t="s">
        <v>348</v>
      </c>
      <c r="M829" s="40" t="s">
        <v>348</v>
      </c>
    </row>
    <row r="830" spans="1:13" ht="16" x14ac:dyDescent="0.2">
      <c r="A830" s="77">
        <v>106</v>
      </c>
      <c r="B830" s="37" t="s">
        <v>268</v>
      </c>
      <c r="C830" s="93">
        <v>41988</v>
      </c>
      <c r="D830" s="91">
        <v>431.38535513279106</v>
      </c>
      <c r="E830" s="91">
        <v>8470.4085720473158</v>
      </c>
      <c r="F830" s="91">
        <v>0.46072655819400504</v>
      </c>
      <c r="G830" s="79">
        <v>6.41</v>
      </c>
      <c r="H830" s="79">
        <v>-0.5</v>
      </c>
      <c r="I830" s="79">
        <v>37.200000000000003</v>
      </c>
      <c r="J830" s="40" t="s">
        <v>348</v>
      </c>
      <c r="K830" s="40" t="s">
        <v>348</v>
      </c>
      <c r="L830" s="40" t="s">
        <v>348</v>
      </c>
      <c r="M830" s="40" t="s">
        <v>348</v>
      </c>
    </row>
    <row r="831" spans="1:13" ht="16" x14ac:dyDescent="0.2">
      <c r="A831" s="77">
        <v>107</v>
      </c>
      <c r="B831" s="37" t="s">
        <v>270</v>
      </c>
      <c r="C831" s="93">
        <v>41988</v>
      </c>
      <c r="D831" s="91">
        <v>46.084350668079708</v>
      </c>
      <c r="E831" s="91">
        <v>3922.4696282949494</v>
      </c>
      <c r="F831" s="91">
        <v>1.5386708149431221</v>
      </c>
      <c r="G831" s="79">
        <v>6.41</v>
      </c>
      <c r="H831" s="79">
        <v>-0.4</v>
      </c>
      <c r="I831" s="79">
        <v>37.1</v>
      </c>
      <c r="J831" s="40" t="s">
        <v>348</v>
      </c>
      <c r="K831" s="40" t="s">
        <v>348</v>
      </c>
      <c r="L831" s="40" t="s">
        <v>348</v>
      </c>
      <c r="M831" s="40" t="s">
        <v>348</v>
      </c>
    </row>
    <row r="832" spans="1:13" ht="16" x14ac:dyDescent="0.2">
      <c r="A832" s="77">
        <v>109</v>
      </c>
      <c r="B832" s="37" t="s">
        <v>276</v>
      </c>
      <c r="C832" s="93">
        <v>41988</v>
      </c>
      <c r="D832" s="91">
        <v>300.9581047571977</v>
      </c>
      <c r="E832" s="91">
        <v>28782.089323534139</v>
      </c>
      <c r="F832" s="91">
        <v>0</v>
      </c>
      <c r="G832" s="79">
        <v>6.41</v>
      </c>
      <c r="H832" s="79">
        <v>-0.4</v>
      </c>
      <c r="I832" s="79">
        <v>30.2</v>
      </c>
      <c r="J832" s="40" t="s">
        <v>348</v>
      </c>
      <c r="K832" s="40" t="s">
        <v>348</v>
      </c>
      <c r="L832" s="40" t="s">
        <v>348</v>
      </c>
      <c r="M832" s="40" t="s">
        <v>348</v>
      </c>
    </row>
    <row r="833" spans="1:13" ht="16" x14ac:dyDescent="0.2">
      <c r="A833" s="77">
        <v>110</v>
      </c>
      <c r="B833" s="37" t="s">
        <v>273</v>
      </c>
      <c r="C833" s="93">
        <v>41988</v>
      </c>
      <c r="D833" s="91">
        <v>18.068534842566713</v>
      </c>
      <c r="E833" s="91">
        <v>2936.6623538161575</v>
      </c>
      <c r="F833" s="91">
        <v>0</v>
      </c>
      <c r="G833" s="79">
        <v>6.41</v>
      </c>
      <c r="H833" s="79">
        <v>-0.5</v>
      </c>
      <c r="I833" s="79">
        <v>38</v>
      </c>
      <c r="J833" s="40" t="s">
        <v>348</v>
      </c>
      <c r="K833" s="40" t="s">
        <v>348</v>
      </c>
      <c r="L833" s="40" t="s">
        <v>348</v>
      </c>
      <c r="M833" s="40" t="s">
        <v>348</v>
      </c>
    </row>
    <row r="834" spans="1:13" ht="16" x14ac:dyDescent="0.2">
      <c r="A834" s="77">
        <v>202</v>
      </c>
      <c r="B834" s="37" t="s">
        <v>273</v>
      </c>
      <c r="C834" s="93">
        <v>41988</v>
      </c>
      <c r="D834" s="91">
        <v>23.535773563511643</v>
      </c>
      <c r="E834" s="91">
        <v>2119.8355792743437</v>
      </c>
      <c r="F834" s="91">
        <v>0</v>
      </c>
      <c r="G834" s="79">
        <v>6.41</v>
      </c>
      <c r="H834" s="79">
        <v>-0.3</v>
      </c>
      <c r="I834" s="79">
        <v>34.299999999999997</v>
      </c>
      <c r="J834" s="40" t="s">
        <v>348</v>
      </c>
      <c r="K834" s="40" t="s">
        <v>348</v>
      </c>
      <c r="L834" s="40" t="s">
        <v>348</v>
      </c>
      <c r="M834" s="40" t="s">
        <v>348</v>
      </c>
    </row>
    <row r="835" spans="1:13" ht="16" x14ac:dyDescent="0.2">
      <c r="A835" s="77">
        <v>204</v>
      </c>
      <c r="B835" s="37" t="s">
        <v>274</v>
      </c>
      <c r="C835" s="93">
        <v>41988</v>
      </c>
      <c r="D835" s="91">
        <v>2.8430827873276261</v>
      </c>
      <c r="E835" s="91">
        <v>570.31985863413536</v>
      </c>
      <c r="F835" s="91">
        <v>1.7765042010510868</v>
      </c>
      <c r="G835" s="79">
        <v>6.41</v>
      </c>
      <c r="H835" s="79">
        <v>-0.3</v>
      </c>
      <c r="I835" s="79">
        <v>47.9</v>
      </c>
      <c r="J835" s="40" t="s">
        <v>348</v>
      </c>
      <c r="K835" s="40" t="s">
        <v>348</v>
      </c>
      <c r="L835" s="40" t="s">
        <v>348</v>
      </c>
      <c r="M835" s="40" t="s">
        <v>348</v>
      </c>
    </row>
    <row r="836" spans="1:13" ht="16" x14ac:dyDescent="0.2">
      <c r="A836" s="77">
        <v>205</v>
      </c>
      <c r="B836" s="37" t="s">
        <v>269</v>
      </c>
      <c r="C836" s="93">
        <v>41988</v>
      </c>
      <c r="D836" s="91">
        <v>127.78630366576256</v>
      </c>
      <c r="E836" s="91">
        <v>3960.5169670320392</v>
      </c>
      <c r="F836" s="91">
        <v>0</v>
      </c>
      <c r="G836" s="79">
        <v>6.41</v>
      </c>
      <c r="H836" s="79">
        <v>-0.3</v>
      </c>
      <c r="I836" s="79">
        <v>42</v>
      </c>
      <c r="J836" s="40" t="s">
        <v>348</v>
      </c>
      <c r="K836" s="40" t="s">
        <v>348</v>
      </c>
      <c r="L836" s="40" t="s">
        <v>348</v>
      </c>
      <c r="M836" s="40" t="s">
        <v>348</v>
      </c>
    </row>
    <row r="837" spans="1:13" ht="16" x14ac:dyDescent="0.2">
      <c r="A837" s="77">
        <v>206</v>
      </c>
      <c r="B837" s="37" t="s">
        <v>271</v>
      </c>
      <c r="C837" s="93">
        <v>41988</v>
      </c>
      <c r="D837" s="91">
        <v>91.959650248523417</v>
      </c>
      <c r="E837" s="91">
        <v>442.85844862077846</v>
      </c>
      <c r="F837" s="91">
        <v>1.1624822751471555</v>
      </c>
      <c r="G837" s="79">
        <v>6.41</v>
      </c>
      <c r="H837" s="79">
        <v>-0.2</v>
      </c>
      <c r="I837" s="79">
        <v>46.7</v>
      </c>
      <c r="J837" s="40" t="s">
        <v>348</v>
      </c>
      <c r="K837" s="40" t="s">
        <v>348</v>
      </c>
      <c r="L837" s="40" t="s">
        <v>348</v>
      </c>
      <c r="M837" s="40" t="s">
        <v>348</v>
      </c>
    </row>
    <row r="838" spans="1:13" ht="16" x14ac:dyDescent="0.2">
      <c r="A838" s="77">
        <v>207</v>
      </c>
      <c r="B838" s="37" t="s">
        <v>272</v>
      </c>
      <c r="C838" s="93">
        <v>41988</v>
      </c>
      <c r="D838" s="91">
        <v>395.67530177349477</v>
      </c>
      <c r="E838" s="91">
        <v>5972.0739408771378</v>
      </c>
      <c r="F838" s="91">
        <v>1.2019833338008528</v>
      </c>
      <c r="G838" s="79">
        <v>6.41</v>
      </c>
      <c r="H838" s="79">
        <v>-0.1</v>
      </c>
      <c r="I838" s="79">
        <v>40.76</v>
      </c>
      <c r="J838" s="40" t="s">
        <v>348</v>
      </c>
      <c r="K838" s="40" t="s">
        <v>348</v>
      </c>
      <c r="L838" s="40" t="s">
        <v>348</v>
      </c>
      <c r="M838" s="40" t="s">
        <v>348</v>
      </c>
    </row>
    <row r="839" spans="1:13" ht="16" x14ac:dyDescent="0.2">
      <c r="A839" s="77">
        <v>208</v>
      </c>
      <c r="B839" s="37" t="s">
        <v>268</v>
      </c>
      <c r="C839" s="93">
        <v>41988</v>
      </c>
      <c r="D839" s="91">
        <v>44.134473706562972</v>
      </c>
      <c r="E839" s="91">
        <v>2539.3646918137792</v>
      </c>
      <c r="F839" s="91">
        <v>3.3371779273654472</v>
      </c>
      <c r="G839" s="79">
        <v>6.41</v>
      </c>
      <c r="H839" s="79">
        <v>-0.3</v>
      </c>
      <c r="I839" s="79">
        <v>37.799999999999997</v>
      </c>
      <c r="J839" s="40" t="s">
        <v>348</v>
      </c>
      <c r="K839" s="40" t="s">
        <v>348</v>
      </c>
      <c r="L839" s="40" t="s">
        <v>348</v>
      </c>
      <c r="M839" s="40" t="s">
        <v>348</v>
      </c>
    </row>
    <row r="840" spans="1:13" ht="16" x14ac:dyDescent="0.2">
      <c r="A840" s="77">
        <v>209</v>
      </c>
      <c r="B840" s="37" t="s">
        <v>270</v>
      </c>
      <c r="C840" s="93">
        <v>41988</v>
      </c>
      <c r="D840" s="91">
        <v>72.943374359220911</v>
      </c>
      <c r="E840" s="91">
        <v>4067.2554908123684</v>
      </c>
      <c r="F840" s="91">
        <v>1.7684560289597557</v>
      </c>
      <c r="G840" s="79">
        <v>6.41</v>
      </c>
      <c r="H840" s="79">
        <v>-0.3</v>
      </c>
      <c r="I840" s="79">
        <v>35.9</v>
      </c>
      <c r="J840" s="40" t="s">
        <v>348</v>
      </c>
      <c r="K840" s="40" t="s">
        <v>348</v>
      </c>
      <c r="L840" s="40" t="s">
        <v>348</v>
      </c>
      <c r="M840" s="40" t="s">
        <v>348</v>
      </c>
    </row>
    <row r="841" spans="1:13" ht="16" x14ac:dyDescent="0.2">
      <c r="A841" s="77">
        <v>210</v>
      </c>
      <c r="B841" s="37" t="s">
        <v>276</v>
      </c>
      <c r="C841" s="93">
        <v>41988</v>
      </c>
      <c r="D841" s="91">
        <v>7.9789674952429834</v>
      </c>
      <c r="E841" s="91">
        <v>1806.763211942495</v>
      </c>
      <c r="F841" s="91">
        <v>0</v>
      </c>
      <c r="G841" s="79">
        <v>6.41</v>
      </c>
      <c r="H841" s="79">
        <v>-0.1</v>
      </c>
      <c r="I841" s="79">
        <v>40.76</v>
      </c>
      <c r="J841" s="40" t="s">
        <v>348</v>
      </c>
      <c r="K841" s="40" t="s">
        <v>348</v>
      </c>
      <c r="L841" s="40" t="s">
        <v>348</v>
      </c>
      <c r="M841" s="40" t="s">
        <v>348</v>
      </c>
    </row>
    <row r="842" spans="1:13" ht="16" x14ac:dyDescent="0.2">
      <c r="A842" s="77">
        <v>402</v>
      </c>
      <c r="B842" s="37" t="s">
        <v>272</v>
      </c>
      <c r="C842" s="93">
        <v>41988</v>
      </c>
      <c r="D842" s="91">
        <v>36.422298135284464</v>
      </c>
      <c r="E842" s="91">
        <v>644.61720701003344</v>
      </c>
      <c r="F842" s="91">
        <v>3.3206053332976717</v>
      </c>
      <c r="G842" s="79">
        <v>6.41</v>
      </c>
      <c r="H842" s="79">
        <v>-0.2</v>
      </c>
      <c r="I842" s="79">
        <v>37.5</v>
      </c>
      <c r="J842" s="40" t="s">
        <v>348</v>
      </c>
      <c r="K842" s="40" t="s">
        <v>348</v>
      </c>
      <c r="L842" s="40" t="s">
        <v>348</v>
      </c>
      <c r="M842" s="40" t="s">
        <v>348</v>
      </c>
    </row>
    <row r="843" spans="1:13" ht="16" x14ac:dyDescent="0.2">
      <c r="A843" s="77">
        <v>403</v>
      </c>
      <c r="B843" s="37" t="s">
        <v>268</v>
      </c>
      <c r="C843" s="93">
        <v>41988</v>
      </c>
      <c r="D843" s="91">
        <v>135.54612944008059</v>
      </c>
      <c r="E843" s="91">
        <v>822.95925740887219</v>
      </c>
      <c r="F843" s="91">
        <v>2.2138878709749723</v>
      </c>
      <c r="G843" s="79">
        <v>6.41</v>
      </c>
      <c r="H843" s="79">
        <v>-0.3</v>
      </c>
      <c r="I843" s="79">
        <v>38.4</v>
      </c>
      <c r="J843" s="40" t="s">
        <v>348</v>
      </c>
      <c r="K843" s="40" t="s">
        <v>348</v>
      </c>
      <c r="L843" s="40" t="s">
        <v>348</v>
      </c>
      <c r="M843" s="40" t="s">
        <v>348</v>
      </c>
    </row>
    <row r="844" spans="1:13" ht="16" x14ac:dyDescent="0.2">
      <c r="A844" s="77">
        <v>404</v>
      </c>
      <c r="B844" s="37" t="s">
        <v>273</v>
      </c>
      <c r="C844" s="93">
        <v>41988</v>
      </c>
      <c r="D844" s="91">
        <v>6.9805434326468463</v>
      </c>
      <c r="E844" s="91">
        <v>0</v>
      </c>
      <c r="F844" s="91">
        <v>1.1952607612346162</v>
      </c>
      <c r="G844" s="79">
        <v>6.41</v>
      </c>
      <c r="H844" s="79">
        <v>-0.2</v>
      </c>
      <c r="I844" s="79">
        <v>42.8</v>
      </c>
      <c r="J844" s="40" t="s">
        <v>348</v>
      </c>
      <c r="K844" s="40" t="s">
        <v>348</v>
      </c>
      <c r="L844" s="40" t="s">
        <v>348</v>
      </c>
      <c r="M844" s="40" t="s">
        <v>348</v>
      </c>
    </row>
    <row r="845" spans="1:13" ht="16" x14ac:dyDescent="0.2">
      <c r="A845" s="77">
        <v>405</v>
      </c>
      <c r="B845" s="37" t="s">
        <v>269</v>
      </c>
      <c r="C845" s="93">
        <v>41988</v>
      </c>
      <c r="D845" s="91">
        <v>98.888764613755455</v>
      </c>
      <c r="E845" s="91">
        <v>325.57742921251401</v>
      </c>
      <c r="F845" s="91">
        <v>3.9893929884334232</v>
      </c>
      <c r="G845" s="79">
        <v>6.41</v>
      </c>
      <c r="H845" s="79">
        <v>-0.1</v>
      </c>
      <c r="I845" s="79">
        <v>35.9</v>
      </c>
      <c r="J845" s="40" t="s">
        <v>348</v>
      </c>
      <c r="K845" s="40" t="s">
        <v>348</v>
      </c>
      <c r="L845" s="40" t="s">
        <v>348</v>
      </c>
      <c r="M845" s="40" t="s">
        <v>348</v>
      </c>
    </row>
    <row r="846" spans="1:13" ht="16" x14ac:dyDescent="0.2">
      <c r="A846" s="77">
        <v>406</v>
      </c>
      <c r="B846" s="37" t="s">
        <v>276</v>
      </c>
      <c r="C846" s="93">
        <v>41988</v>
      </c>
      <c r="D846" s="91">
        <v>25.72086110376668</v>
      </c>
      <c r="E846" s="91">
        <v>2024.6150214881268</v>
      </c>
      <c r="F846" s="91">
        <v>6.107826779572874</v>
      </c>
      <c r="G846" s="79">
        <v>6.41</v>
      </c>
      <c r="H846" s="79">
        <v>-0.2</v>
      </c>
      <c r="I846" s="79">
        <v>44.7</v>
      </c>
      <c r="J846" s="40" t="s">
        <v>348</v>
      </c>
      <c r="K846" s="40" t="s">
        <v>348</v>
      </c>
      <c r="L846" s="40" t="s">
        <v>348</v>
      </c>
      <c r="M846" s="40" t="s">
        <v>348</v>
      </c>
    </row>
    <row r="847" spans="1:13" ht="16" x14ac:dyDescent="0.2">
      <c r="A847" s="77">
        <v>407</v>
      </c>
      <c r="B847" s="37" t="s">
        <v>274</v>
      </c>
      <c r="C847" s="93">
        <v>41988</v>
      </c>
      <c r="D847" s="91">
        <v>22.442610412315894</v>
      </c>
      <c r="E847" s="91">
        <v>1492.9017567231022</v>
      </c>
      <c r="F847" s="91">
        <v>10.90457337511419</v>
      </c>
      <c r="G847" s="79">
        <v>6.41</v>
      </c>
      <c r="H847" s="79">
        <v>-0.5</v>
      </c>
      <c r="I847" s="79">
        <v>30.1</v>
      </c>
      <c r="J847" s="40" t="s">
        <v>348</v>
      </c>
      <c r="K847" s="40" t="s">
        <v>348</v>
      </c>
      <c r="L847" s="40" t="s">
        <v>348</v>
      </c>
      <c r="M847" s="40" t="s">
        <v>348</v>
      </c>
    </row>
    <row r="848" spans="1:13" ht="16" x14ac:dyDescent="0.2">
      <c r="A848" s="77">
        <v>408</v>
      </c>
      <c r="B848" s="37" t="s">
        <v>271</v>
      </c>
      <c r="C848" s="93">
        <v>41988</v>
      </c>
      <c r="D848" s="91">
        <v>95.807539767243298</v>
      </c>
      <c r="E848" s="91">
        <v>5374.8086007113234</v>
      </c>
      <c r="F848" s="91">
        <v>2.3219996706485619</v>
      </c>
      <c r="G848" s="79">
        <v>6.41</v>
      </c>
      <c r="H848" s="79">
        <v>-0.3</v>
      </c>
      <c r="I848" s="79">
        <v>37.200000000000003</v>
      </c>
      <c r="J848" s="40" t="s">
        <v>348</v>
      </c>
      <c r="K848" s="40" t="s">
        <v>348</v>
      </c>
      <c r="L848" s="40" t="s">
        <v>348</v>
      </c>
      <c r="M848" s="40" t="s">
        <v>348</v>
      </c>
    </row>
    <row r="849" spans="1:13" ht="16" x14ac:dyDescent="0.2">
      <c r="A849" s="77">
        <v>409</v>
      </c>
      <c r="B849" s="37" t="s">
        <v>270</v>
      </c>
      <c r="C849" s="93">
        <v>41988</v>
      </c>
      <c r="D849" s="91">
        <v>231.76551867383176</v>
      </c>
      <c r="E849" s="91">
        <v>3113.8840784607123</v>
      </c>
      <c r="F849" s="91">
        <v>5.3834722862041469</v>
      </c>
      <c r="G849" s="79">
        <v>6.41</v>
      </c>
      <c r="H849" s="79">
        <v>-0.2</v>
      </c>
      <c r="I849" s="79">
        <v>40.4</v>
      </c>
      <c r="J849" s="40" t="s">
        <v>348</v>
      </c>
      <c r="K849" s="40" t="s">
        <v>348</v>
      </c>
      <c r="L849" s="40" t="s">
        <v>348</v>
      </c>
      <c r="M849" s="40" t="s">
        <v>348</v>
      </c>
    </row>
    <row r="850" spans="1:13" ht="16" x14ac:dyDescent="0.2">
      <c r="A850" s="77">
        <v>102</v>
      </c>
      <c r="B850" s="37" t="s">
        <v>271</v>
      </c>
      <c r="C850" s="92">
        <v>42076</v>
      </c>
      <c r="D850" s="91">
        <v>44.089196115943622</v>
      </c>
      <c r="E850" s="91">
        <v>3785.4854744758927</v>
      </c>
      <c r="F850" s="91">
        <v>8.8312556859782827</v>
      </c>
      <c r="G850" s="79">
        <v>10.220000000000001</v>
      </c>
      <c r="H850" s="79">
        <v>2.8</v>
      </c>
      <c r="I850" s="79">
        <v>46.5</v>
      </c>
      <c r="J850" s="40" t="s">
        <v>348</v>
      </c>
      <c r="K850" s="40" t="s">
        <v>348</v>
      </c>
      <c r="L850" s="40" t="s">
        <v>348</v>
      </c>
      <c r="M850" s="40" t="s">
        <v>348</v>
      </c>
    </row>
    <row r="851" spans="1:13" ht="16" x14ac:dyDescent="0.2">
      <c r="A851" s="77">
        <v>103</v>
      </c>
      <c r="B851" s="37" t="s">
        <v>272</v>
      </c>
      <c r="C851" s="92">
        <v>42076</v>
      </c>
      <c r="D851" s="91">
        <v>15.053566228705247</v>
      </c>
      <c r="E851" s="91">
        <v>4430.7057230396695</v>
      </c>
      <c r="F851" s="91">
        <v>3.6637666034767182</v>
      </c>
      <c r="G851" s="79">
        <v>10.220000000000001</v>
      </c>
      <c r="H851" s="79">
        <v>1.2</v>
      </c>
      <c r="I851" s="79">
        <v>47.1</v>
      </c>
      <c r="J851" s="40" t="s">
        <v>348</v>
      </c>
      <c r="K851" s="40" t="s">
        <v>348</v>
      </c>
      <c r="L851" s="40" t="s">
        <v>348</v>
      </c>
      <c r="M851" s="40" t="s">
        <v>348</v>
      </c>
    </row>
    <row r="852" spans="1:13" ht="16" x14ac:dyDescent="0.2">
      <c r="A852" s="77">
        <v>104</v>
      </c>
      <c r="B852" s="37" t="s">
        <v>269</v>
      </c>
      <c r="C852" s="92">
        <v>42076</v>
      </c>
      <c r="D852" s="91">
        <v>33.292352019803367</v>
      </c>
      <c r="E852" s="91">
        <v>0</v>
      </c>
      <c r="F852" s="91">
        <v>6.0219108578361338</v>
      </c>
      <c r="G852" s="79">
        <v>10.220000000000001</v>
      </c>
      <c r="H852" s="79">
        <v>1.3</v>
      </c>
      <c r="I852" s="79">
        <v>47.1</v>
      </c>
      <c r="J852" s="40" t="s">
        <v>348</v>
      </c>
      <c r="K852" s="40" t="s">
        <v>348</v>
      </c>
      <c r="L852" s="40" t="s">
        <v>348</v>
      </c>
      <c r="M852" s="40" t="s">
        <v>348</v>
      </c>
    </row>
    <row r="853" spans="1:13" ht="16" x14ac:dyDescent="0.2">
      <c r="A853" s="77">
        <v>105</v>
      </c>
      <c r="B853" s="37" t="s">
        <v>274</v>
      </c>
      <c r="C853" s="92">
        <v>42076</v>
      </c>
      <c r="D853" s="91">
        <v>0.46614075080610895</v>
      </c>
      <c r="E853" s="91">
        <v>5083.5118447139221</v>
      </c>
      <c r="F853" s="91">
        <v>0.8036205215965907</v>
      </c>
      <c r="G853" s="79">
        <v>10.220000000000001</v>
      </c>
      <c r="H853" s="79">
        <v>3</v>
      </c>
      <c r="I853" s="79">
        <v>47.8</v>
      </c>
      <c r="J853" s="40" t="s">
        <v>348</v>
      </c>
      <c r="K853" s="40" t="s">
        <v>348</v>
      </c>
      <c r="L853" s="40" t="s">
        <v>348</v>
      </c>
      <c r="M853" s="40" t="s">
        <v>348</v>
      </c>
    </row>
    <row r="854" spans="1:13" ht="16" x14ac:dyDescent="0.2">
      <c r="A854" s="77">
        <v>106</v>
      </c>
      <c r="B854" s="37" t="s">
        <v>268</v>
      </c>
      <c r="C854" s="92">
        <v>42076</v>
      </c>
      <c r="D854" s="91">
        <v>54.628321914183083</v>
      </c>
      <c r="E854" s="91">
        <v>8806.779828964276</v>
      </c>
      <c r="F854" s="91">
        <v>4.0000545703601595</v>
      </c>
      <c r="G854" s="79">
        <v>10.220000000000001</v>
      </c>
      <c r="H854" s="79">
        <v>2.8</v>
      </c>
      <c r="I854" s="79">
        <v>47.85</v>
      </c>
      <c r="J854" s="40" t="s">
        <v>348</v>
      </c>
      <c r="K854" s="40" t="s">
        <v>348</v>
      </c>
      <c r="L854" s="40" t="s">
        <v>348</v>
      </c>
      <c r="M854" s="40" t="s">
        <v>348</v>
      </c>
    </row>
    <row r="855" spans="1:13" ht="16" x14ac:dyDescent="0.2">
      <c r="A855" s="77">
        <v>107</v>
      </c>
      <c r="B855" s="37" t="s">
        <v>270</v>
      </c>
      <c r="C855" s="92">
        <v>42076</v>
      </c>
      <c r="D855" s="91">
        <v>25.025700938097959</v>
      </c>
      <c r="E855" s="91">
        <v>3173.5747365864695</v>
      </c>
      <c r="F855" s="91">
        <v>9.5406092284236195</v>
      </c>
      <c r="G855" s="79">
        <v>10.220000000000001</v>
      </c>
      <c r="H855" s="79">
        <v>1.4</v>
      </c>
      <c r="I855" s="79">
        <v>47.85</v>
      </c>
      <c r="J855" s="40" t="s">
        <v>348</v>
      </c>
      <c r="K855" s="40" t="s">
        <v>348</v>
      </c>
      <c r="L855" s="40" t="s">
        <v>348</v>
      </c>
      <c r="M855" s="40" t="s">
        <v>348</v>
      </c>
    </row>
    <row r="856" spans="1:13" ht="16" x14ac:dyDescent="0.2">
      <c r="A856" s="77">
        <v>109</v>
      </c>
      <c r="B856" s="37" t="s">
        <v>276</v>
      </c>
      <c r="C856" s="92">
        <v>42076</v>
      </c>
      <c r="D856" s="91">
        <v>0.85610598174342589</v>
      </c>
      <c r="E856" s="91">
        <v>494.04277864287866</v>
      </c>
      <c r="F856" s="91">
        <v>2.6911215622222513</v>
      </c>
      <c r="G856" s="79">
        <v>10.220000000000001</v>
      </c>
      <c r="H856" s="79">
        <v>2.5</v>
      </c>
      <c r="I856" s="79">
        <v>49.6</v>
      </c>
      <c r="J856" s="40" t="s">
        <v>348</v>
      </c>
      <c r="K856" s="40" t="s">
        <v>348</v>
      </c>
      <c r="L856" s="40" t="s">
        <v>348</v>
      </c>
      <c r="M856" s="40" t="s">
        <v>348</v>
      </c>
    </row>
    <row r="857" spans="1:13" ht="16" x14ac:dyDescent="0.2">
      <c r="A857" s="77">
        <v>110</v>
      </c>
      <c r="B857" s="37" t="s">
        <v>273</v>
      </c>
      <c r="C857" s="92">
        <v>42076</v>
      </c>
      <c r="D857" s="91">
        <v>3.1012440023704793</v>
      </c>
      <c r="E857" s="91">
        <v>3702.5738748505109</v>
      </c>
      <c r="F857" s="91">
        <v>3.2990167058527158</v>
      </c>
      <c r="G857" s="79">
        <v>10.220000000000001</v>
      </c>
      <c r="H857" s="79">
        <v>3.3</v>
      </c>
      <c r="I857" s="79">
        <v>47</v>
      </c>
      <c r="J857" s="40" t="s">
        <v>348</v>
      </c>
      <c r="K857" s="40" t="s">
        <v>348</v>
      </c>
      <c r="L857" s="40" t="s">
        <v>348</v>
      </c>
      <c r="M857" s="40" t="s">
        <v>348</v>
      </c>
    </row>
    <row r="858" spans="1:13" ht="16" x14ac:dyDescent="0.2">
      <c r="A858" s="77">
        <v>202</v>
      </c>
      <c r="B858" s="37" t="s">
        <v>273</v>
      </c>
      <c r="C858" s="92">
        <v>42076</v>
      </c>
      <c r="D858" s="91">
        <v>1.7266529221627576</v>
      </c>
      <c r="E858" s="91">
        <v>3532.9745988402665</v>
      </c>
      <c r="F858" s="91">
        <v>1.0679572523070404</v>
      </c>
      <c r="G858" s="79">
        <v>11.47</v>
      </c>
      <c r="H858" s="79">
        <v>3.2</v>
      </c>
      <c r="I858" s="79">
        <v>47.5</v>
      </c>
      <c r="J858" s="40" t="s">
        <v>348</v>
      </c>
      <c r="K858" s="40" t="s">
        <v>348</v>
      </c>
      <c r="L858" s="40" t="s">
        <v>348</v>
      </c>
      <c r="M858" s="40" t="s">
        <v>348</v>
      </c>
    </row>
    <row r="859" spans="1:13" ht="16" x14ac:dyDescent="0.2">
      <c r="A859" s="77">
        <v>204</v>
      </c>
      <c r="B859" s="37" t="s">
        <v>274</v>
      </c>
      <c r="C859" s="92">
        <v>42076</v>
      </c>
      <c r="D859" s="91">
        <v>4.3274577644471339</v>
      </c>
      <c r="E859" s="91">
        <v>1715.2837988515048</v>
      </c>
      <c r="F859" s="91">
        <v>0.95681406853123829</v>
      </c>
      <c r="G859" s="79">
        <v>11.47</v>
      </c>
      <c r="H859" s="79">
        <v>0.6</v>
      </c>
      <c r="I859" s="79">
        <v>44.3</v>
      </c>
      <c r="J859" s="40" t="s">
        <v>348</v>
      </c>
      <c r="K859" s="40" t="s">
        <v>348</v>
      </c>
      <c r="L859" s="40" t="s">
        <v>348</v>
      </c>
      <c r="M859" s="40" t="s">
        <v>348</v>
      </c>
    </row>
    <row r="860" spans="1:13" ht="16" x14ac:dyDescent="0.2">
      <c r="A860" s="77">
        <v>205</v>
      </c>
      <c r="B860" s="37" t="s">
        <v>269</v>
      </c>
      <c r="C860" s="92">
        <v>42076</v>
      </c>
      <c r="D860" s="91">
        <v>186.61321467444827</v>
      </c>
      <c r="E860" s="91">
        <v>18889.008999763748</v>
      </c>
      <c r="F860" s="91">
        <v>3.0484333155524972</v>
      </c>
      <c r="G860" s="79">
        <v>11.47</v>
      </c>
      <c r="H860" s="79">
        <v>2</v>
      </c>
      <c r="I860" s="79">
        <v>45.5</v>
      </c>
      <c r="J860" s="40" t="s">
        <v>348</v>
      </c>
      <c r="K860" s="40" t="s">
        <v>348</v>
      </c>
      <c r="L860" s="40" t="s">
        <v>348</v>
      </c>
      <c r="M860" s="40" t="s">
        <v>348</v>
      </c>
    </row>
    <row r="861" spans="1:13" ht="16" x14ac:dyDescent="0.2">
      <c r="A861" s="77">
        <v>206</v>
      </c>
      <c r="B861" s="37" t="s">
        <v>271</v>
      </c>
      <c r="C861" s="92">
        <v>42076</v>
      </c>
      <c r="D861" s="91">
        <v>22.447603652310761</v>
      </c>
      <c r="E861" s="91">
        <v>4782.1691036983502</v>
      </c>
      <c r="F861" s="91">
        <v>0</v>
      </c>
      <c r="G861" s="79">
        <v>11.47</v>
      </c>
      <c r="H861" s="79">
        <v>2.1</v>
      </c>
      <c r="I861" s="79">
        <v>46.6</v>
      </c>
      <c r="J861" s="40" t="s">
        <v>348</v>
      </c>
      <c r="K861" s="40" t="s">
        <v>348</v>
      </c>
      <c r="L861" s="40" t="s">
        <v>348</v>
      </c>
      <c r="M861" s="40" t="s">
        <v>348</v>
      </c>
    </row>
    <row r="862" spans="1:13" ht="16" x14ac:dyDescent="0.2">
      <c r="A862" s="77">
        <v>207</v>
      </c>
      <c r="B862" s="37" t="s">
        <v>272</v>
      </c>
      <c r="C862" s="92">
        <v>42076</v>
      </c>
      <c r="D862" s="91">
        <v>28.005384805650138</v>
      </c>
      <c r="E862" s="91">
        <v>3768.5902408646239</v>
      </c>
      <c r="F862" s="91">
        <v>1.4516262993522351</v>
      </c>
      <c r="G862" s="79">
        <v>11.47</v>
      </c>
      <c r="H862" s="79">
        <v>1.8</v>
      </c>
      <c r="I862" s="79">
        <v>48.5</v>
      </c>
      <c r="J862" s="40" t="s">
        <v>348</v>
      </c>
      <c r="K862" s="40" t="s">
        <v>348</v>
      </c>
      <c r="L862" s="40" t="s">
        <v>348</v>
      </c>
      <c r="M862" s="40" t="s">
        <v>348</v>
      </c>
    </row>
    <row r="863" spans="1:13" ht="16" x14ac:dyDescent="0.2">
      <c r="A863" s="77">
        <v>208</v>
      </c>
      <c r="B863" s="37" t="s">
        <v>268</v>
      </c>
      <c r="C863" s="92">
        <v>42076</v>
      </c>
      <c r="D863" s="91">
        <v>33.533137132317208</v>
      </c>
      <c r="E863" s="91">
        <v>3901.3845507834567</v>
      </c>
      <c r="F863" s="91">
        <v>1.006397388770587</v>
      </c>
      <c r="G863" s="79">
        <v>11.47</v>
      </c>
      <c r="H863" s="79">
        <v>1.2</v>
      </c>
      <c r="I863" s="79">
        <v>45.5</v>
      </c>
      <c r="J863" s="40" t="s">
        <v>348</v>
      </c>
      <c r="K863" s="40" t="s">
        <v>348</v>
      </c>
      <c r="L863" s="40" t="s">
        <v>348</v>
      </c>
      <c r="M863" s="40" t="s">
        <v>348</v>
      </c>
    </row>
    <row r="864" spans="1:13" ht="16" x14ac:dyDescent="0.2">
      <c r="A864" s="77">
        <v>209</v>
      </c>
      <c r="B864" s="37" t="s">
        <v>270</v>
      </c>
      <c r="C864" s="92">
        <v>42076</v>
      </c>
      <c r="D864" s="91">
        <v>36.868681836462109</v>
      </c>
      <c r="E864" s="91">
        <v>1988.4378010702962</v>
      </c>
      <c r="F864" s="91">
        <v>0</v>
      </c>
      <c r="G864" s="79">
        <v>11.47</v>
      </c>
      <c r="H864" s="79">
        <v>1.3</v>
      </c>
      <c r="I864" s="79">
        <v>46.5</v>
      </c>
      <c r="J864" s="40" t="s">
        <v>348</v>
      </c>
      <c r="K864" s="40" t="s">
        <v>348</v>
      </c>
      <c r="L864" s="40" t="s">
        <v>348</v>
      </c>
      <c r="M864" s="40" t="s">
        <v>348</v>
      </c>
    </row>
    <row r="865" spans="1:13" ht="16" x14ac:dyDescent="0.2">
      <c r="A865" s="77">
        <v>210</v>
      </c>
      <c r="B865" s="37" t="s">
        <v>276</v>
      </c>
      <c r="C865" s="92">
        <v>42076</v>
      </c>
      <c r="D865" s="91">
        <v>3.0767032284752456</v>
      </c>
      <c r="E865" s="91">
        <v>394.75643833616999</v>
      </c>
      <c r="F865" s="91">
        <v>0.69011135037983107</v>
      </c>
      <c r="G865" s="79">
        <v>11.47</v>
      </c>
      <c r="H865" s="79">
        <v>3.7</v>
      </c>
      <c r="I865" s="79">
        <v>46.5</v>
      </c>
      <c r="J865" s="40" t="s">
        <v>348</v>
      </c>
      <c r="K865" s="40" t="s">
        <v>348</v>
      </c>
      <c r="L865" s="40" t="s">
        <v>348</v>
      </c>
      <c r="M865" s="40" t="s">
        <v>348</v>
      </c>
    </row>
    <row r="866" spans="1:13" ht="16" x14ac:dyDescent="0.2">
      <c r="A866" s="77">
        <v>402</v>
      </c>
      <c r="B866" s="37" t="s">
        <v>272</v>
      </c>
      <c r="C866" s="92">
        <v>42076</v>
      </c>
      <c r="D866" s="91">
        <v>3.261880177940796</v>
      </c>
      <c r="E866" s="91">
        <v>1786.7946279847142</v>
      </c>
      <c r="F866" s="91">
        <v>1.101468596115394</v>
      </c>
      <c r="G866" s="79">
        <v>13.03</v>
      </c>
      <c r="H866" s="79">
        <v>5.7</v>
      </c>
      <c r="I866" s="79">
        <v>47.7</v>
      </c>
      <c r="J866" s="40" t="s">
        <v>348</v>
      </c>
      <c r="K866" s="40" t="s">
        <v>348</v>
      </c>
      <c r="L866" s="40" t="s">
        <v>348</v>
      </c>
      <c r="M866" s="40" t="s">
        <v>348</v>
      </c>
    </row>
    <row r="867" spans="1:13" ht="16" x14ac:dyDescent="0.2">
      <c r="A867" s="77">
        <v>403</v>
      </c>
      <c r="B867" s="37" t="s">
        <v>268</v>
      </c>
      <c r="C867" s="92">
        <v>42076</v>
      </c>
      <c r="D867" s="91">
        <v>25.197479877596074</v>
      </c>
      <c r="E867" s="91">
        <v>1516.2601528307634</v>
      </c>
      <c r="F867" s="91">
        <v>0</v>
      </c>
      <c r="G867" s="79">
        <v>13.03</v>
      </c>
      <c r="H867" s="79">
        <v>6.7</v>
      </c>
      <c r="I867" s="79">
        <v>47.65</v>
      </c>
      <c r="J867" s="40" t="s">
        <v>348</v>
      </c>
      <c r="K867" s="40" t="s">
        <v>348</v>
      </c>
      <c r="L867" s="40" t="s">
        <v>348</v>
      </c>
      <c r="M867" s="40" t="s">
        <v>348</v>
      </c>
    </row>
    <row r="868" spans="1:13" ht="16" x14ac:dyDescent="0.2">
      <c r="A868" s="77">
        <v>404</v>
      </c>
      <c r="B868" s="37" t="s">
        <v>273</v>
      </c>
      <c r="C868" s="92">
        <v>42076</v>
      </c>
      <c r="D868" s="91">
        <v>1.4576331111802352</v>
      </c>
      <c r="E868" s="91">
        <v>17428.201649164967</v>
      </c>
      <c r="F868" s="91">
        <v>2.7648866346779886</v>
      </c>
      <c r="G868" s="79">
        <v>13.03</v>
      </c>
      <c r="H868" s="79">
        <v>2.6</v>
      </c>
      <c r="I868" s="79">
        <v>49.6</v>
      </c>
      <c r="J868" s="40" t="s">
        <v>348</v>
      </c>
      <c r="K868" s="40" t="s">
        <v>348</v>
      </c>
      <c r="L868" s="40" t="s">
        <v>348</v>
      </c>
      <c r="M868" s="40" t="s">
        <v>348</v>
      </c>
    </row>
    <row r="869" spans="1:13" ht="16" x14ac:dyDescent="0.2">
      <c r="A869" s="77">
        <v>405</v>
      </c>
      <c r="B869" s="37" t="s">
        <v>269</v>
      </c>
      <c r="C869" s="92">
        <v>42076</v>
      </c>
      <c r="D869" s="91">
        <v>60.518843216409678</v>
      </c>
      <c r="E869" s="91">
        <v>5763.3125896253441</v>
      </c>
      <c r="F869" s="91">
        <v>5.1362552312973522</v>
      </c>
      <c r="G869" s="79">
        <v>13.03</v>
      </c>
      <c r="H869" s="79">
        <v>5.7</v>
      </c>
      <c r="I869" s="79">
        <v>51.4</v>
      </c>
      <c r="J869" s="40" t="s">
        <v>348</v>
      </c>
      <c r="K869" s="40" t="s">
        <v>348</v>
      </c>
      <c r="L869" s="40" t="s">
        <v>348</v>
      </c>
      <c r="M869" s="40" t="s">
        <v>348</v>
      </c>
    </row>
    <row r="870" spans="1:13" ht="16" x14ac:dyDescent="0.2">
      <c r="A870" s="77">
        <v>406</v>
      </c>
      <c r="B870" s="37" t="s">
        <v>276</v>
      </c>
      <c r="C870" s="92">
        <v>42076</v>
      </c>
      <c r="D870" s="91">
        <v>7.6236615902361935</v>
      </c>
      <c r="E870" s="91">
        <v>3622.7105765594424</v>
      </c>
      <c r="F870" s="91">
        <v>6.7911542738273161</v>
      </c>
      <c r="G870" s="79">
        <v>13.03</v>
      </c>
      <c r="H870" s="79">
        <v>4.7</v>
      </c>
      <c r="I870" s="79">
        <v>48.7</v>
      </c>
      <c r="J870" s="40" t="s">
        <v>348</v>
      </c>
      <c r="K870" s="40" t="s">
        <v>348</v>
      </c>
      <c r="L870" s="40" t="s">
        <v>348</v>
      </c>
      <c r="M870" s="40" t="s">
        <v>348</v>
      </c>
    </row>
    <row r="871" spans="1:13" ht="16" x14ac:dyDescent="0.2">
      <c r="A871" s="77">
        <v>407</v>
      </c>
      <c r="B871" s="37" t="s">
        <v>274</v>
      </c>
      <c r="C871" s="92">
        <v>42076</v>
      </c>
      <c r="D871" s="91">
        <v>0.34595297919286172</v>
      </c>
      <c r="E871" s="91">
        <v>2204.3958301143984</v>
      </c>
      <c r="F871" s="91">
        <v>4.363840321741967</v>
      </c>
      <c r="G871" s="79">
        <v>13.03</v>
      </c>
      <c r="H871" s="79">
        <v>4.5999999999999996</v>
      </c>
      <c r="I871" s="79">
        <v>49.5</v>
      </c>
      <c r="J871" s="40" t="s">
        <v>348</v>
      </c>
      <c r="K871" s="40" t="s">
        <v>348</v>
      </c>
      <c r="L871" s="40" t="s">
        <v>348</v>
      </c>
      <c r="M871" s="40" t="s">
        <v>348</v>
      </c>
    </row>
    <row r="872" spans="1:13" ht="16" x14ac:dyDescent="0.2">
      <c r="A872" s="77">
        <v>408</v>
      </c>
      <c r="B872" s="37" t="s">
        <v>271</v>
      </c>
      <c r="C872" s="92">
        <v>42076</v>
      </c>
      <c r="D872" s="91">
        <v>17.600967431322395</v>
      </c>
      <c r="E872" s="91">
        <v>6295.354918287122</v>
      </c>
      <c r="F872" s="91">
        <v>3.3982366872362597</v>
      </c>
      <c r="G872" s="79">
        <v>13.03</v>
      </c>
      <c r="H872" s="79">
        <v>5.2</v>
      </c>
      <c r="I872" s="79">
        <v>48.1</v>
      </c>
      <c r="J872" s="40" t="s">
        <v>348</v>
      </c>
      <c r="K872" s="40" t="s">
        <v>348</v>
      </c>
      <c r="L872" s="40" t="s">
        <v>348</v>
      </c>
      <c r="M872" s="40" t="s">
        <v>348</v>
      </c>
    </row>
    <row r="873" spans="1:13" ht="16" x14ac:dyDescent="0.2">
      <c r="A873" s="77">
        <v>409</v>
      </c>
      <c r="B873" s="37" t="s">
        <v>270</v>
      </c>
      <c r="C873" s="92">
        <v>42076</v>
      </c>
      <c r="D873" s="91">
        <v>86.133568769692332</v>
      </c>
      <c r="E873" s="91">
        <v>2410.9048844047461</v>
      </c>
      <c r="F873" s="91">
        <v>3.1978548349376612</v>
      </c>
      <c r="G873" s="79">
        <v>13.03</v>
      </c>
      <c r="H873" s="79">
        <v>6.7</v>
      </c>
      <c r="I873" s="79">
        <v>49.3</v>
      </c>
      <c r="J873" s="40" t="s">
        <v>348</v>
      </c>
      <c r="K873" s="40" t="s">
        <v>348</v>
      </c>
      <c r="L873" s="40" t="s">
        <v>348</v>
      </c>
      <c r="M873" s="40" t="s">
        <v>348</v>
      </c>
    </row>
    <row r="874" spans="1:13" ht="16" x14ac:dyDescent="0.2">
      <c r="A874" s="77">
        <v>102</v>
      </c>
      <c r="B874" s="37" t="s">
        <v>271</v>
      </c>
      <c r="C874" s="92">
        <v>42082</v>
      </c>
      <c r="D874" s="91">
        <v>41.736599661557733</v>
      </c>
      <c r="E874" s="91">
        <v>13023.541021896839</v>
      </c>
      <c r="F874" s="91">
        <v>5.7671102231179452</v>
      </c>
      <c r="G874" s="79">
        <v>6.55</v>
      </c>
      <c r="H874" s="79">
        <v>3.5</v>
      </c>
      <c r="I874" s="79">
        <v>48.3</v>
      </c>
      <c r="J874" s="40" t="s">
        <v>348</v>
      </c>
      <c r="K874" s="40" t="s">
        <v>348</v>
      </c>
      <c r="L874" s="40" t="s">
        <v>348</v>
      </c>
      <c r="M874" s="40" t="s">
        <v>348</v>
      </c>
    </row>
    <row r="875" spans="1:13" ht="16" x14ac:dyDescent="0.2">
      <c r="A875" s="77">
        <v>103</v>
      </c>
      <c r="B875" s="37" t="s">
        <v>272</v>
      </c>
      <c r="C875" s="92">
        <v>42082</v>
      </c>
      <c r="D875" s="91">
        <v>5.9168354144557878</v>
      </c>
      <c r="E875" s="91">
        <v>3849.2600553722418</v>
      </c>
      <c r="F875" s="91">
        <v>1.6849684663392783</v>
      </c>
      <c r="G875" s="79">
        <v>6.55</v>
      </c>
      <c r="H875" s="79">
        <v>2.7</v>
      </c>
      <c r="I875" s="79">
        <v>46.5</v>
      </c>
      <c r="J875" s="40" t="s">
        <v>348</v>
      </c>
      <c r="K875" s="40" t="s">
        <v>348</v>
      </c>
      <c r="L875" s="40" t="s">
        <v>348</v>
      </c>
      <c r="M875" s="40" t="s">
        <v>348</v>
      </c>
    </row>
    <row r="876" spans="1:13" ht="16" x14ac:dyDescent="0.2">
      <c r="A876" s="77">
        <v>104</v>
      </c>
      <c r="B876" s="37" t="s">
        <v>269</v>
      </c>
      <c r="C876" s="92">
        <v>42082</v>
      </c>
      <c r="D876" s="91">
        <v>13.036995542320927</v>
      </c>
      <c r="E876" s="91">
        <v>12470.581368314746</v>
      </c>
      <c r="F876" s="91">
        <v>2.7993900234249653</v>
      </c>
      <c r="G876" s="79">
        <v>6.55</v>
      </c>
      <c r="H876" s="79">
        <v>2.6</v>
      </c>
      <c r="I876" s="79">
        <v>46.4</v>
      </c>
      <c r="J876" s="40" t="s">
        <v>348</v>
      </c>
      <c r="K876" s="40" t="s">
        <v>348</v>
      </c>
      <c r="L876" s="40" t="s">
        <v>348</v>
      </c>
      <c r="M876" s="40" t="s">
        <v>348</v>
      </c>
    </row>
    <row r="877" spans="1:13" ht="16" x14ac:dyDescent="0.2">
      <c r="A877" s="77">
        <v>105</v>
      </c>
      <c r="B877" s="37" t="s">
        <v>274</v>
      </c>
      <c r="C877" s="92">
        <v>42082</v>
      </c>
      <c r="D877" s="91">
        <v>0.8361237748098822</v>
      </c>
      <c r="E877" s="91">
        <v>9876.7873916593453</v>
      </c>
      <c r="F877" s="91">
        <v>4.1045950368500757</v>
      </c>
      <c r="G877" s="79">
        <v>6.55</v>
      </c>
      <c r="H877" s="79">
        <v>3.4</v>
      </c>
      <c r="I877" s="79">
        <v>48.6</v>
      </c>
      <c r="J877" s="40" t="s">
        <v>348</v>
      </c>
      <c r="K877" s="40" t="s">
        <v>348</v>
      </c>
      <c r="L877" s="40" t="s">
        <v>348</v>
      </c>
      <c r="M877" s="40" t="s">
        <v>348</v>
      </c>
    </row>
    <row r="878" spans="1:13" ht="16" x14ac:dyDescent="0.2">
      <c r="A878" s="77">
        <v>106</v>
      </c>
      <c r="B878" s="37" t="s">
        <v>268</v>
      </c>
      <c r="C878" s="92">
        <v>42082</v>
      </c>
      <c r="D878" s="91">
        <v>33.657488486163288</v>
      </c>
      <c r="E878" s="91">
        <v>17284.291343325298</v>
      </c>
      <c r="F878" s="91">
        <v>0</v>
      </c>
      <c r="G878" s="79">
        <v>6.55</v>
      </c>
      <c r="H878" s="79">
        <v>3</v>
      </c>
      <c r="I878" s="79">
        <v>46.8</v>
      </c>
      <c r="J878" s="40" t="s">
        <v>348</v>
      </c>
      <c r="K878" s="40" t="s">
        <v>348</v>
      </c>
      <c r="L878" s="40" t="s">
        <v>348</v>
      </c>
      <c r="M878" s="40" t="s">
        <v>348</v>
      </c>
    </row>
    <row r="879" spans="1:13" ht="16" x14ac:dyDescent="0.2">
      <c r="A879" s="77">
        <v>107</v>
      </c>
      <c r="B879" s="37" t="s">
        <v>270</v>
      </c>
      <c r="C879" s="92">
        <v>42082</v>
      </c>
      <c r="D879" s="91">
        <v>4.7570079491550192</v>
      </c>
      <c r="E879" s="91">
        <v>14853.628997121783</v>
      </c>
      <c r="F879" s="91">
        <v>3.9424651291098081</v>
      </c>
      <c r="G879" s="79">
        <v>6.55</v>
      </c>
      <c r="H879" s="79">
        <v>2.5</v>
      </c>
      <c r="I879" s="79">
        <v>46.9</v>
      </c>
      <c r="J879" s="40" t="s">
        <v>348</v>
      </c>
      <c r="K879" s="40" t="s">
        <v>348</v>
      </c>
      <c r="L879" s="40" t="s">
        <v>348</v>
      </c>
      <c r="M879" s="40" t="s">
        <v>348</v>
      </c>
    </row>
    <row r="880" spans="1:13" ht="16" x14ac:dyDescent="0.2">
      <c r="A880" s="77">
        <v>109</v>
      </c>
      <c r="B880" s="37" t="s">
        <v>276</v>
      </c>
      <c r="C880" s="92">
        <v>42082</v>
      </c>
      <c r="D880" s="91">
        <v>0.55147938014894526</v>
      </c>
      <c r="E880" s="91">
        <v>6095.8742928352549</v>
      </c>
      <c r="F880" s="91">
        <v>1.6337758056611904</v>
      </c>
      <c r="G880" s="79">
        <v>6.55</v>
      </c>
      <c r="H880" s="79">
        <v>3.1</v>
      </c>
      <c r="I880" s="79">
        <v>49.4</v>
      </c>
      <c r="J880" s="40" t="s">
        <v>348</v>
      </c>
      <c r="K880" s="40" t="s">
        <v>348</v>
      </c>
      <c r="L880" s="40" t="s">
        <v>348</v>
      </c>
      <c r="M880" s="40" t="s">
        <v>348</v>
      </c>
    </row>
    <row r="881" spans="1:13" ht="16" x14ac:dyDescent="0.2">
      <c r="A881" s="77">
        <v>110</v>
      </c>
      <c r="B881" s="37" t="s">
        <v>273</v>
      </c>
      <c r="C881" s="92">
        <v>42082</v>
      </c>
      <c r="D881" s="91">
        <v>3.0916728479742814</v>
      </c>
      <c r="E881" s="91">
        <v>7008.8163295976501</v>
      </c>
      <c r="F881" s="91">
        <v>4.1803441992992845</v>
      </c>
      <c r="G881" s="79">
        <v>6.55</v>
      </c>
      <c r="H881" s="79">
        <v>2.8</v>
      </c>
      <c r="I881" s="79">
        <v>47.9</v>
      </c>
      <c r="J881" s="40" t="s">
        <v>348</v>
      </c>
      <c r="K881" s="40" t="s">
        <v>348</v>
      </c>
      <c r="L881" s="40" t="s">
        <v>348</v>
      </c>
      <c r="M881" s="40" t="s">
        <v>348</v>
      </c>
    </row>
    <row r="882" spans="1:13" ht="16" x14ac:dyDescent="0.2">
      <c r="A882" s="77">
        <v>202</v>
      </c>
      <c r="B882" s="37" t="s">
        <v>273</v>
      </c>
      <c r="C882" s="92">
        <v>42082</v>
      </c>
      <c r="D882" s="91">
        <v>3.2041330072411549</v>
      </c>
      <c r="E882" s="91">
        <v>2994.7743747634554</v>
      </c>
      <c r="F882" s="91">
        <v>3.7521555271403808</v>
      </c>
      <c r="G882" s="79">
        <v>4.8899999999999997</v>
      </c>
      <c r="H882" s="79">
        <v>0.3</v>
      </c>
      <c r="I882" s="79">
        <v>48.1</v>
      </c>
      <c r="J882" s="40" t="s">
        <v>348</v>
      </c>
      <c r="K882" s="40" t="s">
        <v>348</v>
      </c>
      <c r="L882" s="40" t="s">
        <v>348</v>
      </c>
      <c r="M882" s="40" t="s">
        <v>348</v>
      </c>
    </row>
    <row r="883" spans="1:13" ht="16" x14ac:dyDescent="0.2">
      <c r="A883" s="77">
        <v>204</v>
      </c>
      <c r="B883" s="37" t="s">
        <v>274</v>
      </c>
      <c r="C883" s="92">
        <v>42082</v>
      </c>
      <c r="D883" s="91">
        <v>0.30519259000923116</v>
      </c>
      <c r="E883" s="91">
        <v>4275.3813918037804</v>
      </c>
      <c r="F883" s="91">
        <v>3.6943160114613298</v>
      </c>
      <c r="G883" s="79">
        <v>4.8899999999999997</v>
      </c>
      <c r="H883" s="79">
        <v>0.4</v>
      </c>
      <c r="I883" s="79">
        <v>45.8</v>
      </c>
      <c r="J883" s="40" t="s">
        <v>348</v>
      </c>
      <c r="K883" s="40" t="s">
        <v>348</v>
      </c>
      <c r="L883" s="40" t="s">
        <v>348</v>
      </c>
      <c r="M883" s="40" t="s">
        <v>348</v>
      </c>
    </row>
    <row r="884" spans="1:13" ht="16" x14ac:dyDescent="0.2">
      <c r="A884" s="77">
        <v>205</v>
      </c>
      <c r="B884" s="37" t="s">
        <v>269</v>
      </c>
      <c r="C884" s="92">
        <v>42082</v>
      </c>
      <c r="D884" s="91">
        <v>18.210028684491164</v>
      </c>
      <c r="E884" s="91">
        <v>4538.8193974256637</v>
      </c>
      <c r="F884" s="91">
        <v>2.8420848387535891</v>
      </c>
      <c r="G884" s="79">
        <v>4.8899999999999997</v>
      </c>
      <c r="H884" s="79">
        <v>0.3</v>
      </c>
      <c r="I884" s="79">
        <v>48.8</v>
      </c>
      <c r="J884" s="40" t="s">
        <v>348</v>
      </c>
      <c r="K884" s="40" t="s">
        <v>348</v>
      </c>
      <c r="L884" s="40" t="s">
        <v>348</v>
      </c>
      <c r="M884" s="40" t="s">
        <v>348</v>
      </c>
    </row>
    <row r="885" spans="1:13" ht="16" x14ac:dyDescent="0.2">
      <c r="A885" s="77">
        <v>206</v>
      </c>
      <c r="B885" s="37" t="s">
        <v>271</v>
      </c>
      <c r="C885" s="92">
        <v>42082</v>
      </c>
      <c r="D885" s="91">
        <v>5.1745671354724792</v>
      </c>
      <c r="E885" s="91">
        <v>3295.9303253159951</v>
      </c>
      <c r="F885" s="91">
        <v>2.0082453629636148</v>
      </c>
      <c r="G885" s="79">
        <v>4.8899999999999997</v>
      </c>
      <c r="H885" s="79">
        <v>0.7</v>
      </c>
      <c r="I885" s="79">
        <v>47.65</v>
      </c>
      <c r="J885" s="40" t="s">
        <v>348</v>
      </c>
      <c r="K885" s="40" t="s">
        <v>348</v>
      </c>
      <c r="L885" s="40" t="s">
        <v>348</v>
      </c>
      <c r="M885" s="40" t="s">
        <v>348</v>
      </c>
    </row>
    <row r="886" spans="1:13" ht="16" x14ac:dyDescent="0.2">
      <c r="A886" s="77">
        <v>207</v>
      </c>
      <c r="B886" s="37" t="s">
        <v>272</v>
      </c>
      <c r="C886" s="92">
        <v>42082</v>
      </c>
      <c r="D886" s="91">
        <v>12.69326746567052</v>
      </c>
      <c r="E886" s="91">
        <v>617.38782303850314</v>
      </c>
      <c r="F886" s="91">
        <v>0.2901053793571009</v>
      </c>
      <c r="G886" s="79">
        <v>4.8899999999999997</v>
      </c>
      <c r="H886" s="79">
        <v>0.2</v>
      </c>
      <c r="I886" s="79">
        <v>48.9</v>
      </c>
      <c r="J886" s="40" t="s">
        <v>348</v>
      </c>
      <c r="K886" s="40" t="s">
        <v>348</v>
      </c>
      <c r="L886" s="40" t="s">
        <v>348</v>
      </c>
      <c r="M886" s="40" t="s">
        <v>348</v>
      </c>
    </row>
    <row r="887" spans="1:13" ht="16" x14ac:dyDescent="0.2">
      <c r="A887" s="77">
        <v>208</v>
      </c>
      <c r="B887" s="37" t="s">
        <v>268</v>
      </c>
      <c r="C887" s="92">
        <v>42082</v>
      </c>
      <c r="D887" s="91">
        <v>3.9028090222866441</v>
      </c>
      <c r="E887" s="91">
        <v>2074.7005538055546</v>
      </c>
      <c r="F887" s="91">
        <v>4.0783290767441658</v>
      </c>
      <c r="G887" s="79">
        <v>4.8899999999999997</v>
      </c>
      <c r="H887" s="79">
        <v>1.2</v>
      </c>
      <c r="I887" s="79">
        <v>45</v>
      </c>
      <c r="J887" s="40" t="s">
        <v>348</v>
      </c>
      <c r="K887" s="40" t="s">
        <v>348</v>
      </c>
      <c r="L887" s="40" t="s">
        <v>348</v>
      </c>
      <c r="M887" s="40" t="s">
        <v>348</v>
      </c>
    </row>
    <row r="888" spans="1:13" ht="16" x14ac:dyDescent="0.2">
      <c r="A888" s="77">
        <v>209</v>
      </c>
      <c r="B888" s="37" t="s">
        <v>270</v>
      </c>
      <c r="C888" s="92">
        <v>42082</v>
      </c>
      <c r="D888" s="91">
        <v>6.7989234052865921</v>
      </c>
      <c r="E888" s="91">
        <v>0</v>
      </c>
      <c r="F888" s="91">
        <v>4.5126907041444291</v>
      </c>
      <c r="G888" s="79">
        <v>4.8899999999999997</v>
      </c>
      <c r="H888" s="79">
        <v>0.8</v>
      </c>
      <c r="I888" s="79">
        <v>46.9</v>
      </c>
      <c r="J888" s="40" t="s">
        <v>348</v>
      </c>
      <c r="K888" s="40" t="s">
        <v>348</v>
      </c>
      <c r="L888" s="40" t="s">
        <v>348</v>
      </c>
      <c r="M888" s="40" t="s">
        <v>348</v>
      </c>
    </row>
    <row r="889" spans="1:13" ht="16" x14ac:dyDescent="0.2">
      <c r="A889" s="77">
        <v>210</v>
      </c>
      <c r="B889" s="37" t="s">
        <v>276</v>
      </c>
      <c r="C889" s="92">
        <v>42082</v>
      </c>
      <c r="D889" s="91">
        <v>0.61817398716340788</v>
      </c>
      <c r="E889" s="91">
        <v>0</v>
      </c>
      <c r="F889" s="91">
        <v>1.7063347911071829</v>
      </c>
      <c r="G889" s="79">
        <v>4.8899999999999997</v>
      </c>
      <c r="H889" s="79">
        <v>1.1000000000000001</v>
      </c>
      <c r="I889" s="79">
        <v>48.1</v>
      </c>
      <c r="J889" s="40" t="s">
        <v>348</v>
      </c>
      <c r="K889" s="40" t="s">
        <v>348</v>
      </c>
      <c r="L889" s="40" t="s">
        <v>348</v>
      </c>
      <c r="M889" s="40" t="s">
        <v>348</v>
      </c>
    </row>
    <row r="890" spans="1:13" ht="16" x14ac:dyDescent="0.2">
      <c r="A890" s="77">
        <v>402</v>
      </c>
      <c r="B890" s="37" t="s">
        <v>272</v>
      </c>
      <c r="C890" s="92">
        <v>42082</v>
      </c>
      <c r="D890" s="91">
        <v>1.6413521616048907</v>
      </c>
      <c r="E890" s="91">
        <v>2819.268463793725</v>
      </c>
      <c r="F890" s="91">
        <v>4.8915310651513995</v>
      </c>
      <c r="G890" s="79">
        <v>3.14</v>
      </c>
      <c r="H890" s="79">
        <v>-0.1</v>
      </c>
      <c r="I890" s="79">
        <v>47</v>
      </c>
      <c r="J890" s="40" t="s">
        <v>348</v>
      </c>
      <c r="K890" s="40" t="s">
        <v>348</v>
      </c>
      <c r="L890" s="40" t="s">
        <v>348</v>
      </c>
      <c r="M890" s="40" t="s">
        <v>348</v>
      </c>
    </row>
    <row r="891" spans="1:13" ht="16" x14ac:dyDescent="0.2">
      <c r="A891" s="77">
        <v>403</v>
      </c>
      <c r="B891" s="37" t="s">
        <v>268</v>
      </c>
      <c r="C891" s="92">
        <v>42082</v>
      </c>
      <c r="D891" s="91">
        <v>13.557505347499564</v>
      </c>
      <c r="E891" s="91">
        <v>7995.5061053325653</v>
      </c>
      <c r="F891" s="91">
        <v>4.6623804610430248</v>
      </c>
      <c r="G891" s="79">
        <v>3.14</v>
      </c>
      <c r="H891" s="79">
        <v>-0.1</v>
      </c>
      <c r="I891" s="79">
        <v>47.65</v>
      </c>
      <c r="J891" s="40" t="s">
        <v>348</v>
      </c>
      <c r="K891" s="40" t="s">
        <v>348</v>
      </c>
      <c r="L891" s="40" t="s">
        <v>348</v>
      </c>
      <c r="M891" s="40" t="s">
        <v>348</v>
      </c>
    </row>
    <row r="892" spans="1:13" ht="16" x14ac:dyDescent="0.2">
      <c r="A892" s="77">
        <v>404</v>
      </c>
      <c r="B892" s="37" t="s">
        <v>273</v>
      </c>
      <c r="C892" s="92">
        <v>42082</v>
      </c>
      <c r="D892" s="91">
        <v>31.88675474436468</v>
      </c>
      <c r="E892" s="91">
        <v>7032.816861606615</v>
      </c>
      <c r="F892" s="91">
        <v>3.3355548478819603</v>
      </c>
      <c r="G892" s="79">
        <v>3.14</v>
      </c>
      <c r="H892" s="79">
        <v>-0.1</v>
      </c>
      <c r="I892" s="79">
        <v>44.8</v>
      </c>
      <c r="J892" s="40" t="s">
        <v>348</v>
      </c>
      <c r="K892" s="40" t="s">
        <v>348</v>
      </c>
      <c r="L892" s="40" t="s">
        <v>348</v>
      </c>
      <c r="M892" s="40" t="s">
        <v>348</v>
      </c>
    </row>
    <row r="893" spans="1:13" ht="16" x14ac:dyDescent="0.2">
      <c r="A893" s="77">
        <v>405</v>
      </c>
      <c r="B893" s="37" t="s">
        <v>269</v>
      </c>
      <c r="C893" s="92">
        <v>42082</v>
      </c>
      <c r="D893" s="91">
        <v>36.38976889211515</v>
      </c>
      <c r="E893" s="91">
        <v>16478.13462540802</v>
      </c>
      <c r="F893" s="91">
        <v>2.7061565799171778</v>
      </c>
      <c r="G893" s="79">
        <v>3.14</v>
      </c>
      <c r="H893" s="79">
        <v>0</v>
      </c>
      <c r="I893" s="79">
        <v>47.1</v>
      </c>
      <c r="J893" s="40" t="s">
        <v>348</v>
      </c>
      <c r="K893" s="40" t="s">
        <v>348</v>
      </c>
      <c r="L893" s="40" t="s">
        <v>348</v>
      </c>
      <c r="M893" s="40" t="s">
        <v>348</v>
      </c>
    </row>
    <row r="894" spans="1:13" ht="16" x14ac:dyDescent="0.2">
      <c r="A894" s="77">
        <v>406</v>
      </c>
      <c r="B894" s="37" t="s">
        <v>276</v>
      </c>
      <c r="C894" s="92">
        <v>42082</v>
      </c>
      <c r="D894" s="91">
        <v>1.655191871729746</v>
      </c>
      <c r="E894" s="91">
        <v>21.494463940318767</v>
      </c>
      <c r="F894" s="91">
        <v>6.9656015115950982</v>
      </c>
      <c r="G894" s="79">
        <v>3.14</v>
      </c>
      <c r="H894" s="79">
        <v>-0.1</v>
      </c>
      <c r="I894" s="79">
        <v>47.65</v>
      </c>
      <c r="J894" s="40" t="s">
        <v>348</v>
      </c>
      <c r="K894" s="40" t="s">
        <v>348</v>
      </c>
      <c r="L894" s="40" t="s">
        <v>348</v>
      </c>
      <c r="M894" s="40" t="s">
        <v>348</v>
      </c>
    </row>
    <row r="895" spans="1:13" ht="16" x14ac:dyDescent="0.2">
      <c r="A895" s="77">
        <v>407</v>
      </c>
      <c r="B895" s="37" t="s">
        <v>274</v>
      </c>
      <c r="C895" s="92">
        <v>42082</v>
      </c>
      <c r="D895" s="91">
        <v>0.26906840239471741</v>
      </c>
      <c r="E895" s="91">
        <v>2719.840692854536</v>
      </c>
      <c r="F895" s="91">
        <v>7.1024850632389684</v>
      </c>
      <c r="G895" s="79">
        <v>3.14</v>
      </c>
      <c r="H895" s="79">
        <v>-0.2</v>
      </c>
      <c r="I895" s="79">
        <v>48.4</v>
      </c>
      <c r="J895" s="40" t="s">
        <v>348</v>
      </c>
      <c r="K895" s="40" t="s">
        <v>348</v>
      </c>
      <c r="L895" s="40" t="s">
        <v>348</v>
      </c>
      <c r="M895" s="40" t="s">
        <v>348</v>
      </c>
    </row>
    <row r="896" spans="1:13" ht="16" x14ac:dyDescent="0.2">
      <c r="A896" s="77">
        <v>408</v>
      </c>
      <c r="B896" s="37" t="s">
        <v>271</v>
      </c>
      <c r="C896" s="92">
        <v>42082</v>
      </c>
      <c r="D896" s="91">
        <v>41.191694802231623</v>
      </c>
      <c r="E896" s="91">
        <v>6643.5705272640407</v>
      </c>
      <c r="F896" s="91">
        <v>4.752150083875553</v>
      </c>
      <c r="G896" s="79">
        <v>3.14</v>
      </c>
      <c r="H896" s="79">
        <v>-0.2</v>
      </c>
      <c r="I896" s="79">
        <v>47.65</v>
      </c>
      <c r="J896" s="40" t="s">
        <v>348</v>
      </c>
      <c r="K896" s="40" t="s">
        <v>348</v>
      </c>
      <c r="L896" s="40" t="s">
        <v>348</v>
      </c>
      <c r="M896" s="40" t="s">
        <v>348</v>
      </c>
    </row>
    <row r="897" spans="1:13" ht="16" x14ac:dyDescent="0.2">
      <c r="A897" s="77">
        <v>409</v>
      </c>
      <c r="B897" s="37" t="s">
        <v>270</v>
      </c>
      <c r="C897" s="92">
        <v>42082</v>
      </c>
      <c r="D897" s="91">
        <v>70.560993942787306</v>
      </c>
      <c r="E897" s="91">
        <v>12459.227067787466</v>
      </c>
      <c r="F897" s="91">
        <v>5.1531522300947081</v>
      </c>
      <c r="G897" s="79">
        <v>3.14</v>
      </c>
      <c r="H897" s="79">
        <v>-0.2</v>
      </c>
      <c r="I897" s="79">
        <v>46.3</v>
      </c>
      <c r="J897" s="40" t="s">
        <v>348</v>
      </c>
      <c r="K897" s="40" t="s">
        <v>348</v>
      </c>
      <c r="L897" s="40" t="s">
        <v>348</v>
      </c>
      <c r="M897" s="40" t="s">
        <v>348</v>
      </c>
    </row>
    <row r="898" spans="1:13" ht="16" x14ac:dyDescent="0.2">
      <c r="A898" s="77">
        <v>102</v>
      </c>
      <c r="B898" s="37" t="s">
        <v>271</v>
      </c>
      <c r="C898" s="92">
        <v>42095</v>
      </c>
      <c r="D898" s="91">
        <v>8.9923047319467724</v>
      </c>
      <c r="E898" s="91">
        <v>14883.575907676921</v>
      </c>
      <c r="F898" s="91">
        <v>12.507884690644588</v>
      </c>
      <c r="G898" s="79">
        <v>7.17</v>
      </c>
      <c r="H898" s="79">
        <v>3.2</v>
      </c>
      <c r="I898" s="79">
        <v>46.9</v>
      </c>
      <c r="J898" s="40" t="s">
        <v>348</v>
      </c>
      <c r="K898" s="40" t="s">
        <v>348</v>
      </c>
      <c r="L898" s="40" t="s">
        <v>348</v>
      </c>
      <c r="M898" s="40" t="s">
        <v>348</v>
      </c>
    </row>
    <row r="899" spans="1:13" ht="16" x14ac:dyDescent="0.2">
      <c r="A899" s="77">
        <v>103</v>
      </c>
      <c r="B899" s="37" t="s">
        <v>272</v>
      </c>
      <c r="C899" s="92">
        <v>42095</v>
      </c>
      <c r="D899" s="91">
        <v>12.553351032158508</v>
      </c>
      <c r="E899" s="91">
        <v>16533.298664008707</v>
      </c>
      <c r="F899" s="91">
        <v>9.0066125241175268</v>
      </c>
      <c r="G899" s="79">
        <v>7.17</v>
      </c>
      <c r="H899" s="79">
        <v>3.9</v>
      </c>
      <c r="I899" s="79">
        <v>38.299999999999997</v>
      </c>
      <c r="J899" s="40" t="s">
        <v>348</v>
      </c>
      <c r="K899" s="40" t="s">
        <v>348</v>
      </c>
      <c r="L899" s="40" t="s">
        <v>348</v>
      </c>
      <c r="M899" s="40" t="s">
        <v>348</v>
      </c>
    </row>
    <row r="900" spans="1:13" ht="16" x14ac:dyDescent="0.2">
      <c r="A900" s="77">
        <v>104</v>
      </c>
      <c r="B900" s="37" t="s">
        <v>269</v>
      </c>
      <c r="C900" s="92">
        <v>42095</v>
      </c>
      <c r="D900" s="91">
        <v>2.5442269777235005</v>
      </c>
      <c r="E900" s="91">
        <v>16026.537655855005</v>
      </c>
      <c r="F900" s="91">
        <v>7.5715696709812113</v>
      </c>
      <c r="G900" s="79">
        <v>7.17</v>
      </c>
      <c r="H900" s="79">
        <v>3.4</v>
      </c>
      <c r="I900" s="79">
        <v>46.6</v>
      </c>
      <c r="J900" s="40" t="s">
        <v>348</v>
      </c>
      <c r="K900" s="40" t="s">
        <v>348</v>
      </c>
      <c r="L900" s="40" t="s">
        <v>348</v>
      </c>
      <c r="M900" s="40" t="s">
        <v>348</v>
      </c>
    </row>
    <row r="901" spans="1:13" ht="16" x14ac:dyDescent="0.2">
      <c r="A901" s="77">
        <v>105</v>
      </c>
      <c r="B901" s="37" t="s">
        <v>274</v>
      </c>
      <c r="C901" s="92">
        <v>42095</v>
      </c>
      <c r="D901" s="91">
        <v>16.972499144253085</v>
      </c>
      <c r="E901" s="91">
        <v>40967.58897178746</v>
      </c>
      <c r="F901" s="91">
        <v>7.9940061672319613</v>
      </c>
      <c r="G901" s="79">
        <v>7.17</v>
      </c>
      <c r="H901" s="79">
        <v>4.3</v>
      </c>
      <c r="I901" s="79">
        <v>45.8</v>
      </c>
      <c r="J901" s="40" t="s">
        <v>348</v>
      </c>
      <c r="K901" s="40" t="s">
        <v>348</v>
      </c>
      <c r="L901" s="40" t="s">
        <v>348</v>
      </c>
      <c r="M901" s="40" t="s">
        <v>348</v>
      </c>
    </row>
    <row r="902" spans="1:13" ht="16" x14ac:dyDescent="0.2">
      <c r="A902" s="77">
        <v>106</v>
      </c>
      <c r="B902" s="37" t="s">
        <v>268</v>
      </c>
      <c r="C902" s="92">
        <v>42095</v>
      </c>
      <c r="D902" s="91">
        <v>8.9773891410790227</v>
      </c>
      <c r="E902" s="91">
        <v>4629.6533951901947</v>
      </c>
      <c r="F902" s="91">
        <v>8.6583954860481835</v>
      </c>
      <c r="G902" s="79">
        <v>7.17</v>
      </c>
      <c r="H902" s="79">
        <v>2.7</v>
      </c>
      <c r="I902" s="79">
        <v>45.5</v>
      </c>
      <c r="J902" s="40" t="s">
        <v>348</v>
      </c>
      <c r="K902" s="40" t="s">
        <v>348</v>
      </c>
      <c r="L902" s="40" t="s">
        <v>348</v>
      </c>
      <c r="M902" s="40" t="s">
        <v>348</v>
      </c>
    </row>
    <row r="903" spans="1:13" ht="16" x14ac:dyDescent="0.2">
      <c r="A903" s="77">
        <v>107</v>
      </c>
      <c r="B903" s="37" t="s">
        <v>270</v>
      </c>
      <c r="C903" s="92">
        <v>42095</v>
      </c>
      <c r="D903" s="91">
        <v>1.7773660504245976</v>
      </c>
      <c r="E903" s="91">
        <v>1480.6773447602534</v>
      </c>
      <c r="F903" s="91">
        <v>7.888292294755316</v>
      </c>
      <c r="G903" s="79">
        <v>7.17</v>
      </c>
      <c r="H903" s="79">
        <v>3</v>
      </c>
      <c r="I903" s="79">
        <v>45.6</v>
      </c>
      <c r="J903" s="40" t="s">
        <v>348</v>
      </c>
      <c r="K903" s="40" t="s">
        <v>348</v>
      </c>
      <c r="L903" s="40" t="s">
        <v>348</v>
      </c>
      <c r="M903" s="40" t="s">
        <v>348</v>
      </c>
    </row>
    <row r="904" spans="1:13" ht="16" x14ac:dyDescent="0.2">
      <c r="A904" s="77">
        <v>109</v>
      </c>
      <c r="B904" s="37" t="s">
        <v>276</v>
      </c>
      <c r="C904" s="92">
        <v>42095</v>
      </c>
      <c r="D904" s="91">
        <v>0.62440534127859471</v>
      </c>
      <c r="E904" s="91">
        <v>8366.1358761959618</v>
      </c>
      <c r="F904" s="91">
        <v>7.1671907554905303</v>
      </c>
      <c r="G904" s="79">
        <v>7.17</v>
      </c>
      <c r="H904" s="79">
        <v>4</v>
      </c>
      <c r="I904" s="79">
        <v>46.5</v>
      </c>
      <c r="J904" s="40" t="s">
        <v>348</v>
      </c>
      <c r="K904" s="40" t="s">
        <v>348</v>
      </c>
      <c r="L904" s="40" t="s">
        <v>348</v>
      </c>
      <c r="M904" s="40" t="s">
        <v>348</v>
      </c>
    </row>
    <row r="905" spans="1:13" ht="16" x14ac:dyDescent="0.2">
      <c r="A905" s="77">
        <v>110</v>
      </c>
      <c r="B905" s="37" t="s">
        <v>273</v>
      </c>
      <c r="C905" s="92">
        <v>42095</v>
      </c>
      <c r="D905" s="91">
        <v>3.6734460931125077</v>
      </c>
      <c r="E905" s="91">
        <v>13080.750725630365</v>
      </c>
      <c r="F905" s="91">
        <v>7.9091774025188846</v>
      </c>
      <c r="G905" s="79">
        <v>7.17</v>
      </c>
      <c r="H905" s="79">
        <v>3.4</v>
      </c>
      <c r="I905" s="79">
        <v>44.8</v>
      </c>
      <c r="J905" s="40" t="s">
        <v>348</v>
      </c>
      <c r="K905" s="40" t="s">
        <v>348</v>
      </c>
      <c r="L905" s="40" t="s">
        <v>348</v>
      </c>
      <c r="M905" s="40" t="s">
        <v>348</v>
      </c>
    </row>
    <row r="906" spans="1:13" ht="16" x14ac:dyDescent="0.2">
      <c r="A906" s="77">
        <v>202</v>
      </c>
      <c r="B906" s="37" t="s">
        <v>273</v>
      </c>
      <c r="C906" s="92">
        <v>42095</v>
      </c>
      <c r="D906" s="91">
        <v>0.18198354881598688</v>
      </c>
      <c r="E906" s="91">
        <v>4784.1690632998871</v>
      </c>
      <c r="F906" s="91">
        <v>8.1929449020591356</v>
      </c>
      <c r="G906" s="79">
        <v>9.64</v>
      </c>
      <c r="H906" s="79">
        <v>5.5</v>
      </c>
      <c r="I906" s="79">
        <v>48.1</v>
      </c>
      <c r="J906" s="40" t="s">
        <v>348</v>
      </c>
      <c r="K906" s="40" t="s">
        <v>348</v>
      </c>
      <c r="L906" s="40" t="s">
        <v>348</v>
      </c>
      <c r="M906" s="40" t="s">
        <v>348</v>
      </c>
    </row>
    <row r="907" spans="1:13" ht="16" x14ac:dyDescent="0.2">
      <c r="A907" s="77">
        <v>204</v>
      </c>
      <c r="B907" s="37" t="s">
        <v>274</v>
      </c>
      <c r="C907" s="92">
        <v>42095</v>
      </c>
      <c r="D907" s="91">
        <v>0.34173553860550937</v>
      </c>
      <c r="E907" s="91">
        <v>8312.4632287334643</v>
      </c>
      <c r="F907" s="91">
        <v>8.6091374972401091</v>
      </c>
      <c r="G907" s="79">
        <v>9.64</v>
      </c>
      <c r="H907" s="79">
        <v>6.3</v>
      </c>
      <c r="I907" s="79">
        <v>45.8</v>
      </c>
      <c r="J907" s="40" t="s">
        <v>348</v>
      </c>
      <c r="K907" s="40" t="s">
        <v>348</v>
      </c>
      <c r="L907" s="40" t="s">
        <v>348</v>
      </c>
      <c r="M907" s="40" t="s">
        <v>348</v>
      </c>
    </row>
    <row r="908" spans="1:13" ht="16" x14ac:dyDescent="0.2">
      <c r="A908" s="77">
        <v>205</v>
      </c>
      <c r="B908" s="37" t="s">
        <v>269</v>
      </c>
      <c r="C908" s="92">
        <v>42095</v>
      </c>
      <c r="D908" s="91">
        <v>9.9193848364901758</v>
      </c>
      <c r="E908" s="91">
        <v>15791.307082356559</v>
      </c>
      <c r="F908" s="91">
        <v>7.2230761543437305</v>
      </c>
      <c r="G908" s="79">
        <v>9.64</v>
      </c>
      <c r="H908" s="79">
        <v>6.4</v>
      </c>
      <c r="I908" s="79">
        <v>46.3</v>
      </c>
      <c r="J908" s="40" t="s">
        <v>348</v>
      </c>
      <c r="K908" s="40" t="s">
        <v>348</v>
      </c>
      <c r="L908" s="40" t="s">
        <v>348</v>
      </c>
      <c r="M908" s="40" t="s">
        <v>348</v>
      </c>
    </row>
    <row r="909" spans="1:13" ht="16" x14ac:dyDescent="0.2">
      <c r="A909" s="77">
        <v>206</v>
      </c>
      <c r="B909" s="37" t="s">
        <v>271</v>
      </c>
      <c r="C909" s="92">
        <v>42095</v>
      </c>
      <c r="D909" s="91">
        <v>7.8504889208286031</v>
      </c>
      <c r="E909" s="91">
        <v>5486.8482246048925</v>
      </c>
      <c r="F909" s="91">
        <v>4.0985371994377884</v>
      </c>
      <c r="G909" s="79">
        <v>9.64</v>
      </c>
      <c r="H909" s="79">
        <v>7.4</v>
      </c>
      <c r="I909" s="79">
        <v>46.1</v>
      </c>
      <c r="J909" s="40" t="s">
        <v>348</v>
      </c>
      <c r="K909" s="40" t="s">
        <v>348</v>
      </c>
      <c r="L909" s="40" t="s">
        <v>348</v>
      </c>
      <c r="M909" s="40" t="s">
        <v>348</v>
      </c>
    </row>
    <row r="910" spans="1:13" ht="16" x14ac:dyDescent="0.2">
      <c r="A910" s="77">
        <v>207</v>
      </c>
      <c r="B910" s="37" t="s">
        <v>272</v>
      </c>
      <c r="C910" s="92">
        <v>42095</v>
      </c>
      <c r="D910" s="91">
        <v>4.6710083566126865</v>
      </c>
      <c r="E910" s="91">
        <v>3968.9677482894931</v>
      </c>
      <c r="F910" s="91">
        <v>2.4337830923920869</v>
      </c>
      <c r="G910" s="79">
        <v>9.64</v>
      </c>
      <c r="H910" s="79">
        <v>4.8</v>
      </c>
      <c r="I910" s="79">
        <v>46.8</v>
      </c>
      <c r="J910" s="40" t="s">
        <v>348</v>
      </c>
      <c r="K910" s="40" t="s">
        <v>348</v>
      </c>
      <c r="L910" s="40" t="s">
        <v>348</v>
      </c>
      <c r="M910" s="40" t="s">
        <v>348</v>
      </c>
    </row>
    <row r="911" spans="1:13" ht="16" x14ac:dyDescent="0.2">
      <c r="A911" s="77">
        <v>208</v>
      </c>
      <c r="B911" s="37" t="s">
        <v>268</v>
      </c>
      <c r="C911" s="92">
        <v>42095</v>
      </c>
      <c r="D911" s="91">
        <v>1.3824891856979129</v>
      </c>
      <c r="E911" s="91">
        <v>0</v>
      </c>
      <c r="F911" s="91">
        <v>0.626970180232297</v>
      </c>
      <c r="G911" s="79">
        <v>9.64</v>
      </c>
      <c r="H911" s="79">
        <v>7</v>
      </c>
      <c r="I911" s="79">
        <v>45.1</v>
      </c>
      <c r="J911" s="40" t="s">
        <v>348</v>
      </c>
      <c r="K911" s="40" t="s">
        <v>348</v>
      </c>
      <c r="L911" s="40" t="s">
        <v>348</v>
      </c>
      <c r="M911" s="40" t="s">
        <v>348</v>
      </c>
    </row>
    <row r="912" spans="1:13" ht="16" x14ac:dyDescent="0.2">
      <c r="A912" s="77">
        <v>209</v>
      </c>
      <c r="B912" s="37" t="s">
        <v>270</v>
      </c>
      <c r="C912" s="92">
        <v>42095</v>
      </c>
      <c r="D912" s="91">
        <v>15.195982867802208</v>
      </c>
      <c r="E912" s="91">
        <v>4862.8198916836664</v>
      </c>
      <c r="F912" s="91">
        <v>2.2648529920395513</v>
      </c>
      <c r="G912" s="79">
        <v>9.64</v>
      </c>
      <c r="H912" s="79">
        <v>5.0999999999999996</v>
      </c>
      <c r="I912" s="79">
        <v>44.3</v>
      </c>
      <c r="J912" s="40" t="s">
        <v>348</v>
      </c>
      <c r="K912" s="40" t="s">
        <v>348</v>
      </c>
      <c r="L912" s="40" t="s">
        <v>348</v>
      </c>
      <c r="M912" s="40" t="s">
        <v>348</v>
      </c>
    </row>
    <row r="913" spans="1:13" ht="16" x14ac:dyDescent="0.2">
      <c r="A913" s="77">
        <v>210</v>
      </c>
      <c r="B913" s="37" t="s">
        <v>276</v>
      </c>
      <c r="C913" s="92">
        <v>42095</v>
      </c>
      <c r="D913" s="91">
        <v>0.2976282320543267</v>
      </c>
      <c r="E913" s="91">
        <v>204.733889007584</v>
      </c>
      <c r="F913" s="91">
        <v>2.0223556928037416</v>
      </c>
      <c r="G913" s="79">
        <v>9.64</v>
      </c>
      <c r="H913" s="79">
        <v>6.5</v>
      </c>
      <c r="I913" s="79">
        <v>46.8</v>
      </c>
      <c r="J913" s="40" t="s">
        <v>348</v>
      </c>
      <c r="K913" s="40" t="s">
        <v>348</v>
      </c>
      <c r="L913" s="40" t="s">
        <v>348</v>
      </c>
      <c r="M913" s="40" t="s">
        <v>348</v>
      </c>
    </row>
    <row r="914" spans="1:13" ht="16" x14ac:dyDescent="0.2">
      <c r="A914" s="77">
        <v>402</v>
      </c>
      <c r="B914" s="37" t="s">
        <v>272</v>
      </c>
      <c r="C914" s="92">
        <v>42095</v>
      </c>
      <c r="D914" s="91">
        <v>0</v>
      </c>
      <c r="E914" s="91">
        <v>1370.1356532671218</v>
      </c>
      <c r="F914" s="91">
        <v>0</v>
      </c>
      <c r="G914" s="79">
        <v>12.42</v>
      </c>
      <c r="H914" s="79">
        <v>7.7</v>
      </c>
      <c r="I914" s="79">
        <v>46.5</v>
      </c>
      <c r="J914" s="40" t="s">
        <v>348</v>
      </c>
      <c r="K914" s="40" t="s">
        <v>348</v>
      </c>
      <c r="L914" s="40" t="s">
        <v>348</v>
      </c>
      <c r="M914" s="40" t="s">
        <v>348</v>
      </c>
    </row>
    <row r="915" spans="1:13" ht="16" x14ac:dyDescent="0.2">
      <c r="A915" s="77">
        <v>403</v>
      </c>
      <c r="B915" s="37" t="s">
        <v>268</v>
      </c>
      <c r="C915" s="92">
        <v>42095</v>
      </c>
      <c r="D915" s="91">
        <v>0.46826418224193811</v>
      </c>
      <c r="E915" s="91">
        <v>849.69505884160128</v>
      </c>
      <c r="F915" s="91">
        <v>0</v>
      </c>
      <c r="G915" s="79">
        <v>12.42</v>
      </c>
      <c r="H915" s="79">
        <v>7.8</v>
      </c>
      <c r="I915" s="79">
        <v>47.3</v>
      </c>
      <c r="J915" s="40" t="s">
        <v>348</v>
      </c>
      <c r="K915" s="40" t="s">
        <v>348</v>
      </c>
      <c r="L915" s="40" t="s">
        <v>348</v>
      </c>
      <c r="M915" s="40" t="s">
        <v>348</v>
      </c>
    </row>
    <row r="916" spans="1:13" ht="16" x14ac:dyDescent="0.2">
      <c r="A916" s="77">
        <v>404</v>
      </c>
      <c r="B916" s="37" t="s">
        <v>273</v>
      </c>
      <c r="C916" s="92">
        <v>42095</v>
      </c>
      <c r="D916" s="91">
        <v>17.461977220920808</v>
      </c>
      <c r="E916" s="91">
        <v>23005.501784500819</v>
      </c>
      <c r="F916" s="91">
        <v>157.47276529540318</v>
      </c>
      <c r="G916" s="79">
        <v>12.42</v>
      </c>
      <c r="H916" s="79">
        <v>8.5</v>
      </c>
      <c r="I916" s="79">
        <v>43.7</v>
      </c>
      <c r="J916" s="40" t="s">
        <v>348</v>
      </c>
      <c r="K916" s="40" t="s">
        <v>348</v>
      </c>
      <c r="L916" s="40" t="s">
        <v>348</v>
      </c>
      <c r="M916" s="40" t="s">
        <v>348</v>
      </c>
    </row>
    <row r="917" spans="1:13" ht="16" x14ac:dyDescent="0.2">
      <c r="A917" s="77">
        <v>405</v>
      </c>
      <c r="B917" s="37" t="s">
        <v>269</v>
      </c>
      <c r="C917" s="92">
        <v>42095</v>
      </c>
      <c r="D917" s="91">
        <v>13.839723739138112</v>
      </c>
      <c r="E917" s="91">
        <v>6301.4749090473724</v>
      </c>
      <c r="F917" s="91">
        <v>232.42369948704325</v>
      </c>
      <c r="G917" s="79">
        <v>12.42</v>
      </c>
      <c r="H917" s="79">
        <v>9</v>
      </c>
      <c r="I917" s="79">
        <v>47</v>
      </c>
      <c r="J917" s="40" t="s">
        <v>348</v>
      </c>
      <c r="K917" s="40" t="s">
        <v>348</v>
      </c>
      <c r="L917" s="40" t="s">
        <v>348</v>
      </c>
      <c r="M917" s="40" t="s">
        <v>348</v>
      </c>
    </row>
    <row r="918" spans="1:13" ht="16" x14ac:dyDescent="0.2">
      <c r="A918" s="77">
        <v>406</v>
      </c>
      <c r="B918" s="37" t="s">
        <v>276</v>
      </c>
      <c r="C918" s="92">
        <v>42095</v>
      </c>
      <c r="D918" s="91">
        <v>4.0373511976892873</v>
      </c>
      <c r="E918" s="91">
        <v>0</v>
      </c>
      <c r="F918" s="91">
        <v>87.850264496799326</v>
      </c>
      <c r="G918" s="79">
        <v>12.42</v>
      </c>
      <c r="H918" s="79">
        <v>8.9</v>
      </c>
      <c r="I918" s="79">
        <v>48.4</v>
      </c>
      <c r="J918" s="40" t="s">
        <v>348</v>
      </c>
      <c r="K918" s="40" t="s">
        <v>348</v>
      </c>
      <c r="L918" s="40" t="s">
        <v>348</v>
      </c>
      <c r="M918" s="40" t="s">
        <v>348</v>
      </c>
    </row>
    <row r="919" spans="1:13" ht="16" x14ac:dyDescent="0.2">
      <c r="A919" s="77">
        <v>407</v>
      </c>
      <c r="B919" s="37" t="s">
        <v>274</v>
      </c>
      <c r="C919" s="92">
        <v>42095</v>
      </c>
      <c r="D919" s="91">
        <v>6.3407908040730376</v>
      </c>
      <c r="E919" s="91">
        <v>7964.0420342683874</v>
      </c>
      <c r="F919" s="91">
        <v>29.217674560969986</v>
      </c>
      <c r="G919" s="79">
        <v>12.42</v>
      </c>
      <c r="H919" s="79">
        <v>6.8</v>
      </c>
      <c r="I919" s="79">
        <v>48.4</v>
      </c>
      <c r="J919" s="40" t="s">
        <v>348</v>
      </c>
      <c r="K919" s="40" t="s">
        <v>348</v>
      </c>
      <c r="L919" s="40" t="s">
        <v>348</v>
      </c>
      <c r="M919" s="40" t="s">
        <v>348</v>
      </c>
    </row>
    <row r="920" spans="1:13" ht="16" x14ac:dyDescent="0.2">
      <c r="A920" s="77">
        <v>408</v>
      </c>
      <c r="B920" s="37" t="s">
        <v>271</v>
      </c>
      <c r="C920" s="92">
        <v>42095</v>
      </c>
      <c r="D920" s="91">
        <v>15.685569134757566</v>
      </c>
      <c r="E920" s="91">
        <v>17141.876919789855</v>
      </c>
      <c r="F920" s="91">
        <v>0</v>
      </c>
      <c r="G920" s="79">
        <v>12.42</v>
      </c>
      <c r="H920" s="79">
        <v>7.3</v>
      </c>
      <c r="I920" s="79">
        <v>44.9</v>
      </c>
      <c r="J920" s="40" t="s">
        <v>348</v>
      </c>
      <c r="K920" s="40" t="s">
        <v>348</v>
      </c>
      <c r="L920" s="40" t="s">
        <v>348</v>
      </c>
      <c r="M920" s="40" t="s">
        <v>348</v>
      </c>
    </row>
    <row r="921" spans="1:13" ht="16" x14ac:dyDescent="0.2">
      <c r="A921" s="77">
        <v>409</v>
      </c>
      <c r="B921" s="37" t="s">
        <v>270</v>
      </c>
      <c r="C921" s="92">
        <v>42095</v>
      </c>
      <c r="D921" s="91">
        <v>96.212176681391057</v>
      </c>
      <c r="E921" s="91">
        <v>21876.446857171468</v>
      </c>
      <c r="F921" s="91">
        <v>0</v>
      </c>
      <c r="G921" s="79">
        <v>12.42</v>
      </c>
      <c r="H921" s="79">
        <v>8.6999999999999993</v>
      </c>
      <c r="I921" s="79">
        <v>42.8</v>
      </c>
      <c r="J921" s="40" t="s">
        <v>348</v>
      </c>
      <c r="K921" s="40" t="s">
        <v>348</v>
      </c>
      <c r="L921" s="40" t="s">
        <v>348</v>
      </c>
      <c r="M921" s="40" t="s">
        <v>348</v>
      </c>
    </row>
    <row r="922" spans="1:13" ht="16" x14ac:dyDescent="0.2">
      <c r="A922" s="77">
        <v>102</v>
      </c>
      <c r="B922" s="37" t="s">
        <v>271</v>
      </c>
      <c r="C922" s="92">
        <v>42102</v>
      </c>
      <c r="D922" s="91">
        <v>40.364388335692873</v>
      </c>
      <c r="E922" s="91">
        <v>6281.140583487595</v>
      </c>
      <c r="F922" s="91">
        <v>6.2978616306583888</v>
      </c>
      <c r="G922" s="79">
        <v>1.61</v>
      </c>
      <c r="H922" s="79">
        <v>2.2000000000000002</v>
      </c>
      <c r="I922" s="79">
        <v>40.6</v>
      </c>
      <c r="J922" s="40" t="s">
        <v>348</v>
      </c>
      <c r="K922" s="40" t="s">
        <v>348</v>
      </c>
      <c r="L922" s="40" t="s">
        <v>348</v>
      </c>
      <c r="M922" s="40" t="s">
        <v>348</v>
      </c>
    </row>
    <row r="923" spans="1:13" ht="16" x14ac:dyDescent="0.2">
      <c r="A923" s="77">
        <v>103</v>
      </c>
      <c r="B923" s="37" t="s">
        <v>272</v>
      </c>
      <c r="C923" s="92">
        <v>42102</v>
      </c>
      <c r="D923" s="91">
        <v>7.2234910578428417</v>
      </c>
      <c r="E923" s="91">
        <v>2470.0876213295264</v>
      </c>
      <c r="F923" s="91">
        <v>2.3176690431049667</v>
      </c>
      <c r="G923" s="79">
        <v>1.61</v>
      </c>
      <c r="H923" s="79">
        <v>2.4</v>
      </c>
      <c r="I923" s="79">
        <v>34.299999999999997</v>
      </c>
      <c r="J923" s="40" t="s">
        <v>348</v>
      </c>
      <c r="K923" s="40" t="s">
        <v>348</v>
      </c>
      <c r="L923" s="40" t="s">
        <v>348</v>
      </c>
      <c r="M923" s="40" t="s">
        <v>348</v>
      </c>
    </row>
    <row r="924" spans="1:13" ht="16" x14ac:dyDescent="0.2">
      <c r="A924" s="77">
        <v>104</v>
      </c>
      <c r="B924" s="37" t="s">
        <v>269</v>
      </c>
      <c r="C924" s="92">
        <v>42102</v>
      </c>
      <c r="D924" s="91">
        <v>22.998393607045159</v>
      </c>
      <c r="E924" s="91">
        <v>12246.390909561527</v>
      </c>
      <c r="F924" s="91">
        <v>1.6850281615646707</v>
      </c>
      <c r="G924" s="79">
        <v>1.61</v>
      </c>
      <c r="H924" s="79">
        <v>2.1</v>
      </c>
      <c r="I924" s="79">
        <v>38.700000000000003</v>
      </c>
      <c r="J924" s="40" t="s">
        <v>348</v>
      </c>
      <c r="K924" s="40" t="s">
        <v>348</v>
      </c>
      <c r="L924" s="40" t="s">
        <v>348</v>
      </c>
      <c r="M924" s="40" t="s">
        <v>348</v>
      </c>
    </row>
    <row r="925" spans="1:13" ht="16" x14ac:dyDescent="0.2">
      <c r="A925" s="77">
        <v>105</v>
      </c>
      <c r="B925" s="37" t="s">
        <v>274</v>
      </c>
      <c r="C925" s="92">
        <v>42102</v>
      </c>
      <c r="D925" s="91">
        <v>19.876493693876551</v>
      </c>
      <c r="E925" s="91">
        <v>11952.098788302148</v>
      </c>
      <c r="F925" s="91">
        <v>0</v>
      </c>
      <c r="G925" s="79">
        <v>1.61</v>
      </c>
      <c r="H925" s="79">
        <v>3</v>
      </c>
      <c r="I925" s="79">
        <v>37.6</v>
      </c>
      <c r="J925" s="40" t="s">
        <v>348</v>
      </c>
      <c r="K925" s="40" t="s">
        <v>348</v>
      </c>
      <c r="L925" s="40" t="s">
        <v>348</v>
      </c>
      <c r="M925" s="40" t="s">
        <v>348</v>
      </c>
    </row>
    <row r="926" spans="1:13" ht="16" x14ac:dyDescent="0.2">
      <c r="A926" s="77">
        <v>106</v>
      </c>
      <c r="B926" s="37" t="s">
        <v>268</v>
      </c>
      <c r="C926" s="92">
        <v>42102</v>
      </c>
      <c r="D926" s="91">
        <v>54.136029800794866</v>
      </c>
      <c r="E926" s="91">
        <v>3642.8893672948375</v>
      </c>
      <c r="F926" s="91">
        <v>0.97006424974600158</v>
      </c>
      <c r="G926" s="79">
        <v>1.61</v>
      </c>
      <c r="H926" s="79">
        <v>2.1</v>
      </c>
      <c r="I926" s="79">
        <v>35.799999999999997</v>
      </c>
      <c r="J926" s="40" t="s">
        <v>348</v>
      </c>
      <c r="K926" s="40" t="s">
        <v>348</v>
      </c>
      <c r="L926" s="40" t="s">
        <v>348</v>
      </c>
      <c r="M926" s="40" t="s">
        <v>348</v>
      </c>
    </row>
    <row r="927" spans="1:13" ht="16" x14ac:dyDescent="0.2">
      <c r="A927" s="77">
        <v>107</v>
      </c>
      <c r="B927" s="37" t="s">
        <v>270</v>
      </c>
      <c r="C927" s="92">
        <v>42102</v>
      </c>
      <c r="D927" s="91">
        <v>36.235219708429312</v>
      </c>
      <c r="E927" s="91">
        <v>29111.860376396799</v>
      </c>
      <c r="F927" s="91">
        <v>2.9473905307612775</v>
      </c>
      <c r="G927" s="79">
        <v>1.61</v>
      </c>
      <c r="H927" s="79">
        <v>2.2000000000000002</v>
      </c>
      <c r="I927" s="79">
        <v>40.6</v>
      </c>
      <c r="J927" s="40" t="s">
        <v>348</v>
      </c>
      <c r="K927" s="40" t="s">
        <v>348</v>
      </c>
      <c r="L927" s="40" t="s">
        <v>348</v>
      </c>
      <c r="M927" s="40" t="s">
        <v>348</v>
      </c>
    </row>
    <row r="928" spans="1:13" ht="16" x14ac:dyDescent="0.2">
      <c r="A928" s="77">
        <v>109</v>
      </c>
      <c r="B928" s="37" t="s">
        <v>276</v>
      </c>
      <c r="C928" s="92">
        <v>42102</v>
      </c>
      <c r="D928" s="91">
        <v>36.553092929057826</v>
      </c>
      <c r="E928" s="91">
        <v>26559.418641096396</v>
      </c>
      <c r="F928" s="91">
        <v>5.559194165383337</v>
      </c>
      <c r="G928" s="79">
        <v>1.61</v>
      </c>
      <c r="H928" s="79">
        <v>2.4</v>
      </c>
      <c r="I928" s="79">
        <v>41</v>
      </c>
      <c r="J928" s="40" t="s">
        <v>348</v>
      </c>
      <c r="K928" s="40" t="s">
        <v>348</v>
      </c>
      <c r="L928" s="40" t="s">
        <v>348</v>
      </c>
      <c r="M928" s="40" t="s">
        <v>348</v>
      </c>
    </row>
    <row r="929" spans="1:13" ht="16" x14ac:dyDescent="0.2">
      <c r="A929" s="77">
        <v>110</v>
      </c>
      <c r="B929" s="37" t="s">
        <v>273</v>
      </c>
      <c r="C929" s="92">
        <v>42102</v>
      </c>
      <c r="D929" s="91">
        <v>141.27389899784478</v>
      </c>
      <c r="E929" s="91">
        <v>16113.695437149336</v>
      </c>
      <c r="F929" s="91">
        <v>0.9208472494239095</v>
      </c>
      <c r="G929" s="79">
        <v>1.61</v>
      </c>
      <c r="H929" s="79">
        <v>2.2000000000000002</v>
      </c>
      <c r="I929" s="79">
        <v>38</v>
      </c>
      <c r="J929" s="40" t="s">
        <v>348</v>
      </c>
      <c r="K929" s="40" t="s">
        <v>348</v>
      </c>
      <c r="L929" s="40" t="s">
        <v>348</v>
      </c>
      <c r="M929" s="40" t="s">
        <v>348</v>
      </c>
    </row>
    <row r="930" spans="1:13" ht="16" x14ac:dyDescent="0.2">
      <c r="A930" s="77">
        <v>202</v>
      </c>
      <c r="B930" s="37" t="s">
        <v>273</v>
      </c>
      <c r="C930" s="92">
        <v>42102</v>
      </c>
      <c r="D930" s="91">
        <v>48.705198612627129</v>
      </c>
      <c r="E930" s="91">
        <v>8641.3020184046072</v>
      </c>
      <c r="F930" s="91">
        <v>1.9210943730474292</v>
      </c>
      <c r="G930" s="79">
        <v>2.25</v>
      </c>
      <c r="H930" s="79">
        <v>3.1</v>
      </c>
      <c r="I930" s="79">
        <v>44.3</v>
      </c>
      <c r="J930" s="40" t="s">
        <v>348</v>
      </c>
      <c r="K930" s="40" t="s">
        <v>348</v>
      </c>
      <c r="L930" s="40" t="s">
        <v>348</v>
      </c>
      <c r="M930" s="40" t="s">
        <v>348</v>
      </c>
    </row>
    <row r="931" spans="1:13" ht="16" x14ac:dyDescent="0.2">
      <c r="A931" s="77">
        <v>204</v>
      </c>
      <c r="B931" s="37" t="s">
        <v>274</v>
      </c>
      <c r="C931" s="92">
        <v>42102</v>
      </c>
      <c r="D931" s="91">
        <v>8.9092711600962211</v>
      </c>
      <c r="E931" s="91">
        <v>17186.850959332427</v>
      </c>
      <c r="F931" s="91">
        <v>3.3991904332666558</v>
      </c>
      <c r="G931" s="79">
        <v>2.25</v>
      </c>
      <c r="H931" s="79">
        <v>3.8</v>
      </c>
      <c r="I931" s="79">
        <v>43</v>
      </c>
      <c r="J931" s="40" t="s">
        <v>348</v>
      </c>
      <c r="K931" s="40" t="s">
        <v>348</v>
      </c>
      <c r="L931" s="40" t="s">
        <v>348</v>
      </c>
      <c r="M931" s="40" t="s">
        <v>348</v>
      </c>
    </row>
    <row r="932" spans="1:13" ht="16" x14ac:dyDescent="0.2">
      <c r="A932" s="77">
        <v>205</v>
      </c>
      <c r="B932" s="37" t="s">
        <v>269</v>
      </c>
      <c r="C932" s="92">
        <v>42102</v>
      </c>
      <c r="D932" s="91">
        <v>95.003623144034194</v>
      </c>
      <c r="E932" s="91">
        <v>20291.216426431172</v>
      </c>
      <c r="F932" s="91">
        <v>0.36643352866502854</v>
      </c>
      <c r="G932" s="79">
        <v>2.25</v>
      </c>
      <c r="H932" s="79">
        <v>3.5</v>
      </c>
      <c r="I932" s="79">
        <v>41.8</v>
      </c>
      <c r="J932" s="40" t="s">
        <v>348</v>
      </c>
      <c r="K932" s="40" t="s">
        <v>348</v>
      </c>
      <c r="L932" s="40" t="s">
        <v>348</v>
      </c>
      <c r="M932" s="40" t="s">
        <v>348</v>
      </c>
    </row>
    <row r="933" spans="1:13" ht="16" x14ac:dyDescent="0.2">
      <c r="A933" s="77">
        <v>206</v>
      </c>
      <c r="B933" s="37" t="s">
        <v>271</v>
      </c>
      <c r="C933" s="92">
        <v>42102</v>
      </c>
      <c r="D933" s="91">
        <v>59.959600532922785</v>
      </c>
      <c r="E933" s="91">
        <v>35057.732606633894</v>
      </c>
      <c r="F933" s="91">
        <v>0.14311469818609016</v>
      </c>
      <c r="G933" s="79">
        <v>2.25</v>
      </c>
      <c r="H933" s="79">
        <v>3.8</v>
      </c>
      <c r="I933" s="79">
        <v>38.700000000000003</v>
      </c>
      <c r="J933" s="40" t="s">
        <v>348</v>
      </c>
      <c r="K933" s="40" t="s">
        <v>348</v>
      </c>
      <c r="L933" s="40" t="s">
        <v>348</v>
      </c>
      <c r="M933" s="40" t="s">
        <v>348</v>
      </c>
    </row>
    <row r="934" spans="1:13" ht="16" x14ac:dyDescent="0.2">
      <c r="A934" s="77">
        <v>207</v>
      </c>
      <c r="B934" s="37" t="s">
        <v>272</v>
      </c>
      <c r="C934" s="92">
        <v>42102</v>
      </c>
      <c r="D934" s="91">
        <v>36.496843651876219</v>
      </c>
      <c r="E934" s="91">
        <v>4868.6506083183667</v>
      </c>
      <c r="F934" s="91">
        <v>8.3321950761212982</v>
      </c>
      <c r="G934" s="79">
        <v>2.25</v>
      </c>
      <c r="H934" s="79">
        <v>3</v>
      </c>
      <c r="I934" s="79">
        <v>44.7</v>
      </c>
      <c r="J934" s="40" t="s">
        <v>348</v>
      </c>
      <c r="K934" s="40" t="s">
        <v>348</v>
      </c>
      <c r="L934" s="40" t="s">
        <v>348</v>
      </c>
      <c r="M934" s="40" t="s">
        <v>348</v>
      </c>
    </row>
    <row r="935" spans="1:13" ht="16" x14ac:dyDescent="0.2">
      <c r="A935" s="77">
        <v>208</v>
      </c>
      <c r="B935" s="37" t="s">
        <v>268</v>
      </c>
      <c r="C935" s="92">
        <v>42102</v>
      </c>
      <c r="D935" s="91">
        <v>27.334065763433255</v>
      </c>
      <c r="E935" s="91">
        <v>12642.453918249525</v>
      </c>
      <c r="F935" s="91">
        <v>5.7104144181536842</v>
      </c>
      <c r="G935" s="79">
        <v>2.25</v>
      </c>
      <c r="H935" s="79">
        <v>3.4</v>
      </c>
      <c r="I935" s="79">
        <v>41.9</v>
      </c>
      <c r="J935" s="40" t="s">
        <v>348</v>
      </c>
      <c r="K935" s="40" t="s">
        <v>348</v>
      </c>
      <c r="L935" s="40" t="s">
        <v>348</v>
      </c>
      <c r="M935" s="40" t="s">
        <v>348</v>
      </c>
    </row>
    <row r="936" spans="1:13" ht="16" x14ac:dyDescent="0.2">
      <c r="A936" s="77">
        <v>209</v>
      </c>
      <c r="B936" s="37" t="s">
        <v>270</v>
      </c>
      <c r="C936" s="92">
        <v>42102</v>
      </c>
      <c r="D936" s="91">
        <v>71.428542351254222</v>
      </c>
      <c r="E936" s="91">
        <v>32271.88518734285</v>
      </c>
      <c r="F936" s="91">
        <v>8.320278852765254</v>
      </c>
      <c r="G936" s="79">
        <v>2.25</v>
      </c>
      <c r="H936" s="79">
        <v>3.7</v>
      </c>
      <c r="I936" s="79">
        <v>38.1</v>
      </c>
      <c r="J936" s="40" t="s">
        <v>348</v>
      </c>
      <c r="K936" s="40" t="s">
        <v>348</v>
      </c>
      <c r="L936" s="40" t="s">
        <v>348</v>
      </c>
      <c r="M936" s="40" t="s">
        <v>348</v>
      </c>
    </row>
    <row r="937" spans="1:13" ht="16" x14ac:dyDescent="0.2">
      <c r="A937" s="77">
        <v>210</v>
      </c>
      <c r="B937" s="37" t="s">
        <v>276</v>
      </c>
      <c r="C937" s="92">
        <v>42102</v>
      </c>
      <c r="D937" s="91">
        <v>22.118598259140821</v>
      </c>
      <c r="E937" s="91">
        <v>26723.431641767682</v>
      </c>
      <c r="F937" s="91">
        <v>1.5476807234047283</v>
      </c>
      <c r="G937" s="79">
        <v>2.25</v>
      </c>
      <c r="H937" s="79">
        <v>3.8</v>
      </c>
      <c r="I937" s="79">
        <v>43.3</v>
      </c>
      <c r="J937" s="40" t="s">
        <v>348</v>
      </c>
      <c r="K937" s="40" t="s">
        <v>348</v>
      </c>
      <c r="L937" s="40" t="s">
        <v>348</v>
      </c>
      <c r="M937" s="40" t="s">
        <v>348</v>
      </c>
    </row>
    <row r="938" spans="1:13" ht="16" x14ac:dyDescent="0.2">
      <c r="A938" s="77">
        <v>402</v>
      </c>
      <c r="B938" s="37" t="s">
        <v>272</v>
      </c>
      <c r="C938" s="92">
        <v>42102</v>
      </c>
      <c r="D938" s="91">
        <v>25.545094976184284</v>
      </c>
      <c r="E938" s="91">
        <v>13755.746043937621</v>
      </c>
      <c r="F938" s="91">
        <v>6.7406422797851411</v>
      </c>
      <c r="G938" s="79">
        <v>2.83</v>
      </c>
      <c r="H938" s="79">
        <v>3.9</v>
      </c>
      <c r="I938" s="79">
        <v>46.7</v>
      </c>
      <c r="J938" s="40" t="s">
        <v>348</v>
      </c>
      <c r="K938" s="40" t="s">
        <v>348</v>
      </c>
      <c r="L938" s="40" t="s">
        <v>348</v>
      </c>
      <c r="M938" s="40" t="s">
        <v>348</v>
      </c>
    </row>
    <row r="939" spans="1:13" ht="16" x14ac:dyDescent="0.2">
      <c r="A939" s="77">
        <v>403</v>
      </c>
      <c r="B939" s="37" t="s">
        <v>268</v>
      </c>
      <c r="C939" s="92">
        <v>42102</v>
      </c>
      <c r="D939" s="91">
        <v>15.655070619829209</v>
      </c>
      <c r="E939" s="91">
        <v>12823.322560949644</v>
      </c>
      <c r="F939" s="91">
        <v>2.8535685151658479</v>
      </c>
      <c r="G939" s="79">
        <v>2.83</v>
      </c>
      <c r="H939" s="79">
        <v>3.8</v>
      </c>
      <c r="I939" s="79">
        <v>43.7</v>
      </c>
      <c r="J939" s="40" t="s">
        <v>348</v>
      </c>
      <c r="K939" s="40" t="s">
        <v>348</v>
      </c>
      <c r="L939" s="40" t="s">
        <v>348</v>
      </c>
      <c r="M939" s="40" t="s">
        <v>348</v>
      </c>
    </row>
    <row r="940" spans="1:13" ht="16" x14ac:dyDescent="0.2">
      <c r="A940" s="77">
        <v>404</v>
      </c>
      <c r="B940" s="37" t="s">
        <v>273</v>
      </c>
      <c r="C940" s="92">
        <v>42102</v>
      </c>
      <c r="D940" s="91">
        <v>132.0372168374044</v>
      </c>
      <c r="E940" s="91">
        <v>17573.907836166789</v>
      </c>
      <c r="F940" s="91">
        <v>4.8862117030492023</v>
      </c>
      <c r="G940" s="79">
        <v>2.83</v>
      </c>
      <c r="H940" s="79">
        <v>4.0999999999999996</v>
      </c>
      <c r="I940" s="79">
        <v>45.2</v>
      </c>
      <c r="J940" s="40" t="s">
        <v>348</v>
      </c>
      <c r="K940" s="40" t="s">
        <v>348</v>
      </c>
      <c r="L940" s="40" t="s">
        <v>348</v>
      </c>
      <c r="M940" s="40" t="s">
        <v>348</v>
      </c>
    </row>
    <row r="941" spans="1:13" ht="16" x14ac:dyDescent="0.2">
      <c r="A941" s="77">
        <v>405</v>
      </c>
      <c r="B941" s="37" t="s">
        <v>269</v>
      </c>
      <c r="C941" s="92">
        <v>42102</v>
      </c>
      <c r="D941" s="91">
        <v>209.57091822125471</v>
      </c>
      <c r="E941" s="91">
        <v>19570.452694780826</v>
      </c>
      <c r="F941" s="91">
        <v>5.4270776823100295</v>
      </c>
      <c r="G941" s="79">
        <v>2.83</v>
      </c>
      <c r="H941" s="79">
        <v>4.9000000000000004</v>
      </c>
      <c r="I941" s="79">
        <v>41.4</v>
      </c>
      <c r="J941" s="40" t="s">
        <v>348</v>
      </c>
      <c r="K941" s="40" t="s">
        <v>348</v>
      </c>
      <c r="L941" s="40" t="s">
        <v>348</v>
      </c>
      <c r="M941" s="40" t="s">
        <v>348</v>
      </c>
    </row>
    <row r="942" spans="1:13" ht="16" x14ac:dyDescent="0.2">
      <c r="A942" s="77">
        <v>406</v>
      </c>
      <c r="B942" s="37" t="s">
        <v>276</v>
      </c>
      <c r="C942" s="92">
        <v>42102</v>
      </c>
      <c r="D942" s="91">
        <v>5.2421823590860601</v>
      </c>
      <c r="E942" s="91">
        <v>2806.9730219176681</v>
      </c>
      <c r="F942" s="91">
        <v>8.7034680939453786</v>
      </c>
      <c r="G942" s="79">
        <v>2.83</v>
      </c>
      <c r="H942" s="79">
        <v>4.5999999999999996</v>
      </c>
      <c r="I942" s="79">
        <v>46.3</v>
      </c>
      <c r="J942" s="40" t="s">
        <v>348</v>
      </c>
      <c r="K942" s="40" t="s">
        <v>348</v>
      </c>
      <c r="L942" s="40" t="s">
        <v>348</v>
      </c>
      <c r="M942" s="40" t="s">
        <v>348</v>
      </c>
    </row>
    <row r="943" spans="1:13" ht="16" x14ac:dyDescent="0.2">
      <c r="A943" s="77">
        <v>407</v>
      </c>
      <c r="B943" s="37" t="s">
        <v>274</v>
      </c>
      <c r="C943" s="92">
        <v>42102</v>
      </c>
      <c r="D943" s="91">
        <v>4.977117112336706</v>
      </c>
      <c r="E943" s="91">
        <v>6150.9273961112558</v>
      </c>
      <c r="F943" s="91">
        <v>8.7484923307608522</v>
      </c>
      <c r="G943" s="79">
        <v>2.83</v>
      </c>
      <c r="H943" s="79">
        <v>4.2</v>
      </c>
      <c r="I943" s="79">
        <v>48.9</v>
      </c>
      <c r="J943" s="40" t="s">
        <v>348</v>
      </c>
      <c r="K943" s="40" t="s">
        <v>348</v>
      </c>
      <c r="L943" s="40" t="s">
        <v>348</v>
      </c>
      <c r="M943" s="40" t="s">
        <v>348</v>
      </c>
    </row>
    <row r="944" spans="1:13" ht="16" x14ac:dyDescent="0.2">
      <c r="A944" s="77">
        <v>408</v>
      </c>
      <c r="B944" s="37" t="s">
        <v>271</v>
      </c>
      <c r="C944" s="92">
        <v>42102</v>
      </c>
      <c r="D944" s="91">
        <v>9.6928470280447261</v>
      </c>
      <c r="E944" s="91">
        <v>27493.828451812398</v>
      </c>
      <c r="F944" s="91">
        <v>4.0533926005892322</v>
      </c>
      <c r="G944" s="79">
        <v>2.83</v>
      </c>
      <c r="H944" s="79">
        <v>4.5</v>
      </c>
      <c r="I944" s="79">
        <v>45.5</v>
      </c>
      <c r="J944" s="40" t="s">
        <v>348</v>
      </c>
      <c r="K944" s="40" t="s">
        <v>348</v>
      </c>
      <c r="L944" s="40" t="s">
        <v>348</v>
      </c>
      <c r="M944" s="40" t="s">
        <v>348</v>
      </c>
    </row>
    <row r="945" spans="1:13" ht="16" x14ac:dyDescent="0.2">
      <c r="A945" s="77">
        <v>409</v>
      </c>
      <c r="B945" s="37" t="s">
        <v>270</v>
      </c>
      <c r="C945" s="92">
        <v>42102</v>
      </c>
      <c r="D945" s="91">
        <v>31.546234194982844</v>
      </c>
      <c r="E945" s="91">
        <v>14008.735537445562</v>
      </c>
      <c r="F945" s="91">
        <v>3.6180896860768081</v>
      </c>
      <c r="G945" s="79">
        <v>2.83</v>
      </c>
      <c r="H945" s="79">
        <v>4.7</v>
      </c>
      <c r="I945" s="79">
        <v>42.9</v>
      </c>
      <c r="J945" s="40" t="s">
        <v>348</v>
      </c>
      <c r="K945" s="40" t="s">
        <v>348</v>
      </c>
      <c r="L945" s="40" t="s">
        <v>348</v>
      </c>
      <c r="M945" s="40" t="s">
        <v>348</v>
      </c>
    </row>
    <row r="946" spans="1:13" ht="16" x14ac:dyDescent="0.2">
      <c r="A946" s="77">
        <v>102</v>
      </c>
      <c r="B946" s="37" t="s">
        <v>271</v>
      </c>
      <c r="C946" s="92">
        <v>42111</v>
      </c>
      <c r="D946" s="91">
        <v>35.050344101635353</v>
      </c>
      <c r="E946" s="91">
        <v>47384.369864167966</v>
      </c>
      <c r="F946" s="91">
        <v>11.272696492914278</v>
      </c>
      <c r="G946" s="79">
        <v>17.79</v>
      </c>
      <c r="H946" s="79">
        <v>12.9</v>
      </c>
      <c r="I946" s="79">
        <v>37.200000000000003</v>
      </c>
      <c r="J946" s="91">
        <v>3</v>
      </c>
      <c r="K946" s="91">
        <v>13.4</v>
      </c>
      <c r="L946" s="91">
        <v>3</v>
      </c>
      <c r="M946" s="91">
        <v>8</v>
      </c>
    </row>
    <row r="947" spans="1:13" ht="16" x14ac:dyDescent="0.2">
      <c r="A947" s="77">
        <v>103</v>
      </c>
      <c r="B947" s="37" t="s">
        <v>272</v>
      </c>
      <c r="C947" s="92">
        <v>42111</v>
      </c>
      <c r="D947" s="91">
        <v>12.324356603295826</v>
      </c>
      <c r="E947" s="91">
        <v>33391.46089152334</v>
      </c>
      <c r="F947" s="91">
        <v>9.4638548112489183</v>
      </c>
      <c r="G947" s="79">
        <v>17.79</v>
      </c>
      <c r="H947" s="79">
        <v>11.4</v>
      </c>
      <c r="I947" s="79">
        <v>29.8</v>
      </c>
      <c r="J947" s="91">
        <v>2.2000000000000002</v>
      </c>
      <c r="K947" s="91">
        <v>11.7</v>
      </c>
      <c r="L947" s="91">
        <v>1.8</v>
      </c>
      <c r="M947" s="91">
        <v>7.3</v>
      </c>
    </row>
    <row r="948" spans="1:13" ht="16" x14ac:dyDescent="0.2">
      <c r="A948" s="77">
        <v>104</v>
      </c>
      <c r="B948" s="37" t="s">
        <v>269</v>
      </c>
      <c r="C948" s="92">
        <v>42111</v>
      </c>
      <c r="D948" s="91">
        <v>14.603031995511198</v>
      </c>
      <c r="E948" s="91">
        <v>37663.75945861917</v>
      </c>
      <c r="F948" s="91">
        <v>5.5792363790645476</v>
      </c>
      <c r="G948" s="79">
        <v>17.79</v>
      </c>
      <c r="H948" s="79">
        <v>13.4</v>
      </c>
      <c r="I948" s="79">
        <v>33.200000000000003</v>
      </c>
      <c r="J948" s="91">
        <v>2.7</v>
      </c>
      <c r="K948" s="91">
        <v>22.1</v>
      </c>
      <c r="L948" s="91">
        <v>1.9</v>
      </c>
      <c r="M948" s="91">
        <v>14.4</v>
      </c>
    </row>
    <row r="949" spans="1:13" ht="16" x14ac:dyDescent="0.2">
      <c r="A949" s="77">
        <v>105</v>
      </c>
      <c r="B949" s="37" t="s">
        <v>274</v>
      </c>
      <c r="C949" s="92">
        <v>42111</v>
      </c>
      <c r="D949" s="91">
        <v>8.9496772438229542</v>
      </c>
      <c r="E949" s="91">
        <v>39108.305341728759</v>
      </c>
      <c r="F949" s="91">
        <v>11.111449507841343</v>
      </c>
      <c r="G949" s="79">
        <v>17.79</v>
      </c>
      <c r="H949" s="79">
        <v>13.5</v>
      </c>
      <c r="I949" s="79">
        <v>35.5</v>
      </c>
      <c r="J949" s="91">
        <v>2.2000000000000002</v>
      </c>
      <c r="K949" s="91">
        <v>3.6</v>
      </c>
      <c r="L949" s="91">
        <v>1.9</v>
      </c>
      <c r="M949" s="91">
        <v>2.9</v>
      </c>
    </row>
    <row r="950" spans="1:13" ht="16" x14ac:dyDescent="0.2">
      <c r="A950" s="77">
        <v>106</v>
      </c>
      <c r="B950" s="37" t="s">
        <v>268</v>
      </c>
      <c r="C950" s="92">
        <v>42111</v>
      </c>
      <c r="D950" s="91">
        <v>33.283949847258022</v>
      </c>
      <c r="E950" s="91">
        <v>31680.817871485022</v>
      </c>
      <c r="F950" s="91">
        <v>5.9675929053391084</v>
      </c>
      <c r="G950" s="79">
        <v>17.79</v>
      </c>
      <c r="H950" s="79">
        <v>12.2</v>
      </c>
      <c r="I950" s="79">
        <v>37.6</v>
      </c>
      <c r="J950" s="91">
        <v>2</v>
      </c>
      <c r="K950" s="91">
        <v>10</v>
      </c>
      <c r="L950" s="91">
        <v>10.199999999999999</v>
      </c>
      <c r="M950" s="91">
        <v>14.7</v>
      </c>
    </row>
    <row r="951" spans="1:13" ht="16" x14ac:dyDescent="0.2">
      <c r="A951" s="77">
        <v>107</v>
      </c>
      <c r="B951" s="37" t="s">
        <v>270</v>
      </c>
      <c r="C951" s="92">
        <v>42111</v>
      </c>
      <c r="D951" s="91">
        <v>26.395437978744077</v>
      </c>
      <c r="E951" s="91">
        <v>48247.739998016747</v>
      </c>
      <c r="F951" s="91">
        <v>4.8194426634287142</v>
      </c>
      <c r="G951" s="79">
        <v>17.79</v>
      </c>
      <c r="H951" s="79">
        <v>13</v>
      </c>
      <c r="I951" s="79">
        <v>38.1</v>
      </c>
      <c r="J951" s="91">
        <v>2.5</v>
      </c>
      <c r="K951" s="91">
        <v>7.8</v>
      </c>
      <c r="L951" s="91">
        <v>2</v>
      </c>
      <c r="M951" s="91">
        <v>7</v>
      </c>
    </row>
    <row r="952" spans="1:13" ht="16" x14ac:dyDescent="0.2">
      <c r="A952" s="77">
        <v>109</v>
      </c>
      <c r="B952" s="37" t="s">
        <v>276</v>
      </c>
      <c r="C952" s="92">
        <v>42111</v>
      </c>
      <c r="D952" s="91">
        <v>12.938108926990372</v>
      </c>
      <c r="E952" s="91">
        <v>32275.845199064901</v>
      </c>
      <c r="F952" s="91">
        <v>5.4532020833617221</v>
      </c>
      <c r="G952" s="79">
        <v>17.79</v>
      </c>
      <c r="H952" s="79">
        <v>12.7</v>
      </c>
      <c r="I952" s="79">
        <v>40.5</v>
      </c>
      <c r="J952" s="91">
        <v>2.6</v>
      </c>
      <c r="K952" s="91">
        <v>13.2</v>
      </c>
      <c r="L952" s="91">
        <v>1.5</v>
      </c>
      <c r="M952" s="91">
        <v>7.9</v>
      </c>
    </row>
    <row r="953" spans="1:13" ht="16" x14ac:dyDescent="0.2">
      <c r="A953" s="77">
        <v>110</v>
      </c>
      <c r="B953" s="37" t="s">
        <v>273</v>
      </c>
      <c r="C953" s="92">
        <v>42111</v>
      </c>
      <c r="D953" s="91">
        <v>36.442436649641607</v>
      </c>
      <c r="E953" s="91">
        <v>77272.868961793982</v>
      </c>
      <c r="F953" s="91">
        <v>5.2217270993076124</v>
      </c>
      <c r="G953" s="79">
        <v>17.79</v>
      </c>
      <c r="H953" s="79">
        <v>12.2</v>
      </c>
      <c r="I953" s="79">
        <v>42.3</v>
      </c>
      <c r="J953" s="91">
        <v>1.8</v>
      </c>
      <c r="K953" s="91">
        <v>7.3</v>
      </c>
      <c r="L953" s="91">
        <v>1.5</v>
      </c>
      <c r="M953" s="91">
        <v>5.0999999999999996</v>
      </c>
    </row>
    <row r="954" spans="1:13" ht="16" x14ac:dyDescent="0.2">
      <c r="A954" s="77">
        <v>202</v>
      </c>
      <c r="B954" s="37" t="s">
        <v>273</v>
      </c>
      <c r="C954" s="92">
        <v>42111</v>
      </c>
      <c r="D954" s="91">
        <v>112.78138949345087</v>
      </c>
      <c r="E954" s="91">
        <v>81622.251943738826</v>
      </c>
      <c r="F954" s="91">
        <v>3.8734820370556839</v>
      </c>
      <c r="G954" s="79">
        <v>19.54</v>
      </c>
      <c r="H954" s="79">
        <v>14.5</v>
      </c>
      <c r="I954" s="79">
        <v>41.1</v>
      </c>
      <c r="J954" s="91">
        <v>2.2999999999999998</v>
      </c>
      <c r="K954" s="91">
        <v>4.0999999999999996</v>
      </c>
      <c r="L954" s="91">
        <v>1.9</v>
      </c>
      <c r="M954" s="91">
        <v>2.2000000000000002</v>
      </c>
    </row>
    <row r="955" spans="1:13" ht="16" x14ac:dyDescent="0.2">
      <c r="A955" s="77">
        <v>204</v>
      </c>
      <c r="B955" s="37" t="s">
        <v>274</v>
      </c>
      <c r="C955" s="92">
        <v>42111</v>
      </c>
      <c r="D955" s="91">
        <v>35.933134285911422</v>
      </c>
      <c r="E955" s="91">
        <v>41323.749152760349</v>
      </c>
      <c r="F955" s="91">
        <v>1.196144345194049</v>
      </c>
      <c r="G955" s="79">
        <v>19.54</v>
      </c>
      <c r="H955" s="79">
        <v>15.5</v>
      </c>
      <c r="I955" s="79">
        <v>35.700000000000003</v>
      </c>
      <c r="J955" s="91">
        <v>2.7</v>
      </c>
      <c r="K955" s="91">
        <v>5.4</v>
      </c>
      <c r="L955" s="91">
        <v>1.5</v>
      </c>
      <c r="M955" s="91">
        <v>2.1</v>
      </c>
    </row>
    <row r="956" spans="1:13" ht="16" x14ac:dyDescent="0.2">
      <c r="A956" s="77">
        <v>205</v>
      </c>
      <c r="B956" s="37" t="s">
        <v>269</v>
      </c>
      <c r="C956" s="92">
        <v>42111</v>
      </c>
      <c r="D956" s="91">
        <v>174.19489359462295</v>
      </c>
      <c r="E956" s="91">
        <v>74670.480052247527</v>
      </c>
      <c r="F956" s="91">
        <v>0</v>
      </c>
      <c r="G956" s="79">
        <v>19.54</v>
      </c>
      <c r="H956" s="79">
        <v>14.8</v>
      </c>
      <c r="I956" s="79">
        <v>39.299999999999997</v>
      </c>
      <c r="J956" s="91">
        <v>3</v>
      </c>
      <c r="K956" s="91">
        <v>11.7</v>
      </c>
      <c r="L956" s="91">
        <v>3.3</v>
      </c>
      <c r="M956" s="91">
        <v>11.5</v>
      </c>
    </row>
    <row r="957" spans="1:13" ht="16" x14ac:dyDescent="0.2">
      <c r="A957" s="77">
        <v>206</v>
      </c>
      <c r="B957" s="37" t="s">
        <v>271</v>
      </c>
      <c r="C957" s="92">
        <v>42111</v>
      </c>
      <c r="D957" s="91">
        <v>76.905631760686902</v>
      </c>
      <c r="E957" s="91">
        <v>67109.650207092447</v>
      </c>
      <c r="F957" s="91">
        <v>0.84063637132425406</v>
      </c>
      <c r="G957" s="79">
        <v>19.54</v>
      </c>
      <c r="H957" s="79">
        <v>17</v>
      </c>
      <c r="I957" s="79">
        <v>36.6</v>
      </c>
      <c r="J957" s="91">
        <v>3.1</v>
      </c>
      <c r="K957" s="91">
        <v>8</v>
      </c>
      <c r="L957" s="91">
        <v>1.2</v>
      </c>
      <c r="M957" s="91">
        <v>4.9000000000000004</v>
      </c>
    </row>
    <row r="958" spans="1:13" ht="16" x14ac:dyDescent="0.2">
      <c r="A958" s="77">
        <v>207</v>
      </c>
      <c r="B958" s="37" t="s">
        <v>272</v>
      </c>
      <c r="C958" s="92">
        <v>42111</v>
      </c>
      <c r="D958" s="91">
        <v>40.009985639699451</v>
      </c>
      <c r="E958" s="91">
        <v>57870.185625557948</v>
      </c>
      <c r="F958" s="91">
        <v>0</v>
      </c>
      <c r="G958" s="79">
        <v>19.54</v>
      </c>
      <c r="H958" s="79">
        <v>14.7</v>
      </c>
      <c r="I958" s="79">
        <v>39.6</v>
      </c>
      <c r="J958" s="91">
        <v>2</v>
      </c>
      <c r="K958" s="91">
        <v>6.2</v>
      </c>
      <c r="L958" s="91">
        <v>1.1000000000000001</v>
      </c>
      <c r="M958" s="91">
        <v>4.3</v>
      </c>
    </row>
    <row r="959" spans="1:13" ht="16" x14ac:dyDescent="0.2">
      <c r="A959" s="77">
        <v>208</v>
      </c>
      <c r="B959" s="37" t="s">
        <v>268</v>
      </c>
      <c r="C959" s="92">
        <v>42111</v>
      </c>
      <c r="D959" s="91">
        <v>43.427246994134926</v>
      </c>
      <c r="E959" s="91">
        <v>58882.665265065203</v>
      </c>
      <c r="F959" s="91">
        <v>1.1579795344420285</v>
      </c>
      <c r="G959" s="79">
        <v>19.54</v>
      </c>
      <c r="H959" s="79">
        <v>15.5</v>
      </c>
      <c r="I959" s="79">
        <v>40.9</v>
      </c>
      <c r="J959" s="91">
        <v>1.4</v>
      </c>
      <c r="K959" s="91">
        <v>4.9000000000000004</v>
      </c>
      <c r="L959" s="91">
        <v>1.3</v>
      </c>
      <c r="M959" s="91">
        <v>3.1</v>
      </c>
    </row>
    <row r="960" spans="1:13" ht="16" x14ac:dyDescent="0.2">
      <c r="A960" s="77">
        <v>209</v>
      </c>
      <c r="B960" s="37" t="s">
        <v>270</v>
      </c>
      <c r="C960" s="92">
        <v>42111</v>
      </c>
      <c r="D960" s="91">
        <v>59.013660557150502</v>
      </c>
      <c r="E960" s="91">
        <v>55535.984784728353</v>
      </c>
      <c r="F960" s="91">
        <v>2.7040898463701772</v>
      </c>
      <c r="G960" s="79">
        <v>19.54</v>
      </c>
      <c r="H960" s="79">
        <v>14.9</v>
      </c>
      <c r="I960" s="79">
        <v>35.6</v>
      </c>
      <c r="J960" s="91">
        <v>2</v>
      </c>
      <c r="K960" s="91">
        <v>5.0999999999999996</v>
      </c>
      <c r="L960" s="91">
        <v>2.4</v>
      </c>
      <c r="M960" s="91">
        <v>5.3</v>
      </c>
    </row>
    <row r="961" spans="1:13" ht="16" x14ac:dyDescent="0.2">
      <c r="A961" s="77">
        <v>210</v>
      </c>
      <c r="B961" s="37" t="s">
        <v>276</v>
      </c>
      <c r="C961" s="92">
        <v>42111</v>
      </c>
      <c r="D961" s="91">
        <v>23.83287934139349</v>
      </c>
      <c r="E961" s="91">
        <v>44682.089867271323</v>
      </c>
      <c r="F961" s="91">
        <v>1.4152203791114109</v>
      </c>
      <c r="G961" s="79">
        <v>20.105</v>
      </c>
      <c r="H961" s="79">
        <v>15.6</v>
      </c>
      <c r="I961" s="79">
        <v>40.1</v>
      </c>
      <c r="J961" s="91">
        <v>1.6</v>
      </c>
      <c r="K961" s="91">
        <v>1.8</v>
      </c>
      <c r="L961" s="91">
        <v>1.2</v>
      </c>
      <c r="M961" s="91">
        <v>4.5</v>
      </c>
    </row>
    <row r="962" spans="1:13" ht="16" x14ac:dyDescent="0.2">
      <c r="A962" s="77">
        <v>402</v>
      </c>
      <c r="B962" s="37" t="s">
        <v>272</v>
      </c>
      <c r="C962" s="92">
        <v>42111</v>
      </c>
      <c r="D962" s="91">
        <v>143.04654509851221</v>
      </c>
      <c r="E962" s="91">
        <v>69703.769722228521</v>
      </c>
      <c r="F962" s="91">
        <v>3.9927027384278748</v>
      </c>
      <c r="G962" s="79">
        <v>20.67</v>
      </c>
      <c r="H962" s="79">
        <v>17.100000000000001</v>
      </c>
      <c r="I962" s="79">
        <v>35.9</v>
      </c>
      <c r="J962" s="91">
        <v>1.8</v>
      </c>
      <c r="K962" s="91">
        <v>6.5</v>
      </c>
      <c r="L962" s="91">
        <v>2.2000000000000002</v>
      </c>
      <c r="M962" s="91">
        <v>2.1</v>
      </c>
    </row>
    <row r="963" spans="1:13" ht="16" x14ac:dyDescent="0.2">
      <c r="A963" s="77">
        <v>403</v>
      </c>
      <c r="B963" s="37" t="s">
        <v>268</v>
      </c>
      <c r="C963" s="92">
        <v>42111</v>
      </c>
      <c r="D963" s="91">
        <v>255.73699808034223</v>
      </c>
      <c r="E963" s="91">
        <v>109522.52019132811</v>
      </c>
      <c r="F963" s="91">
        <v>0.40469888425445988</v>
      </c>
      <c r="G963" s="79">
        <v>20.67</v>
      </c>
      <c r="H963" s="79">
        <v>16.399999999999999</v>
      </c>
      <c r="I963" s="79">
        <v>39.1</v>
      </c>
      <c r="J963" s="91">
        <v>2.4</v>
      </c>
      <c r="K963" s="91">
        <v>6.2</v>
      </c>
      <c r="L963" s="91">
        <v>2</v>
      </c>
      <c r="M963" s="91">
        <v>4.3</v>
      </c>
    </row>
    <row r="964" spans="1:13" ht="16" x14ac:dyDescent="0.2">
      <c r="A964" s="77">
        <v>404</v>
      </c>
      <c r="B964" s="37" t="s">
        <v>273</v>
      </c>
      <c r="C964" s="92">
        <v>42111</v>
      </c>
      <c r="D964" s="91">
        <v>145.33261008607283</v>
      </c>
      <c r="E964" s="91">
        <v>55128.66496388783</v>
      </c>
      <c r="F964" s="91">
        <v>0.57935107226784111</v>
      </c>
      <c r="G964" s="79">
        <v>20.67</v>
      </c>
      <c r="H964" s="79">
        <v>18.5</v>
      </c>
      <c r="I964" s="79">
        <v>38.4</v>
      </c>
      <c r="J964" s="91">
        <v>2.8</v>
      </c>
      <c r="K964" s="91">
        <v>6.5</v>
      </c>
      <c r="L964" s="91">
        <v>1.9</v>
      </c>
      <c r="M964" s="91">
        <v>6.2</v>
      </c>
    </row>
    <row r="965" spans="1:13" ht="16" x14ac:dyDescent="0.2">
      <c r="A965" s="77">
        <v>405</v>
      </c>
      <c r="B965" s="37" t="s">
        <v>269</v>
      </c>
      <c r="C965" s="92">
        <v>42111</v>
      </c>
      <c r="D965" s="91">
        <v>464.76803595984165</v>
      </c>
      <c r="E965" s="91">
        <v>94655.902426331537</v>
      </c>
      <c r="F965" s="91">
        <v>4.0594528450582432</v>
      </c>
      <c r="G965" s="79">
        <v>20.67</v>
      </c>
      <c r="H965" s="79">
        <v>19.399999999999999</v>
      </c>
      <c r="I965" s="79">
        <v>40</v>
      </c>
      <c r="J965" s="91">
        <v>2.8</v>
      </c>
      <c r="K965" s="91">
        <v>7.9</v>
      </c>
      <c r="L965" s="91">
        <v>7.7</v>
      </c>
      <c r="M965" s="91">
        <v>3.1</v>
      </c>
    </row>
    <row r="966" spans="1:13" ht="16" x14ac:dyDescent="0.2">
      <c r="A966" s="77">
        <v>406</v>
      </c>
      <c r="B966" s="37" t="s">
        <v>276</v>
      </c>
      <c r="C966" s="92">
        <v>42111</v>
      </c>
      <c r="D966" s="91">
        <v>54.369194172588422</v>
      </c>
      <c r="E966" s="91">
        <v>51087.922376192422</v>
      </c>
      <c r="F966" s="91">
        <v>2.272975589922722</v>
      </c>
      <c r="G966" s="79">
        <v>20.67</v>
      </c>
      <c r="H966" s="79">
        <v>18.899999999999999</v>
      </c>
      <c r="I966" s="79">
        <v>38.5</v>
      </c>
      <c r="J966" s="91">
        <v>2.5</v>
      </c>
      <c r="K966" s="91">
        <v>2.7</v>
      </c>
      <c r="L966" s="91">
        <v>3.3</v>
      </c>
      <c r="M966" s="91">
        <v>8.1999999999999993</v>
      </c>
    </row>
    <row r="967" spans="1:13" ht="16" x14ac:dyDescent="0.2">
      <c r="A967" s="77">
        <v>407</v>
      </c>
      <c r="B967" s="37" t="s">
        <v>274</v>
      </c>
      <c r="C967" s="92">
        <v>42111</v>
      </c>
      <c r="D967" s="91">
        <v>45.883335149068259</v>
      </c>
      <c r="E967" s="91">
        <v>59524.173714348348</v>
      </c>
      <c r="F967" s="91">
        <v>5.7727012626152936</v>
      </c>
      <c r="G967" s="79">
        <v>20.67</v>
      </c>
      <c r="H967" s="79">
        <v>18.600000000000001</v>
      </c>
      <c r="I967" s="79">
        <v>41.6</v>
      </c>
      <c r="J967" s="91">
        <v>2.4</v>
      </c>
      <c r="K967" s="91">
        <v>1.7</v>
      </c>
      <c r="L967" s="91">
        <v>2.2000000000000002</v>
      </c>
      <c r="M967" s="91">
        <v>3.2</v>
      </c>
    </row>
    <row r="968" spans="1:13" ht="16" x14ac:dyDescent="0.2">
      <c r="A968" s="77">
        <v>408</v>
      </c>
      <c r="B968" s="37" t="s">
        <v>271</v>
      </c>
      <c r="C968" s="92">
        <v>42111</v>
      </c>
      <c r="D968" s="91">
        <v>80.104487594235735</v>
      </c>
      <c r="E968" s="91">
        <v>74073.251625923091</v>
      </c>
      <c r="F968" s="91">
        <v>1.176870918065988</v>
      </c>
      <c r="G968" s="79">
        <v>20.67</v>
      </c>
      <c r="H968" s="79">
        <v>18.3</v>
      </c>
      <c r="I968" s="79">
        <v>39.200000000000003</v>
      </c>
      <c r="J968" s="91">
        <v>2.6</v>
      </c>
      <c r="K968" s="91">
        <v>5.0999999999999996</v>
      </c>
      <c r="L968" s="91">
        <v>2</v>
      </c>
      <c r="M968" s="91">
        <v>2.1</v>
      </c>
    </row>
    <row r="969" spans="1:13" ht="16" x14ac:dyDescent="0.2">
      <c r="A969" s="77">
        <v>409</v>
      </c>
      <c r="B969" s="37" t="s">
        <v>270</v>
      </c>
      <c r="C969" s="92">
        <v>42111</v>
      </c>
      <c r="D969" s="91">
        <v>150.26190265513128</v>
      </c>
      <c r="E969" s="91">
        <v>106937.66429657022</v>
      </c>
      <c r="F969" s="91">
        <v>2.0447383259985155</v>
      </c>
      <c r="G969" s="79">
        <v>20.67</v>
      </c>
      <c r="H969" s="79">
        <v>17.7</v>
      </c>
      <c r="I969" s="79">
        <v>40.9</v>
      </c>
      <c r="J969" s="91">
        <v>1.8</v>
      </c>
      <c r="K969" s="91">
        <v>4.4000000000000004</v>
      </c>
      <c r="L969" s="91">
        <v>2.9</v>
      </c>
      <c r="M969" s="91">
        <v>4.8</v>
      </c>
    </row>
    <row r="970" spans="1:13" ht="16" x14ac:dyDescent="0.2">
      <c r="A970" s="77">
        <v>102</v>
      </c>
      <c r="B970" s="37" t="s">
        <v>271</v>
      </c>
      <c r="C970" s="92">
        <v>42119</v>
      </c>
      <c r="D970" s="91">
        <v>2.431218373883119</v>
      </c>
      <c r="E970" s="91">
        <v>12414.091139991942</v>
      </c>
      <c r="F970" s="91">
        <v>0.83025628688785191</v>
      </c>
      <c r="G970" s="79">
        <v>8.48</v>
      </c>
      <c r="H970" s="79">
        <v>8.1999999999999993</v>
      </c>
      <c r="I970" s="79">
        <v>30.9</v>
      </c>
      <c r="J970" s="40" t="s">
        <v>348</v>
      </c>
      <c r="K970" s="40" t="s">
        <v>348</v>
      </c>
      <c r="L970" s="40" t="s">
        <v>348</v>
      </c>
      <c r="M970" s="40" t="s">
        <v>348</v>
      </c>
    </row>
    <row r="971" spans="1:13" ht="16" x14ac:dyDescent="0.2">
      <c r="A971" s="77">
        <v>103</v>
      </c>
      <c r="B971" s="37" t="s">
        <v>272</v>
      </c>
      <c r="C971" s="92">
        <v>42119</v>
      </c>
      <c r="D971" s="91">
        <v>1.3145227561103785</v>
      </c>
      <c r="E971" s="91">
        <v>8503.7247401566874</v>
      </c>
      <c r="F971" s="91">
        <v>1.0505354637868771</v>
      </c>
      <c r="G971" s="79">
        <v>8.48</v>
      </c>
      <c r="H971" s="79">
        <v>8</v>
      </c>
      <c r="I971" s="79">
        <v>25</v>
      </c>
      <c r="J971" s="40" t="s">
        <v>348</v>
      </c>
      <c r="K971" s="40" t="s">
        <v>348</v>
      </c>
      <c r="L971" s="40" t="s">
        <v>348</v>
      </c>
      <c r="M971" s="40" t="s">
        <v>348</v>
      </c>
    </row>
    <row r="972" spans="1:13" ht="16" x14ac:dyDescent="0.2">
      <c r="A972" s="77">
        <v>104</v>
      </c>
      <c r="B972" s="37" t="s">
        <v>269</v>
      </c>
      <c r="C972" s="92">
        <v>42119</v>
      </c>
      <c r="D972" s="91">
        <v>3.3446152245869234</v>
      </c>
      <c r="E972" s="91">
        <v>12186.551217387629</v>
      </c>
      <c r="F972" s="91">
        <v>2.3520192478621955</v>
      </c>
      <c r="G972" s="79">
        <v>8.48</v>
      </c>
      <c r="H972" s="79">
        <v>7.6</v>
      </c>
      <c r="I972" s="79">
        <v>28.9</v>
      </c>
      <c r="J972" s="40" t="s">
        <v>348</v>
      </c>
      <c r="K972" s="40" t="s">
        <v>348</v>
      </c>
      <c r="L972" s="40" t="s">
        <v>348</v>
      </c>
      <c r="M972" s="40" t="s">
        <v>348</v>
      </c>
    </row>
    <row r="973" spans="1:13" ht="16" x14ac:dyDescent="0.2">
      <c r="A973" s="77">
        <v>105</v>
      </c>
      <c r="B973" s="37" t="s">
        <v>274</v>
      </c>
      <c r="C973" s="92">
        <v>42119</v>
      </c>
      <c r="D973" s="91">
        <v>3.5673725577451716</v>
      </c>
      <c r="E973" s="91">
        <v>14701.581682592561</v>
      </c>
      <c r="F973" s="91">
        <v>3.3374643930144443</v>
      </c>
      <c r="G973" s="79">
        <v>8.48</v>
      </c>
      <c r="H973" s="79">
        <v>8.3000000000000007</v>
      </c>
      <c r="I973" s="79">
        <v>34.700000000000003</v>
      </c>
      <c r="J973" s="40" t="s">
        <v>348</v>
      </c>
      <c r="K973" s="40" t="s">
        <v>348</v>
      </c>
      <c r="L973" s="40" t="s">
        <v>348</v>
      </c>
      <c r="M973" s="40" t="s">
        <v>348</v>
      </c>
    </row>
    <row r="974" spans="1:13" ht="16" x14ac:dyDescent="0.2">
      <c r="A974" s="77">
        <v>106</v>
      </c>
      <c r="B974" s="37" t="s">
        <v>268</v>
      </c>
      <c r="C974" s="92">
        <v>42119</v>
      </c>
      <c r="D974" s="91">
        <v>11.882751962519578</v>
      </c>
      <c r="E974" s="91">
        <v>17108.880874226033</v>
      </c>
      <c r="F974" s="91">
        <v>4.3568728648194623</v>
      </c>
      <c r="G974" s="79">
        <v>8.48</v>
      </c>
      <c r="H974" s="79">
        <v>7.4</v>
      </c>
      <c r="I974" s="79">
        <v>35.5</v>
      </c>
      <c r="J974" s="40" t="s">
        <v>348</v>
      </c>
      <c r="K974" s="40" t="s">
        <v>348</v>
      </c>
      <c r="L974" s="40" t="s">
        <v>348</v>
      </c>
      <c r="M974" s="40" t="s">
        <v>348</v>
      </c>
    </row>
    <row r="975" spans="1:13" ht="16" x14ac:dyDescent="0.2">
      <c r="A975" s="77">
        <v>107</v>
      </c>
      <c r="B975" s="37" t="s">
        <v>270</v>
      </c>
      <c r="C975" s="92">
        <v>42119</v>
      </c>
      <c r="D975" s="91">
        <v>3.6455731029722691</v>
      </c>
      <c r="E975" s="91">
        <v>14007.314289574559</v>
      </c>
      <c r="F975" s="91">
        <v>4.4045938931497837</v>
      </c>
      <c r="G975" s="79">
        <v>8.48</v>
      </c>
      <c r="H975" s="79">
        <v>8</v>
      </c>
      <c r="I975" s="79">
        <v>35.4</v>
      </c>
      <c r="J975" s="40" t="s">
        <v>348</v>
      </c>
      <c r="K975" s="40" t="s">
        <v>348</v>
      </c>
      <c r="L975" s="40" t="s">
        <v>348</v>
      </c>
      <c r="M975" s="40" t="s">
        <v>348</v>
      </c>
    </row>
    <row r="976" spans="1:13" ht="16" x14ac:dyDescent="0.2">
      <c r="A976" s="77">
        <v>109</v>
      </c>
      <c r="B976" s="37" t="s">
        <v>276</v>
      </c>
      <c r="C976" s="92">
        <v>42119</v>
      </c>
      <c r="D976" s="91">
        <v>19.621218816466758</v>
      </c>
      <c r="E976" s="91">
        <v>18945.091559992219</v>
      </c>
      <c r="F976" s="91">
        <v>3.5992017083595802</v>
      </c>
      <c r="G976" s="79">
        <v>8.48</v>
      </c>
      <c r="H976" s="79">
        <v>8.5</v>
      </c>
      <c r="I976" s="79">
        <v>38.4</v>
      </c>
      <c r="J976" s="40" t="s">
        <v>348</v>
      </c>
      <c r="K976" s="40" t="s">
        <v>348</v>
      </c>
      <c r="L976" s="40" t="s">
        <v>348</v>
      </c>
      <c r="M976" s="40" t="s">
        <v>348</v>
      </c>
    </row>
    <row r="977" spans="1:13" ht="16" x14ac:dyDescent="0.2">
      <c r="A977" s="77">
        <v>110</v>
      </c>
      <c r="B977" s="37" t="s">
        <v>273</v>
      </c>
      <c r="C977" s="92">
        <v>42119</v>
      </c>
      <c r="D977" s="91">
        <v>13.826714978380437</v>
      </c>
      <c r="E977" s="91">
        <v>16166.634104356599</v>
      </c>
      <c r="F977" s="91">
        <v>0.78143025784295439</v>
      </c>
      <c r="G977" s="79">
        <v>8.48</v>
      </c>
      <c r="H977" s="79">
        <v>7.4</v>
      </c>
      <c r="I977" s="79">
        <v>33.9</v>
      </c>
      <c r="J977" s="40" t="s">
        <v>348</v>
      </c>
      <c r="K977" s="40" t="s">
        <v>348</v>
      </c>
      <c r="L977" s="40" t="s">
        <v>348</v>
      </c>
      <c r="M977" s="40" t="s">
        <v>348</v>
      </c>
    </row>
    <row r="978" spans="1:13" ht="16" x14ac:dyDescent="0.2">
      <c r="A978" s="77">
        <v>202</v>
      </c>
      <c r="B978" s="37" t="s">
        <v>273</v>
      </c>
      <c r="C978" s="92">
        <v>42119</v>
      </c>
      <c r="D978" s="91">
        <v>51.568806361930626</v>
      </c>
      <c r="E978" s="91">
        <v>33031.052826724612</v>
      </c>
      <c r="F978" s="91">
        <v>1.668391093286695</v>
      </c>
      <c r="G978" s="79">
        <v>5.36</v>
      </c>
      <c r="H978" s="79">
        <v>5.4</v>
      </c>
      <c r="I978" s="79">
        <v>36.299999999999997</v>
      </c>
      <c r="J978" s="40" t="s">
        <v>348</v>
      </c>
      <c r="K978" s="40" t="s">
        <v>348</v>
      </c>
      <c r="L978" s="40" t="s">
        <v>348</v>
      </c>
      <c r="M978" s="40" t="s">
        <v>348</v>
      </c>
    </row>
    <row r="979" spans="1:13" ht="16" x14ac:dyDescent="0.2">
      <c r="A979" s="77">
        <v>204</v>
      </c>
      <c r="B979" s="37" t="s">
        <v>274</v>
      </c>
      <c r="C979" s="92">
        <v>42119</v>
      </c>
      <c r="D979" s="91">
        <v>8.2169483521296733</v>
      </c>
      <c r="E979" s="91">
        <v>15847.875840915924</v>
      </c>
      <c r="F979" s="91">
        <v>0.76027614036885105</v>
      </c>
      <c r="G979" s="79">
        <v>5.36</v>
      </c>
      <c r="H979" s="79">
        <v>6.4</v>
      </c>
      <c r="I979" s="79">
        <v>39</v>
      </c>
      <c r="J979" s="40" t="s">
        <v>348</v>
      </c>
      <c r="K979" s="40" t="s">
        <v>348</v>
      </c>
      <c r="L979" s="40" t="s">
        <v>348</v>
      </c>
      <c r="M979" s="40" t="s">
        <v>348</v>
      </c>
    </row>
    <row r="980" spans="1:13" ht="16" x14ac:dyDescent="0.2">
      <c r="A980" s="77">
        <v>205</v>
      </c>
      <c r="B980" s="37" t="s">
        <v>269</v>
      </c>
      <c r="C980" s="92">
        <v>42119</v>
      </c>
      <c r="D980" s="91">
        <v>65.667746632938773</v>
      </c>
      <c r="E980" s="91">
        <v>30743.489252221425</v>
      </c>
      <c r="F980" s="91">
        <v>1.7052632243163044</v>
      </c>
      <c r="G980" s="79">
        <v>5.36</v>
      </c>
      <c r="H980" s="79">
        <v>6.2</v>
      </c>
      <c r="I980" s="79">
        <v>36.700000000000003</v>
      </c>
      <c r="J980" s="40" t="s">
        <v>348</v>
      </c>
      <c r="K980" s="40" t="s">
        <v>348</v>
      </c>
      <c r="L980" s="40" t="s">
        <v>348</v>
      </c>
      <c r="M980" s="40" t="s">
        <v>348</v>
      </c>
    </row>
    <row r="981" spans="1:13" ht="16" x14ac:dyDescent="0.2">
      <c r="A981" s="77">
        <v>206</v>
      </c>
      <c r="B981" s="37" t="s">
        <v>271</v>
      </c>
      <c r="C981" s="92">
        <v>42119</v>
      </c>
      <c r="D981" s="91">
        <v>24.367933809742411</v>
      </c>
      <c r="E981" s="91">
        <v>15102.07653203565</v>
      </c>
      <c r="F981" s="91">
        <v>0</v>
      </c>
      <c r="G981" s="79">
        <v>5.36</v>
      </c>
      <c r="H981" s="79">
        <v>6.3</v>
      </c>
      <c r="I981" s="79">
        <v>36.200000000000003</v>
      </c>
      <c r="J981" s="40" t="s">
        <v>348</v>
      </c>
      <c r="K981" s="40" t="s">
        <v>348</v>
      </c>
      <c r="L981" s="40" t="s">
        <v>348</v>
      </c>
      <c r="M981" s="40" t="s">
        <v>348</v>
      </c>
    </row>
    <row r="982" spans="1:13" ht="16" x14ac:dyDescent="0.2">
      <c r="A982" s="77">
        <v>207</v>
      </c>
      <c r="B982" s="37" t="s">
        <v>272</v>
      </c>
      <c r="C982" s="92">
        <v>42119</v>
      </c>
      <c r="D982" s="91">
        <v>18.00580699218899</v>
      </c>
      <c r="E982" s="91">
        <v>10060.557508246382</v>
      </c>
      <c r="F982" s="91">
        <v>2.0612693948545981</v>
      </c>
      <c r="G982" s="79">
        <v>5.36</v>
      </c>
      <c r="H982" s="79">
        <v>6.2</v>
      </c>
      <c r="I982" s="79">
        <v>37.299999999999997</v>
      </c>
      <c r="J982" s="40" t="s">
        <v>348</v>
      </c>
      <c r="K982" s="40" t="s">
        <v>348</v>
      </c>
      <c r="L982" s="40" t="s">
        <v>348</v>
      </c>
      <c r="M982" s="40" t="s">
        <v>348</v>
      </c>
    </row>
    <row r="983" spans="1:13" ht="16" x14ac:dyDescent="0.2">
      <c r="A983" s="77">
        <v>208</v>
      </c>
      <c r="B983" s="37" t="s">
        <v>268</v>
      </c>
      <c r="C983" s="92">
        <v>42119</v>
      </c>
      <c r="D983" s="91">
        <v>30.502145878288864</v>
      </c>
      <c r="E983" s="91">
        <v>14250.860338778089</v>
      </c>
      <c r="F983" s="91">
        <v>0</v>
      </c>
      <c r="G983" s="79">
        <v>5.36</v>
      </c>
      <c r="H983" s="79">
        <v>6.3</v>
      </c>
      <c r="I983" s="79">
        <v>34.700000000000003</v>
      </c>
      <c r="J983" s="40" t="s">
        <v>348</v>
      </c>
      <c r="K983" s="40" t="s">
        <v>348</v>
      </c>
      <c r="L983" s="40" t="s">
        <v>348</v>
      </c>
      <c r="M983" s="40" t="s">
        <v>348</v>
      </c>
    </row>
    <row r="984" spans="1:13" ht="16" x14ac:dyDescent="0.2">
      <c r="A984" s="77">
        <v>209</v>
      </c>
      <c r="B984" s="37" t="s">
        <v>270</v>
      </c>
      <c r="C984" s="92">
        <v>42119</v>
      </c>
      <c r="D984" s="91">
        <v>11.385932131150124</v>
      </c>
      <c r="E984" s="91">
        <v>19035.613433689203</v>
      </c>
      <c r="F984" s="91">
        <v>0.5002648256399298</v>
      </c>
      <c r="G984" s="79">
        <v>5.36</v>
      </c>
      <c r="H984" s="79">
        <v>5.6</v>
      </c>
      <c r="I984" s="79">
        <v>40.200000000000003</v>
      </c>
      <c r="J984" s="40" t="s">
        <v>348</v>
      </c>
      <c r="K984" s="40" t="s">
        <v>348</v>
      </c>
      <c r="L984" s="40" t="s">
        <v>348</v>
      </c>
      <c r="M984" s="40" t="s">
        <v>348</v>
      </c>
    </row>
    <row r="985" spans="1:13" ht="16" x14ac:dyDescent="0.2">
      <c r="A985" s="77">
        <v>210</v>
      </c>
      <c r="B985" s="37" t="s">
        <v>276</v>
      </c>
      <c r="C985" s="92">
        <v>42119</v>
      </c>
      <c r="D985" s="91">
        <v>24.770144731903574</v>
      </c>
      <c r="E985" s="91">
        <v>11475.934927664332</v>
      </c>
      <c r="F985" s="91">
        <v>0</v>
      </c>
      <c r="G985" s="79">
        <v>5.36</v>
      </c>
      <c r="H985" s="79">
        <v>6.8</v>
      </c>
      <c r="I985" s="79">
        <v>35.200000000000003</v>
      </c>
      <c r="J985" s="40" t="s">
        <v>348</v>
      </c>
      <c r="K985" s="40" t="s">
        <v>348</v>
      </c>
      <c r="L985" s="40" t="s">
        <v>348</v>
      </c>
      <c r="M985" s="40" t="s">
        <v>348</v>
      </c>
    </row>
    <row r="986" spans="1:13" ht="16" x14ac:dyDescent="0.2">
      <c r="A986" s="77">
        <v>402</v>
      </c>
      <c r="B986" s="37" t="s">
        <v>272</v>
      </c>
      <c r="C986" s="92">
        <v>42119</v>
      </c>
      <c r="D986" s="91">
        <v>53.363572738882979</v>
      </c>
      <c r="E986" s="91">
        <v>16869.504362445274</v>
      </c>
      <c r="F986" s="91">
        <v>0</v>
      </c>
      <c r="G986" s="79">
        <v>4.1399999999999997</v>
      </c>
      <c r="H986" s="79">
        <v>2</v>
      </c>
      <c r="I986" s="79">
        <v>40.6</v>
      </c>
      <c r="J986" s="40" t="s">
        <v>348</v>
      </c>
      <c r="K986" s="40" t="s">
        <v>348</v>
      </c>
      <c r="L986" s="40" t="s">
        <v>348</v>
      </c>
      <c r="M986" s="40" t="s">
        <v>348</v>
      </c>
    </row>
    <row r="987" spans="1:13" ht="16" x14ac:dyDescent="0.2">
      <c r="A987" s="77">
        <v>403</v>
      </c>
      <c r="B987" s="37" t="s">
        <v>268</v>
      </c>
      <c r="C987" s="92">
        <v>42119</v>
      </c>
      <c r="D987" s="91">
        <v>16.149458439051905</v>
      </c>
      <c r="E987" s="91">
        <v>11334.431817009232</v>
      </c>
      <c r="F987" s="91">
        <v>0.86106942344351323</v>
      </c>
      <c r="G987" s="79">
        <v>4.1399999999999997</v>
      </c>
      <c r="H987" s="79">
        <v>2.7</v>
      </c>
      <c r="I987" s="79">
        <v>40</v>
      </c>
      <c r="J987" s="40" t="s">
        <v>348</v>
      </c>
      <c r="K987" s="40" t="s">
        <v>348</v>
      </c>
      <c r="L987" s="40" t="s">
        <v>348</v>
      </c>
      <c r="M987" s="40" t="s">
        <v>348</v>
      </c>
    </row>
    <row r="988" spans="1:13" ht="16" x14ac:dyDescent="0.2">
      <c r="A988" s="77">
        <v>404</v>
      </c>
      <c r="B988" s="37" t="s">
        <v>273</v>
      </c>
      <c r="C988" s="92">
        <v>42119</v>
      </c>
      <c r="D988" s="91">
        <v>32.918222831544057</v>
      </c>
      <c r="E988" s="91">
        <v>8012.5081127224803</v>
      </c>
      <c r="F988" s="91">
        <v>0</v>
      </c>
      <c r="G988" s="79">
        <v>4.1399999999999997</v>
      </c>
      <c r="H988" s="79">
        <v>3</v>
      </c>
      <c r="I988" s="79">
        <v>39.6</v>
      </c>
      <c r="J988" s="40" t="s">
        <v>348</v>
      </c>
      <c r="K988" s="40" t="s">
        <v>348</v>
      </c>
      <c r="L988" s="40" t="s">
        <v>348</v>
      </c>
      <c r="M988" s="40" t="s">
        <v>348</v>
      </c>
    </row>
    <row r="989" spans="1:13" ht="16" x14ac:dyDescent="0.2">
      <c r="A989" s="77">
        <v>405</v>
      </c>
      <c r="B989" s="37" t="s">
        <v>269</v>
      </c>
      <c r="C989" s="92">
        <v>42119</v>
      </c>
      <c r="D989" s="91">
        <v>17.004464746210751</v>
      </c>
      <c r="E989" s="91">
        <v>6236.2200858182086</v>
      </c>
      <c r="F989" s="91">
        <v>3.4144377516011568</v>
      </c>
      <c r="G989" s="79">
        <v>4.1399999999999997</v>
      </c>
      <c r="H989" s="79">
        <v>1.2</v>
      </c>
      <c r="I989" s="79">
        <v>38.799999999999997</v>
      </c>
      <c r="J989" s="40" t="s">
        <v>348</v>
      </c>
      <c r="K989" s="40" t="s">
        <v>348</v>
      </c>
      <c r="L989" s="40" t="s">
        <v>348</v>
      </c>
      <c r="M989" s="40" t="s">
        <v>348</v>
      </c>
    </row>
    <row r="990" spans="1:13" ht="16" x14ac:dyDescent="0.2">
      <c r="A990" s="77">
        <v>406</v>
      </c>
      <c r="B990" s="37" t="s">
        <v>276</v>
      </c>
      <c r="C990" s="92">
        <v>42119</v>
      </c>
      <c r="D990" s="91">
        <v>23.469655238418923</v>
      </c>
      <c r="E990" s="91">
        <v>15890.348907822041</v>
      </c>
      <c r="F990" s="91">
        <v>3.080832190464061</v>
      </c>
      <c r="G990" s="79">
        <v>4.1399999999999997</v>
      </c>
      <c r="H990" s="79">
        <v>3.1</v>
      </c>
      <c r="I990" s="79">
        <v>44.6</v>
      </c>
      <c r="J990" s="40" t="s">
        <v>348</v>
      </c>
      <c r="K990" s="40" t="s">
        <v>348</v>
      </c>
      <c r="L990" s="40" t="s">
        <v>348</v>
      </c>
      <c r="M990" s="40" t="s">
        <v>348</v>
      </c>
    </row>
    <row r="991" spans="1:13" ht="16" x14ac:dyDescent="0.2">
      <c r="A991" s="77">
        <v>407</v>
      </c>
      <c r="B991" s="37" t="s">
        <v>274</v>
      </c>
      <c r="C991" s="92">
        <v>42119</v>
      </c>
      <c r="D991" s="91">
        <v>10.732926991177113</v>
      </c>
      <c r="E991" s="91">
        <v>14111.503639630237</v>
      </c>
      <c r="F991" s="91">
        <v>6.1251638674414863</v>
      </c>
      <c r="G991" s="79">
        <v>4.1399999999999997</v>
      </c>
      <c r="H991" s="79">
        <v>3</v>
      </c>
      <c r="I991" s="79">
        <v>44.9</v>
      </c>
      <c r="J991" s="40" t="s">
        <v>348</v>
      </c>
      <c r="K991" s="40" t="s">
        <v>348</v>
      </c>
      <c r="L991" s="40" t="s">
        <v>348</v>
      </c>
      <c r="M991" s="40" t="s">
        <v>348</v>
      </c>
    </row>
    <row r="992" spans="1:13" ht="16" x14ac:dyDescent="0.2">
      <c r="A992" s="77">
        <v>408</v>
      </c>
      <c r="B992" s="37" t="s">
        <v>271</v>
      </c>
      <c r="C992" s="92">
        <v>42119</v>
      </c>
      <c r="D992" s="91">
        <v>33.534195185996765</v>
      </c>
      <c r="E992" s="91">
        <v>17143.082316370856</v>
      </c>
      <c r="F992" s="91">
        <v>3.9661386076725726</v>
      </c>
      <c r="G992" s="79">
        <v>4.1399999999999997</v>
      </c>
      <c r="H992" s="79">
        <v>3.2</v>
      </c>
      <c r="I992" s="79">
        <v>41.5</v>
      </c>
      <c r="J992" s="40" t="s">
        <v>348</v>
      </c>
      <c r="K992" s="40" t="s">
        <v>348</v>
      </c>
      <c r="L992" s="40" t="s">
        <v>348</v>
      </c>
      <c r="M992" s="40" t="s">
        <v>348</v>
      </c>
    </row>
    <row r="993" spans="1:13" ht="16" x14ac:dyDescent="0.2">
      <c r="A993" s="77">
        <v>409</v>
      </c>
      <c r="B993" s="37" t="s">
        <v>270</v>
      </c>
      <c r="C993" s="92">
        <v>42119</v>
      </c>
      <c r="D993" s="91">
        <v>42.271415160042189</v>
      </c>
      <c r="E993" s="91">
        <v>21420.918148523637</v>
      </c>
      <c r="F993" s="91">
        <v>6.4511537119887779</v>
      </c>
      <c r="G993" s="79">
        <v>4.1399999999999997</v>
      </c>
      <c r="H993" s="79">
        <v>3.6</v>
      </c>
      <c r="I993" s="79">
        <v>42.4</v>
      </c>
      <c r="J993" s="40" t="s">
        <v>348</v>
      </c>
      <c r="K993" s="40" t="s">
        <v>348</v>
      </c>
      <c r="L993" s="40" t="s">
        <v>348</v>
      </c>
      <c r="M993" s="40" t="s">
        <v>348</v>
      </c>
    </row>
    <row r="994" spans="1:13" ht="16" x14ac:dyDescent="0.2">
      <c r="A994" s="77">
        <v>102</v>
      </c>
      <c r="B994" s="37" t="s">
        <v>271</v>
      </c>
      <c r="C994" s="92">
        <v>42125</v>
      </c>
      <c r="D994" s="91">
        <v>7.5594141014531946</v>
      </c>
      <c r="E994" s="91">
        <v>42101.392531952108</v>
      </c>
      <c r="F994" s="91">
        <v>182.78330429776091</v>
      </c>
      <c r="G994" s="79">
        <v>17.04</v>
      </c>
      <c r="H994" s="79">
        <v>13.1</v>
      </c>
      <c r="I994" s="79">
        <v>33.799999999999997</v>
      </c>
      <c r="J994" s="40" t="s">
        <v>348</v>
      </c>
      <c r="K994" s="40" t="s">
        <v>348</v>
      </c>
      <c r="L994" s="40" t="s">
        <v>348</v>
      </c>
      <c r="M994" s="40" t="s">
        <v>348</v>
      </c>
    </row>
    <row r="995" spans="1:13" ht="16" x14ac:dyDescent="0.2">
      <c r="A995" s="77">
        <v>103</v>
      </c>
      <c r="B995" s="37" t="s">
        <v>272</v>
      </c>
      <c r="C995" s="92">
        <v>42125</v>
      </c>
      <c r="D995" s="91">
        <v>7.4774517250426573</v>
      </c>
      <c r="E995" s="91">
        <v>25568.764390128552</v>
      </c>
      <c r="F995" s="91">
        <v>117.54356180910486</v>
      </c>
      <c r="G995" s="79">
        <v>17.04</v>
      </c>
      <c r="H995" s="79">
        <v>14</v>
      </c>
      <c r="I995" s="79">
        <v>27.7</v>
      </c>
      <c r="J995" s="40" t="s">
        <v>348</v>
      </c>
      <c r="K995" s="40" t="s">
        <v>348</v>
      </c>
      <c r="L995" s="40" t="s">
        <v>348</v>
      </c>
      <c r="M995" s="40" t="s">
        <v>348</v>
      </c>
    </row>
    <row r="996" spans="1:13" ht="16" x14ac:dyDescent="0.2">
      <c r="A996" s="77">
        <v>104</v>
      </c>
      <c r="B996" s="37" t="s">
        <v>269</v>
      </c>
      <c r="C996" s="92">
        <v>42125</v>
      </c>
      <c r="D996" s="91">
        <v>2.3094084817052907</v>
      </c>
      <c r="E996" s="91">
        <v>17178.969977428809</v>
      </c>
      <c r="F996" s="91">
        <v>41.504486970063091</v>
      </c>
      <c r="G996" s="79">
        <v>17.04</v>
      </c>
      <c r="H996" s="79">
        <v>14.3</v>
      </c>
      <c r="I996" s="79">
        <v>30.3</v>
      </c>
      <c r="J996" s="40" t="s">
        <v>348</v>
      </c>
      <c r="K996" s="40" t="s">
        <v>348</v>
      </c>
      <c r="L996" s="40" t="s">
        <v>348</v>
      </c>
      <c r="M996" s="40" t="s">
        <v>348</v>
      </c>
    </row>
    <row r="997" spans="1:13" ht="16" x14ac:dyDescent="0.2">
      <c r="A997" s="77">
        <v>105</v>
      </c>
      <c r="B997" s="37" t="s">
        <v>274</v>
      </c>
      <c r="C997" s="92">
        <v>42125</v>
      </c>
      <c r="D997" s="91">
        <v>4.5603161622526454</v>
      </c>
      <c r="E997" s="91">
        <v>26718.001238853925</v>
      </c>
      <c r="F997" s="91">
        <v>0</v>
      </c>
      <c r="G997" s="79">
        <v>17.04</v>
      </c>
      <c r="H997" s="79">
        <v>14.9</v>
      </c>
      <c r="I997" s="79">
        <v>29.5</v>
      </c>
      <c r="J997" s="40" t="s">
        <v>348</v>
      </c>
      <c r="K997" s="40" t="s">
        <v>348</v>
      </c>
      <c r="L997" s="40" t="s">
        <v>348</v>
      </c>
      <c r="M997" s="40" t="s">
        <v>348</v>
      </c>
    </row>
    <row r="998" spans="1:13" ht="16" x14ac:dyDescent="0.2">
      <c r="A998" s="77">
        <v>106</v>
      </c>
      <c r="B998" s="37" t="s">
        <v>268</v>
      </c>
      <c r="C998" s="92">
        <v>42125</v>
      </c>
      <c r="D998" s="91">
        <v>2.7990255852294874</v>
      </c>
      <c r="E998" s="91">
        <v>17198.711087949825</v>
      </c>
      <c r="F998" s="91">
        <v>0</v>
      </c>
      <c r="G998" s="79">
        <v>17.04</v>
      </c>
      <c r="H998" s="79">
        <v>13.8</v>
      </c>
      <c r="I998" s="79">
        <v>19.600000000000001</v>
      </c>
      <c r="J998" s="40" t="s">
        <v>348</v>
      </c>
      <c r="K998" s="40" t="s">
        <v>348</v>
      </c>
      <c r="L998" s="40" t="s">
        <v>348</v>
      </c>
      <c r="M998" s="40" t="s">
        <v>348</v>
      </c>
    </row>
    <row r="999" spans="1:13" ht="16" x14ac:dyDescent="0.2">
      <c r="A999" s="77">
        <v>107</v>
      </c>
      <c r="B999" s="37" t="s">
        <v>270</v>
      </c>
      <c r="C999" s="92">
        <v>42125</v>
      </c>
      <c r="D999" s="91">
        <v>5.8710495125391482</v>
      </c>
      <c r="E999" s="91">
        <v>26605.485534907159</v>
      </c>
      <c r="F999" s="91">
        <v>0</v>
      </c>
      <c r="G999" s="79">
        <v>17.04</v>
      </c>
      <c r="H999" s="79">
        <v>13.4</v>
      </c>
      <c r="I999" s="79">
        <v>32.4</v>
      </c>
      <c r="J999" s="40" t="s">
        <v>348</v>
      </c>
      <c r="K999" s="40" t="s">
        <v>348</v>
      </c>
      <c r="L999" s="40" t="s">
        <v>348</v>
      </c>
      <c r="M999" s="40" t="s">
        <v>348</v>
      </c>
    </row>
    <row r="1000" spans="1:13" ht="16" x14ac:dyDescent="0.2">
      <c r="A1000" s="77">
        <v>109</v>
      </c>
      <c r="B1000" s="37" t="s">
        <v>276</v>
      </c>
      <c r="C1000" s="92">
        <v>42125</v>
      </c>
      <c r="D1000" s="91">
        <v>3.5035875859919536</v>
      </c>
      <c r="E1000" s="91">
        <v>13484.979988292249</v>
      </c>
      <c r="F1000" s="91">
        <v>0</v>
      </c>
      <c r="G1000" s="79">
        <v>17.04</v>
      </c>
      <c r="H1000" s="79">
        <v>14.5</v>
      </c>
      <c r="I1000" s="79">
        <v>28.3</v>
      </c>
      <c r="J1000" s="40" t="s">
        <v>348</v>
      </c>
      <c r="K1000" s="40" t="s">
        <v>348</v>
      </c>
      <c r="L1000" s="40" t="s">
        <v>348</v>
      </c>
      <c r="M1000" s="40" t="s">
        <v>348</v>
      </c>
    </row>
    <row r="1001" spans="1:13" ht="16" x14ac:dyDescent="0.2">
      <c r="A1001" s="77">
        <v>110</v>
      </c>
      <c r="B1001" s="37" t="s">
        <v>273</v>
      </c>
      <c r="C1001" s="92">
        <v>42125</v>
      </c>
      <c r="D1001" s="91">
        <v>23.739028809153119</v>
      </c>
      <c r="E1001" s="91">
        <v>47362.771533667459</v>
      </c>
      <c r="F1001" s="91">
        <v>0</v>
      </c>
      <c r="G1001" s="79">
        <v>17.04</v>
      </c>
      <c r="H1001" s="79">
        <v>14.6</v>
      </c>
      <c r="I1001" s="79">
        <v>29.5</v>
      </c>
      <c r="J1001" s="40" t="s">
        <v>348</v>
      </c>
      <c r="K1001" s="40" t="s">
        <v>348</v>
      </c>
      <c r="L1001" s="40" t="s">
        <v>348</v>
      </c>
      <c r="M1001" s="40" t="s">
        <v>348</v>
      </c>
    </row>
    <row r="1002" spans="1:13" ht="16" x14ac:dyDescent="0.2">
      <c r="A1002" s="77">
        <v>202</v>
      </c>
      <c r="B1002" s="37" t="s">
        <v>273</v>
      </c>
      <c r="C1002" s="92">
        <v>42125</v>
      </c>
      <c r="D1002" s="91">
        <v>33.244459588918815</v>
      </c>
      <c r="E1002" s="91">
        <v>29436.831335931987</v>
      </c>
      <c r="F1002" s="91">
        <v>7.4028638791557153</v>
      </c>
      <c r="G1002" s="79">
        <v>15.61</v>
      </c>
      <c r="H1002" s="79">
        <v>12.1</v>
      </c>
      <c r="I1002" s="79">
        <v>28.5</v>
      </c>
      <c r="J1002" s="40" t="s">
        <v>348</v>
      </c>
      <c r="K1002" s="40" t="s">
        <v>348</v>
      </c>
      <c r="L1002" s="40" t="s">
        <v>348</v>
      </c>
      <c r="M1002" s="40" t="s">
        <v>348</v>
      </c>
    </row>
    <row r="1003" spans="1:13" ht="16" x14ac:dyDescent="0.2">
      <c r="A1003" s="77">
        <v>204</v>
      </c>
      <c r="B1003" s="37" t="s">
        <v>274</v>
      </c>
      <c r="C1003" s="92">
        <v>42125</v>
      </c>
      <c r="D1003" s="91">
        <v>15.710122530650898</v>
      </c>
      <c r="E1003" s="91">
        <v>16204.33811726997</v>
      </c>
      <c r="F1003" s="91">
        <v>0.97892602397027972</v>
      </c>
      <c r="G1003" s="79">
        <v>15.61</v>
      </c>
      <c r="H1003" s="79">
        <v>12.9</v>
      </c>
      <c r="I1003" s="79">
        <v>35.200000000000003</v>
      </c>
      <c r="J1003" s="40" t="s">
        <v>348</v>
      </c>
      <c r="K1003" s="40" t="s">
        <v>348</v>
      </c>
      <c r="L1003" s="40" t="s">
        <v>348</v>
      </c>
      <c r="M1003" s="40" t="s">
        <v>348</v>
      </c>
    </row>
    <row r="1004" spans="1:13" ht="16" x14ac:dyDescent="0.2">
      <c r="A1004" s="77">
        <v>205</v>
      </c>
      <c r="B1004" s="37" t="s">
        <v>269</v>
      </c>
      <c r="C1004" s="92">
        <v>42125</v>
      </c>
      <c r="D1004" s="91">
        <v>7.5446884677951846</v>
      </c>
      <c r="E1004" s="91">
        <v>11684.734879942829</v>
      </c>
      <c r="F1004" s="91">
        <v>3.0213099541688018</v>
      </c>
      <c r="G1004" s="79">
        <v>15.61</v>
      </c>
      <c r="H1004" s="79">
        <v>12.9</v>
      </c>
      <c r="I1004" s="79">
        <v>25.6</v>
      </c>
      <c r="J1004" s="40" t="s">
        <v>348</v>
      </c>
      <c r="K1004" s="40" t="s">
        <v>348</v>
      </c>
      <c r="L1004" s="40" t="s">
        <v>348</v>
      </c>
      <c r="M1004" s="40" t="s">
        <v>348</v>
      </c>
    </row>
    <row r="1005" spans="1:13" ht="16" x14ac:dyDescent="0.2">
      <c r="A1005" s="77">
        <v>206</v>
      </c>
      <c r="B1005" s="37" t="s">
        <v>271</v>
      </c>
      <c r="C1005" s="92">
        <v>42125</v>
      </c>
      <c r="D1005" s="91">
        <v>19.741706377979824</v>
      </c>
      <c r="E1005" s="91">
        <v>29059.606833188165</v>
      </c>
      <c r="F1005" s="91">
        <v>0</v>
      </c>
      <c r="G1005" s="79">
        <v>15.61</v>
      </c>
      <c r="H1005" s="79">
        <v>11.9</v>
      </c>
      <c r="I1005" s="79">
        <v>31.9</v>
      </c>
      <c r="J1005" s="40" t="s">
        <v>348</v>
      </c>
      <c r="K1005" s="40" t="s">
        <v>348</v>
      </c>
      <c r="L1005" s="40" t="s">
        <v>348</v>
      </c>
      <c r="M1005" s="40" t="s">
        <v>348</v>
      </c>
    </row>
    <row r="1006" spans="1:13" ht="16" x14ac:dyDescent="0.2">
      <c r="A1006" s="77">
        <v>207</v>
      </c>
      <c r="B1006" s="37" t="s">
        <v>272</v>
      </c>
      <c r="C1006" s="92">
        <v>42125</v>
      </c>
      <c r="D1006" s="91">
        <v>18.672461379892855</v>
      </c>
      <c r="E1006" s="91">
        <v>27789.90513512008</v>
      </c>
      <c r="F1006" s="91">
        <v>0</v>
      </c>
      <c r="G1006" s="79">
        <v>15.61</v>
      </c>
      <c r="H1006" s="79">
        <v>11.7</v>
      </c>
      <c r="I1006" s="79">
        <v>31.9</v>
      </c>
      <c r="J1006" s="40" t="s">
        <v>348</v>
      </c>
      <c r="K1006" s="40" t="s">
        <v>348</v>
      </c>
      <c r="L1006" s="40" t="s">
        <v>348</v>
      </c>
      <c r="M1006" s="40" t="s">
        <v>348</v>
      </c>
    </row>
    <row r="1007" spans="1:13" ht="16" x14ac:dyDescent="0.2">
      <c r="A1007" s="77">
        <v>208</v>
      </c>
      <c r="B1007" s="37" t="s">
        <v>268</v>
      </c>
      <c r="C1007" s="92">
        <v>42125</v>
      </c>
      <c r="D1007" s="91">
        <v>11.457225435129612</v>
      </c>
      <c r="E1007" s="91">
        <v>25014.609008204781</v>
      </c>
      <c r="F1007" s="91">
        <v>0</v>
      </c>
      <c r="G1007" s="79">
        <v>15.61</v>
      </c>
      <c r="H1007" s="79">
        <v>11.4</v>
      </c>
      <c r="I1007" s="79">
        <v>30.3</v>
      </c>
      <c r="J1007" s="40" t="s">
        <v>348</v>
      </c>
      <c r="K1007" s="40" t="s">
        <v>348</v>
      </c>
      <c r="L1007" s="40" t="s">
        <v>348</v>
      </c>
      <c r="M1007" s="40" t="s">
        <v>348</v>
      </c>
    </row>
    <row r="1008" spans="1:13" ht="16" x14ac:dyDescent="0.2">
      <c r="A1008" s="77">
        <v>209</v>
      </c>
      <c r="B1008" s="37" t="s">
        <v>270</v>
      </c>
      <c r="C1008" s="92">
        <v>42125</v>
      </c>
      <c r="D1008" s="91">
        <v>13.109166269041889</v>
      </c>
      <c r="E1008" s="91">
        <v>30638.03621603614</v>
      </c>
      <c r="F1008" s="91">
        <v>0.95088805446037461</v>
      </c>
      <c r="G1008" s="79">
        <v>15.61</v>
      </c>
      <c r="H1008" s="79">
        <v>13.5</v>
      </c>
      <c r="I1008" s="79">
        <v>28.8</v>
      </c>
      <c r="J1008" s="40" t="s">
        <v>348</v>
      </c>
      <c r="K1008" s="40" t="s">
        <v>348</v>
      </c>
      <c r="L1008" s="40" t="s">
        <v>348</v>
      </c>
      <c r="M1008" s="40" t="s">
        <v>348</v>
      </c>
    </row>
    <row r="1009" spans="1:13" ht="16" x14ac:dyDescent="0.2">
      <c r="A1009" s="77">
        <v>210</v>
      </c>
      <c r="B1009" s="37" t="s">
        <v>276</v>
      </c>
      <c r="C1009" s="92">
        <v>42125</v>
      </c>
      <c r="D1009" s="91">
        <v>15.956389151475811</v>
      </c>
      <c r="E1009" s="91">
        <v>30455.796490144829</v>
      </c>
      <c r="F1009" s="91">
        <v>2.2446547157777941</v>
      </c>
      <c r="G1009" s="79">
        <v>15.61</v>
      </c>
      <c r="H1009" s="79">
        <v>13.7</v>
      </c>
      <c r="I1009" s="79">
        <v>33.1</v>
      </c>
      <c r="J1009" s="40" t="s">
        <v>348</v>
      </c>
      <c r="K1009" s="40" t="s">
        <v>348</v>
      </c>
      <c r="L1009" s="40" t="s">
        <v>348</v>
      </c>
      <c r="M1009" s="40" t="s">
        <v>348</v>
      </c>
    </row>
    <row r="1010" spans="1:13" ht="16" x14ac:dyDescent="0.2">
      <c r="A1010" s="77">
        <v>402</v>
      </c>
      <c r="B1010" s="37" t="s">
        <v>272</v>
      </c>
      <c r="C1010" s="92">
        <v>42125</v>
      </c>
      <c r="D1010" s="91">
        <v>45.703299435858966</v>
      </c>
      <c r="E1010" s="91">
        <v>21461.369682948363</v>
      </c>
      <c r="F1010" s="91">
        <v>5.1463451198927848</v>
      </c>
      <c r="G1010" s="79">
        <v>13.44</v>
      </c>
      <c r="H1010" s="79">
        <v>9.8000000000000007</v>
      </c>
      <c r="I1010" s="79">
        <v>28.3</v>
      </c>
      <c r="J1010" s="40" t="s">
        <v>348</v>
      </c>
      <c r="K1010" s="40" t="s">
        <v>348</v>
      </c>
      <c r="L1010" s="40" t="s">
        <v>348</v>
      </c>
      <c r="M1010" s="40" t="s">
        <v>348</v>
      </c>
    </row>
    <row r="1011" spans="1:13" ht="16" x14ac:dyDescent="0.2">
      <c r="A1011" s="77">
        <v>403</v>
      </c>
      <c r="B1011" s="37" t="s">
        <v>268</v>
      </c>
      <c r="C1011" s="92">
        <v>42125</v>
      </c>
      <c r="D1011" s="91">
        <v>65.509759372556346</v>
      </c>
      <c r="E1011" s="91">
        <v>53781.215494088872</v>
      </c>
      <c r="F1011" s="91">
        <v>0</v>
      </c>
      <c r="G1011" s="79">
        <v>13.44</v>
      </c>
      <c r="H1011" s="79">
        <v>9.9</v>
      </c>
      <c r="I1011" s="79">
        <v>33.4</v>
      </c>
      <c r="J1011" s="40" t="s">
        <v>348</v>
      </c>
      <c r="K1011" s="40" t="s">
        <v>348</v>
      </c>
      <c r="L1011" s="40" t="s">
        <v>348</v>
      </c>
      <c r="M1011" s="40" t="s">
        <v>348</v>
      </c>
    </row>
    <row r="1012" spans="1:13" ht="16" x14ac:dyDescent="0.2">
      <c r="A1012" s="77">
        <v>404</v>
      </c>
      <c r="B1012" s="37" t="s">
        <v>273</v>
      </c>
      <c r="C1012" s="92">
        <v>42125</v>
      </c>
      <c r="D1012" s="91">
        <v>88.298954308075324</v>
      </c>
      <c r="E1012" s="91">
        <v>24065.262701241249</v>
      </c>
      <c r="F1012" s="91">
        <v>3.0355630990782991</v>
      </c>
      <c r="G1012" s="79">
        <v>13.44</v>
      </c>
      <c r="H1012" s="79">
        <v>10.3</v>
      </c>
      <c r="I1012" s="79">
        <v>30.2</v>
      </c>
      <c r="J1012" s="40" t="s">
        <v>348</v>
      </c>
      <c r="K1012" s="40" t="s">
        <v>348</v>
      </c>
      <c r="L1012" s="40" t="s">
        <v>348</v>
      </c>
      <c r="M1012" s="40" t="s">
        <v>348</v>
      </c>
    </row>
    <row r="1013" spans="1:13" ht="16" x14ac:dyDescent="0.2">
      <c r="A1013" s="77">
        <v>405</v>
      </c>
      <c r="B1013" s="37" t="s">
        <v>269</v>
      </c>
      <c r="C1013" s="92">
        <v>42125</v>
      </c>
      <c r="D1013" s="91">
        <v>28.517209912899496</v>
      </c>
      <c r="E1013" s="91">
        <v>20169.545379651248</v>
      </c>
      <c r="F1013" s="91">
        <v>1.2104600022827559E-2</v>
      </c>
      <c r="G1013" s="79">
        <v>13.44</v>
      </c>
      <c r="H1013" s="79">
        <v>10.7</v>
      </c>
      <c r="I1013" s="79">
        <v>36.9</v>
      </c>
      <c r="J1013" s="40" t="s">
        <v>348</v>
      </c>
      <c r="K1013" s="40" t="s">
        <v>348</v>
      </c>
      <c r="L1013" s="40" t="s">
        <v>348</v>
      </c>
      <c r="M1013" s="40" t="s">
        <v>348</v>
      </c>
    </row>
    <row r="1014" spans="1:13" ht="16" x14ac:dyDescent="0.2">
      <c r="A1014" s="77">
        <v>406</v>
      </c>
      <c r="B1014" s="37" t="s">
        <v>276</v>
      </c>
      <c r="C1014" s="92">
        <v>42125</v>
      </c>
      <c r="D1014" s="91">
        <v>33.936798813631164</v>
      </c>
      <c r="E1014" s="91">
        <v>22629.107602652566</v>
      </c>
      <c r="F1014" s="91">
        <v>0</v>
      </c>
      <c r="G1014" s="79">
        <v>13.44</v>
      </c>
      <c r="H1014" s="79">
        <v>10.4</v>
      </c>
      <c r="I1014" s="79">
        <v>36.9</v>
      </c>
      <c r="J1014" s="40" t="s">
        <v>348</v>
      </c>
      <c r="K1014" s="40" t="s">
        <v>348</v>
      </c>
      <c r="L1014" s="40" t="s">
        <v>348</v>
      </c>
      <c r="M1014" s="40" t="s">
        <v>348</v>
      </c>
    </row>
    <row r="1015" spans="1:13" ht="16" x14ac:dyDescent="0.2">
      <c r="A1015" s="77">
        <v>407</v>
      </c>
      <c r="B1015" s="37" t="s">
        <v>274</v>
      </c>
      <c r="C1015" s="92">
        <v>42125</v>
      </c>
      <c r="D1015" s="91">
        <v>52.08787128473746</v>
      </c>
      <c r="E1015" s="91">
        <v>53172.163709075641</v>
      </c>
      <c r="F1015" s="91">
        <v>0</v>
      </c>
      <c r="G1015" s="79">
        <v>13.44</v>
      </c>
      <c r="H1015" s="79">
        <v>9.4</v>
      </c>
      <c r="I1015" s="79">
        <v>35.200000000000003</v>
      </c>
      <c r="J1015" s="40" t="s">
        <v>348</v>
      </c>
      <c r="K1015" s="40" t="s">
        <v>348</v>
      </c>
      <c r="L1015" s="40" t="s">
        <v>348</v>
      </c>
      <c r="M1015" s="40" t="s">
        <v>348</v>
      </c>
    </row>
    <row r="1016" spans="1:13" ht="16" x14ac:dyDescent="0.2">
      <c r="A1016" s="77">
        <v>408</v>
      </c>
      <c r="B1016" s="37" t="s">
        <v>271</v>
      </c>
      <c r="C1016" s="92">
        <v>42125</v>
      </c>
      <c r="D1016" s="91">
        <v>76.983067020183455</v>
      </c>
      <c r="E1016" s="91">
        <v>47570.833385344667</v>
      </c>
      <c r="F1016" s="91">
        <v>2.4682753460605067</v>
      </c>
      <c r="G1016" s="79">
        <v>13.44</v>
      </c>
      <c r="H1016" s="79">
        <v>9.6999999999999993</v>
      </c>
      <c r="I1016" s="79">
        <v>34.700000000000003</v>
      </c>
      <c r="J1016" s="40" t="s">
        <v>348</v>
      </c>
      <c r="K1016" s="40" t="s">
        <v>348</v>
      </c>
      <c r="L1016" s="40" t="s">
        <v>348</v>
      </c>
      <c r="M1016" s="40" t="s">
        <v>348</v>
      </c>
    </row>
    <row r="1017" spans="1:13" ht="16" x14ac:dyDescent="0.2">
      <c r="A1017" s="77">
        <v>409</v>
      </c>
      <c r="B1017" s="37" t="s">
        <v>270</v>
      </c>
      <c r="C1017" s="92">
        <v>42125</v>
      </c>
      <c r="D1017" s="91">
        <v>44.955659602413967</v>
      </c>
      <c r="E1017" s="91">
        <v>29673.366476169067</v>
      </c>
      <c r="F1017" s="91">
        <v>3.0160284775837765</v>
      </c>
      <c r="G1017" s="79">
        <v>13.44</v>
      </c>
      <c r="H1017" s="79">
        <v>9.1999999999999993</v>
      </c>
      <c r="I1017" s="79">
        <v>32.6</v>
      </c>
      <c r="J1017" s="40" t="s">
        <v>348</v>
      </c>
      <c r="K1017" s="40" t="s">
        <v>348</v>
      </c>
      <c r="L1017" s="40" t="s">
        <v>348</v>
      </c>
      <c r="M1017" s="40" t="s">
        <v>348</v>
      </c>
    </row>
    <row r="1018" spans="1:13" ht="16" x14ac:dyDescent="0.2">
      <c r="A1018" s="77">
        <v>102</v>
      </c>
      <c r="B1018" s="37" t="s">
        <v>271</v>
      </c>
      <c r="C1018" s="92">
        <v>42128</v>
      </c>
      <c r="D1018" s="91">
        <v>18.823638624411153</v>
      </c>
      <c r="E1018" s="91">
        <v>64741.009071139866</v>
      </c>
      <c r="F1018" s="91">
        <v>7.3056928155847292</v>
      </c>
      <c r="G1018" s="79">
        <v>14.87</v>
      </c>
      <c r="H1018" s="79">
        <v>14.9</v>
      </c>
      <c r="I1018" s="79">
        <v>33.700000000000003</v>
      </c>
      <c r="J1018" s="40" t="s">
        <v>348</v>
      </c>
      <c r="K1018" s="40" t="s">
        <v>348</v>
      </c>
      <c r="L1018" s="40" t="s">
        <v>348</v>
      </c>
      <c r="M1018" s="40" t="s">
        <v>348</v>
      </c>
    </row>
    <row r="1019" spans="1:13" ht="16" x14ac:dyDescent="0.2">
      <c r="A1019" s="77">
        <v>103</v>
      </c>
      <c r="B1019" s="37" t="s">
        <v>272</v>
      </c>
      <c r="C1019" s="92">
        <v>42128</v>
      </c>
      <c r="D1019" s="91">
        <v>14.985080058722383</v>
      </c>
      <c r="E1019" s="91">
        <v>43971.525875292959</v>
      </c>
      <c r="F1019" s="91">
        <v>0.81753086933169017</v>
      </c>
      <c r="G1019" s="79">
        <v>14.87</v>
      </c>
      <c r="H1019" s="79">
        <v>15.5</v>
      </c>
      <c r="I1019" s="79">
        <v>34.6</v>
      </c>
      <c r="J1019" s="40" t="s">
        <v>348</v>
      </c>
      <c r="K1019" s="40" t="s">
        <v>348</v>
      </c>
      <c r="L1019" s="40" t="s">
        <v>348</v>
      </c>
      <c r="M1019" s="40" t="s">
        <v>348</v>
      </c>
    </row>
    <row r="1020" spans="1:13" ht="16" x14ac:dyDescent="0.2">
      <c r="A1020" s="77">
        <v>104</v>
      </c>
      <c r="B1020" s="37" t="s">
        <v>269</v>
      </c>
      <c r="C1020" s="92">
        <v>42128</v>
      </c>
      <c r="D1020" s="91">
        <v>4.6801237297848148</v>
      </c>
      <c r="E1020" s="91">
        <v>32099.10692366874</v>
      </c>
      <c r="F1020" s="91">
        <v>2.0901786126229931</v>
      </c>
      <c r="G1020" s="79">
        <v>14.87</v>
      </c>
      <c r="H1020" s="79">
        <v>16.100000000000001</v>
      </c>
      <c r="I1020" s="79">
        <v>37.4</v>
      </c>
      <c r="J1020" s="40" t="s">
        <v>348</v>
      </c>
      <c r="K1020" s="40" t="s">
        <v>348</v>
      </c>
      <c r="L1020" s="40" t="s">
        <v>348</v>
      </c>
      <c r="M1020" s="40" t="s">
        <v>348</v>
      </c>
    </row>
    <row r="1021" spans="1:13" ht="16" x14ac:dyDescent="0.2">
      <c r="A1021" s="77">
        <v>105</v>
      </c>
      <c r="B1021" s="37" t="s">
        <v>274</v>
      </c>
      <c r="C1021" s="92">
        <v>42128</v>
      </c>
      <c r="D1021" s="91">
        <v>6.4568630290869597</v>
      </c>
      <c r="E1021" s="91">
        <v>47582.785484790424</v>
      </c>
      <c r="F1021" s="91">
        <v>1.6145967318061607</v>
      </c>
      <c r="G1021" s="79">
        <v>14.87</v>
      </c>
      <c r="H1021" s="79">
        <v>15.9</v>
      </c>
      <c r="I1021" s="79">
        <v>36.4</v>
      </c>
      <c r="J1021" s="40" t="s">
        <v>348</v>
      </c>
      <c r="K1021" s="40" t="s">
        <v>348</v>
      </c>
      <c r="L1021" s="40" t="s">
        <v>348</v>
      </c>
      <c r="M1021" s="40" t="s">
        <v>348</v>
      </c>
    </row>
    <row r="1022" spans="1:13" ht="16" x14ac:dyDescent="0.2">
      <c r="A1022" s="77">
        <v>106</v>
      </c>
      <c r="B1022" s="37" t="s">
        <v>268</v>
      </c>
      <c r="C1022" s="92">
        <v>42128</v>
      </c>
      <c r="D1022" s="91">
        <v>23.448654713030258</v>
      </c>
      <c r="E1022" s="91">
        <v>61368.723381887867</v>
      </c>
      <c r="F1022" s="91">
        <v>1.5808763900276728</v>
      </c>
      <c r="G1022" s="79">
        <v>14.87</v>
      </c>
      <c r="H1022" s="79">
        <v>15</v>
      </c>
      <c r="I1022" s="79">
        <v>37.9</v>
      </c>
      <c r="J1022" s="40" t="s">
        <v>348</v>
      </c>
      <c r="K1022" s="40" t="s">
        <v>348</v>
      </c>
      <c r="L1022" s="40" t="s">
        <v>348</v>
      </c>
      <c r="M1022" s="40" t="s">
        <v>348</v>
      </c>
    </row>
    <row r="1023" spans="1:13" ht="16" x14ac:dyDescent="0.2">
      <c r="A1023" s="77">
        <v>107</v>
      </c>
      <c r="B1023" s="37" t="s">
        <v>270</v>
      </c>
      <c r="C1023" s="92">
        <v>42128</v>
      </c>
      <c r="D1023" s="91">
        <v>8.5161393180938916</v>
      </c>
      <c r="E1023" s="91">
        <v>65230.989044954731</v>
      </c>
      <c r="F1023" s="91">
        <v>2.8135316247098645</v>
      </c>
      <c r="G1023" s="79">
        <v>14.87</v>
      </c>
      <c r="H1023" s="79">
        <v>15.6</v>
      </c>
      <c r="I1023" s="79">
        <v>38.9</v>
      </c>
      <c r="J1023" s="40" t="s">
        <v>348</v>
      </c>
      <c r="K1023" s="40" t="s">
        <v>348</v>
      </c>
      <c r="L1023" s="40" t="s">
        <v>348</v>
      </c>
      <c r="M1023" s="40" t="s">
        <v>348</v>
      </c>
    </row>
    <row r="1024" spans="1:13" ht="16" x14ac:dyDescent="0.2">
      <c r="A1024" s="77">
        <v>109</v>
      </c>
      <c r="B1024" s="37" t="s">
        <v>276</v>
      </c>
      <c r="C1024" s="92">
        <v>42128</v>
      </c>
      <c r="D1024" s="91">
        <v>2.4955948815823468</v>
      </c>
      <c r="E1024" s="91">
        <v>13543.198641081737</v>
      </c>
      <c r="F1024" s="91">
        <v>0.53625127257578131</v>
      </c>
      <c r="G1024" s="79">
        <v>14.87</v>
      </c>
      <c r="H1024" s="79">
        <v>15.2</v>
      </c>
      <c r="I1024" s="79">
        <v>37</v>
      </c>
      <c r="J1024" s="40" t="s">
        <v>348</v>
      </c>
      <c r="K1024" s="40" t="s">
        <v>348</v>
      </c>
      <c r="L1024" s="40" t="s">
        <v>348</v>
      </c>
      <c r="M1024" s="40" t="s">
        <v>348</v>
      </c>
    </row>
    <row r="1025" spans="1:13" ht="16" x14ac:dyDescent="0.2">
      <c r="A1025" s="77">
        <v>110</v>
      </c>
      <c r="B1025" s="37" t="s">
        <v>273</v>
      </c>
      <c r="C1025" s="92">
        <v>42128</v>
      </c>
      <c r="D1025" s="91">
        <v>28.299291364712118</v>
      </c>
      <c r="E1025" s="91">
        <v>98567.132389371865</v>
      </c>
      <c r="F1025" s="91">
        <v>3.9313040264108698</v>
      </c>
      <c r="G1025" s="79">
        <v>14.87</v>
      </c>
      <c r="H1025" s="79">
        <v>16.7</v>
      </c>
      <c r="I1025" s="79">
        <v>39.299999999999997</v>
      </c>
      <c r="J1025" s="40" t="s">
        <v>348</v>
      </c>
      <c r="K1025" s="40" t="s">
        <v>348</v>
      </c>
      <c r="L1025" s="40" t="s">
        <v>348</v>
      </c>
      <c r="M1025" s="40" t="s">
        <v>348</v>
      </c>
    </row>
    <row r="1026" spans="1:13" ht="16" x14ac:dyDescent="0.2">
      <c r="A1026" s="77">
        <v>202</v>
      </c>
      <c r="B1026" s="37" t="s">
        <v>273</v>
      </c>
      <c r="C1026" s="92">
        <v>42128</v>
      </c>
      <c r="D1026" s="91">
        <v>44.275500210095203</v>
      </c>
      <c r="E1026" s="91">
        <v>90737.315042599061</v>
      </c>
      <c r="F1026" s="91">
        <v>2.5183552574384698</v>
      </c>
      <c r="G1026" s="79">
        <v>16.32</v>
      </c>
      <c r="H1026" s="79">
        <v>18.2</v>
      </c>
      <c r="I1026" s="79">
        <v>37.799999999999997</v>
      </c>
      <c r="J1026" s="40" t="s">
        <v>348</v>
      </c>
      <c r="K1026" s="40" t="s">
        <v>348</v>
      </c>
      <c r="L1026" s="40" t="s">
        <v>348</v>
      </c>
      <c r="M1026" s="40" t="s">
        <v>348</v>
      </c>
    </row>
    <row r="1027" spans="1:13" ht="16" x14ac:dyDescent="0.2">
      <c r="A1027" s="77">
        <v>204</v>
      </c>
      <c r="B1027" s="37" t="s">
        <v>274</v>
      </c>
      <c r="C1027" s="92">
        <v>42128</v>
      </c>
      <c r="D1027" s="91">
        <v>7.2875669887648806</v>
      </c>
      <c r="E1027" s="91">
        <v>32833.95096391371</v>
      </c>
      <c r="F1027" s="91">
        <v>0.5100799316894935</v>
      </c>
      <c r="G1027" s="79">
        <v>16.32</v>
      </c>
      <c r="H1027" s="79">
        <v>16.899999999999999</v>
      </c>
      <c r="I1027" s="79">
        <v>36.700000000000003</v>
      </c>
      <c r="J1027" s="40" t="s">
        <v>348</v>
      </c>
      <c r="K1027" s="40" t="s">
        <v>348</v>
      </c>
      <c r="L1027" s="40" t="s">
        <v>348</v>
      </c>
      <c r="M1027" s="40" t="s">
        <v>348</v>
      </c>
    </row>
    <row r="1028" spans="1:13" ht="16" x14ac:dyDescent="0.2">
      <c r="A1028" s="77">
        <v>205</v>
      </c>
      <c r="B1028" s="37" t="s">
        <v>269</v>
      </c>
      <c r="C1028" s="92">
        <v>42128</v>
      </c>
      <c r="D1028" s="91">
        <v>15.060759321825373</v>
      </c>
      <c r="E1028" s="91">
        <v>57367.162736583006</v>
      </c>
      <c r="F1028" s="91">
        <v>0.56303918859907409</v>
      </c>
      <c r="G1028" s="79">
        <v>16.32</v>
      </c>
      <c r="H1028" s="79">
        <v>19.100000000000001</v>
      </c>
      <c r="I1028" s="79">
        <v>38.700000000000003</v>
      </c>
      <c r="J1028" s="40" t="s">
        <v>348</v>
      </c>
      <c r="K1028" s="40" t="s">
        <v>348</v>
      </c>
      <c r="L1028" s="40" t="s">
        <v>348</v>
      </c>
      <c r="M1028" s="40" t="s">
        <v>348</v>
      </c>
    </row>
    <row r="1029" spans="1:13" ht="16" x14ac:dyDescent="0.2">
      <c r="A1029" s="77">
        <v>206</v>
      </c>
      <c r="B1029" s="37" t="s">
        <v>271</v>
      </c>
      <c r="C1029" s="92">
        <v>42128</v>
      </c>
      <c r="D1029" s="91">
        <v>65.546651740611352</v>
      </c>
      <c r="E1029" s="91">
        <v>123877.43252586895</v>
      </c>
      <c r="F1029" s="91">
        <v>2.9436221305185146</v>
      </c>
      <c r="G1029" s="79">
        <v>16.32</v>
      </c>
      <c r="H1029" s="79">
        <v>17.8</v>
      </c>
      <c r="I1029" s="79">
        <v>37.299999999999997</v>
      </c>
      <c r="J1029" s="40" t="s">
        <v>348</v>
      </c>
      <c r="K1029" s="40" t="s">
        <v>348</v>
      </c>
      <c r="L1029" s="40" t="s">
        <v>348</v>
      </c>
      <c r="M1029" s="40" t="s">
        <v>348</v>
      </c>
    </row>
    <row r="1030" spans="1:13" ht="16" x14ac:dyDescent="0.2">
      <c r="A1030" s="77">
        <v>207</v>
      </c>
      <c r="B1030" s="37" t="s">
        <v>272</v>
      </c>
      <c r="C1030" s="92">
        <v>42128</v>
      </c>
      <c r="D1030" s="91">
        <v>29.144771603584658</v>
      </c>
      <c r="E1030" s="91">
        <v>38029.382004687352</v>
      </c>
      <c r="F1030" s="91">
        <v>2.381186097538631</v>
      </c>
      <c r="G1030" s="79">
        <v>16.32</v>
      </c>
      <c r="H1030" s="79">
        <v>17.2</v>
      </c>
      <c r="I1030" s="79">
        <v>29.9</v>
      </c>
      <c r="J1030" s="40" t="s">
        <v>348</v>
      </c>
      <c r="K1030" s="40" t="s">
        <v>348</v>
      </c>
      <c r="L1030" s="40" t="s">
        <v>348</v>
      </c>
      <c r="M1030" s="40" t="s">
        <v>348</v>
      </c>
    </row>
    <row r="1031" spans="1:13" ht="16" x14ac:dyDescent="0.2">
      <c r="A1031" s="77">
        <v>208</v>
      </c>
      <c r="B1031" s="37" t="s">
        <v>268</v>
      </c>
      <c r="C1031" s="92">
        <v>42128</v>
      </c>
      <c r="D1031" s="91">
        <v>16.194737994548909</v>
      </c>
      <c r="E1031" s="91">
        <v>78272.345336633152</v>
      </c>
      <c r="F1031" s="91">
        <v>2.766509128621343</v>
      </c>
      <c r="G1031" s="79">
        <v>16.32</v>
      </c>
      <c r="H1031" s="79">
        <v>18</v>
      </c>
      <c r="I1031" s="79">
        <v>38.1</v>
      </c>
      <c r="J1031" s="40" t="s">
        <v>348</v>
      </c>
      <c r="K1031" s="40" t="s">
        <v>348</v>
      </c>
      <c r="L1031" s="40" t="s">
        <v>348</v>
      </c>
      <c r="M1031" s="40" t="s">
        <v>348</v>
      </c>
    </row>
    <row r="1032" spans="1:13" ht="16" x14ac:dyDescent="0.2">
      <c r="A1032" s="77">
        <v>209</v>
      </c>
      <c r="B1032" s="37" t="s">
        <v>270</v>
      </c>
      <c r="C1032" s="92">
        <v>42128</v>
      </c>
      <c r="D1032" s="91">
        <v>26.372807181142804</v>
      </c>
      <c r="E1032" s="91">
        <v>87255.119419569179</v>
      </c>
      <c r="F1032" s="91">
        <v>6.9680808002227099</v>
      </c>
      <c r="G1032" s="79">
        <v>16.32</v>
      </c>
      <c r="H1032" s="79">
        <v>16.8</v>
      </c>
      <c r="I1032" s="79">
        <v>34.9</v>
      </c>
      <c r="J1032" s="40" t="s">
        <v>348</v>
      </c>
      <c r="K1032" s="40" t="s">
        <v>348</v>
      </c>
      <c r="L1032" s="40" t="s">
        <v>348</v>
      </c>
      <c r="M1032" s="40" t="s">
        <v>348</v>
      </c>
    </row>
    <row r="1033" spans="1:13" ht="16" x14ac:dyDescent="0.2">
      <c r="A1033" s="77">
        <v>210</v>
      </c>
      <c r="B1033" s="37" t="s">
        <v>276</v>
      </c>
      <c r="C1033" s="92">
        <v>42128</v>
      </c>
      <c r="D1033" s="91">
        <v>16.319149829259235</v>
      </c>
      <c r="E1033" s="91">
        <v>46625.367650604967</v>
      </c>
      <c r="F1033" s="91">
        <v>4.1329987100144416</v>
      </c>
      <c r="G1033" s="79">
        <v>16.32</v>
      </c>
      <c r="H1033" s="79">
        <v>17.899999999999999</v>
      </c>
      <c r="I1033" s="79">
        <v>35</v>
      </c>
      <c r="J1033" s="40" t="s">
        <v>348</v>
      </c>
      <c r="K1033" s="40" t="s">
        <v>348</v>
      </c>
      <c r="L1033" s="40" t="s">
        <v>348</v>
      </c>
      <c r="M1033" s="40" t="s">
        <v>348</v>
      </c>
    </row>
    <row r="1034" spans="1:13" ht="16" x14ac:dyDescent="0.2">
      <c r="A1034" s="77">
        <v>402</v>
      </c>
      <c r="B1034" s="37" t="s">
        <v>272</v>
      </c>
      <c r="C1034" s="92">
        <v>42128</v>
      </c>
      <c r="D1034" s="91">
        <v>28.717474216383941</v>
      </c>
      <c r="E1034" s="91">
        <v>45973.096017626136</v>
      </c>
      <c r="F1034" s="91">
        <v>1.017177253605271</v>
      </c>
      <c r="G1034" s="79">
        <v>17.43</v>
      </c>
      <c r="H1034" s="79">
        <v>18</v>
      </c>
      <c r="I1034" s="79">
        <v>30.3</v>
      </c>
      <c r="J1034" s="40" t="s">
        <v>348</v>
      </c>
      <c r="K1034" s="40" t="s">
        <v>348</v>
      </c>
      <c r="L1034" s="40" t="s">
        <v>348</v>
      </c>
      <c r="M1034" s="40" t="s">
        <v>348</v>
      </c>
    </row>
    <row r="1035" spans="1:13" ht="16" x14ac:dyDescent="0.2">
      <c r="A1035" s="77">
        <v>403</v>
      </c>
      <c r="B1035" s="37" t="s">
        <v>268</v>
      </c>
      <c r="C1035" s="92">
        <v>42128</v>
      </c>
      <c r="D1035" s="91">
        <v>45.443109247259677</v>
      </c>
      <c r="E1035" s="91">
        <v>93052.392261270026</v>
      </c>
      <c r="F1035" s="91">
        <v>1.2260940846557911</v>
      </c>
      <c r="G1035" s="79">
        <v>17.43</v>
      </c>
      <c r="H1035" s="79">
        <v>18</v>
      </c>
      <c r="I1035" s="79">
        <v>32.299999999999997</v>
      </c>
      <c r="J1035" s="40" t="s">
        <v>348</v>
      </c>
      <c r="K1035" s="40" t="s">
        <v>348</v>
      </c>
      <c r="L1035" s="40" t="s">
        <v>348</v>
      </c>
      <c r="M1035" s="40" t="s">
        <v>348</v>
      </c>
    </row>
    <row r="1036" spans="1:13" ht="16" x14ac:dyDescent="0.2">
      <c r="A1036" s="77">
        <v>404</v>
      </c>
      <c r="B1036" s="37" t="s">
        <v>273</v>
      </c>
      <c r="C1036" s="92">
        <v>42128</v>
      </c>
      <c r="D1036" s="91">
        <v>67.250725255226698</v>
      </c>
      <c r="E1036" s="91">
        <v>69831.223130103521</v>
      </c>
      <c r="F1036" s="91">
        <v>1.947811381101153</v>
      </c>
      <c r="G1036" s="79">
        <v>17.43</v>
      </c>
      <c r="H1036" s="79">
        <v>19.2</v>
      </c>
      <c r="I1036" s="79">
        <v>40.200000000000003</v>
      </c>
      <c r="J1036" s="40" t="s">
        <v>348</v>
      </c>
      <c r="K1036" s="40" t="s">
        <v>348</v>
      </c>
      <c r="L1036" s="40" t="s">
        <v>348</v>
      </c>
      <c r="M1036" s="40" t="s">
        <v>348</v>
      </c>
    </row>
    <row r="1037" spans="1:13" ht="16" x14ac:dyDescent="0.2">
      <c r="A1037" s="77">
        <v>405</v>
      </c>
      <c r="B1037" s="37" t="s">
        <v>269</v>
      </c>
      <c r="C1037" s="92">
        <v>42128</v>
      </c>
      <c r="D1037" s="91">
        <v>26.777302007385419</v>
      </c>
      <c r="E1037" s="91">
        <v>100014.08473137862</v>
      </c>
      <c r="F1037" s="91">
        <v>0</v>
      </c>
      <c r="G1037" s="79">
        <v>17.43</v>
      </c>
      <c r="H1037" s="79">
        <v>19.600000000000001</v>
      </c>
      <c r="I1037" s="79">
        <v>36.1</v>
      </c>
      <c r="J1037" s="40" t="s">
        <v>348</v>
      </c>
      <c r="K1037" s="40" t="s">
        <v>348</v>
      </c>
      <c r="L1037" s="40" t="s">
        <v>348</v>
      </c>
      <c r="M1037" s="40" t="s">
        <v>348</v>
      </c>
    </row>
    <row r="1038" spans="1:13" ht="16" x14ac:dyDescent="0.2">
      <c r="A1038" s="77">
        <v>406</v>
      </c>
      <c r="B1038" s="37" t="s">
        <v>276</v>
      </c>
      <c r="C1038" s="92">
        <v>42128</v>
      </c>
      <c r="D1038" s="91">
        <v>15.769998715379376</v>
      </c>
      <c r="E1038" s="91">
        <v>48554.435057621682</v>
      </c>
      <c r="F1038" s="91">
        <v>1.4964366135763667</v>
      </c>
      <c r="G1038" s="79">
        <v>17.43</v>
      </c>
      <c r="H1038" s="79">
        <v>20.7</v>
      </c>
      <c r="I1038" s="79">
        <v>36.1</v>
      </c>
      <c r="J1038" s="40" t="s">
        <v>348</v>
      </c>
      <c r="K1038" s="40" t="s">
        <v>348</v>
      </c>
      <c r="L1038" s="40" t="s">
        <v>348</v>
      </c>
      <c r="M1038" s="40" t="s">
        <v>348</v>
      </c>
    </row>
    <row r="1039" spans="1:13" ht="16" x14ac:dyDescent="0.2">
      <c r="A1039" s="77">
        <v>407</v>
      </c>
      <c r="B1039" s="37" t="s">
        <v>274</v>
      </c>
      <c r="C1039" s="92">
        <v>42128</v>
      </c>
      <c r="D1039" s="91">
        <v>9.6441195337712369</v>
      </c>
      <c r="E1039" s="91">
        <v>56111.407401358469</v>
      </c>
      <c r="F1039" s="91">
        <v>1.072245315603491</v>
      </c>
      <c r="G1039" s="79">
        <v>17.43</v>
      </c>
      <c r="H1039" s="79">
        <v>21.4</v>
      </c>
      <c r="I1039" s="79">
        <v>34.4</v>
      </c>
      <c r="J1039" s="40" t="s">
        <v>348</v>
      </c>
      <c r="K1039" s="40" t="s">
        <v>348</v>
      </c>
      <c r="L1039" s="40" t="s">
        <v>348</v>
      </c>
      <c r="M1039" s="40" t="s">
        <v>348</v>
      </c>
    </row>
    <row r="1040" spans="1:13" ht="16" x14ac:dyDescent="0.2">
      <c r="A1040" s="77">
        <v>408</v>
      </c>
      <c r="B1040" s="37" t="s">
        <v>271</v>
      </c>
      <c r="C1040" s="92">
        <v>42128</v>
      </c>
      <c r="D1040" s="91">
        <v>57.068793998936357</v>
      </c>
      <c r="E1040" s="91">
        <v>139508.74452883747</v>
      </c>
      <c r="F1040" s="91">
        <v>0.79498805532945982</v>
      </c>
      <c r="G1040" s="79">
        <v>17.43</v>
      </c>
      <c r="H1040" s="79">
        <v>19.2</v>
      </c>
      <c r="I1040" s="79">
        <v>36.4</v>
      </c>
      <c r="J1040" s="40" t="s">
        <v>348</v>
      </c>
      <c r="K1040" s="40" t="s">
        <v>348</v>
      </c>
      <c r="L1040" s="40" t="s">
        <v>348</v>
      </c>
      <c r="M1040" s="40" t="s">
        <v>348</v>
      </c>
    </row>
    <row r="1041" spans="1:13" ht="16" x14ac:dyDescent="0.2">
      <c r="A1041" s="77">
        <v>409</v>
      </c>
      <c r="B1041" s="37" t="s">
        <v>270</v>
      </c>
      <c r="C1041" s="92">
        <v>42128</v>
      </c>
      <c r="D1041" s="91">
        <v>55.180451796128366</v>
      </c>
      <c r="E1041" s="91">
        <v>111174.90170474615</v>
      </c>
      <c r="F1041" s="91">
        <v>0</v>
      </c>
      <c r="G1041" s="79">
        <v>17.43</v>
      </c>
      <c r="H1041" s="79">
        <v>20.7</v>
      </c>
      <c r="I1041" s="79">
        <v>32</v>
      </c>
      <c r="J1041" s="40" t="s">
        <v>348</v>
      </c>
      <c r="K1041" s="40" t="s">
        <v>348</v>
      </c>
      <c r="L1041" s="40" t="s">
        <v>348</v>
      </c>
      <c r="M1041" s="40" t="s">
        <v>348</v>
      </c>
    </row>
    <row r="1042" spans="1:13" ht="16" x14ac:dyDescent="0.2">
      <c r="A1042" s="77">
        <v>102</v>
      </c>
      <c r="B1042" s="37" t="s">
        <v>271</v>
      </c>
      <c r="C1042" s="92">
        <v>42131</v>
      </c>
      <c r="D1042" s="91">
        <v>7.1268895557236824</v>
      </c>
      <c r="E1042" s="91">
        <v>16469.555806163902</v>
      </c>
      <c r="F1042" s="91">
        <v>5.687390588170496</v>
      </c>
      <c r="G1042" s="79">
        <v>23.28</v>
      </c>
      <c r="H1042" s="79">
        <v>18.3</v>
      </c>
      <c r="I1042" s="79">
        <v>24.8</v>
      </c>
      <c r="J1042" s="40" t="s">
        <v>348</v>
      </c>
      <c r="K1042" s="40" t="s">
        <v>348</v>
      </c>
      <c r="L1042" s="40" t="s">
        <v>348</v>
      </c>
      <c r="M1042" s="40" t="s">
        <v>348</v>
      </c>
    </row>
    <row r="1043" spans="1:13" ht="16" x14ac:dyDescent="0.2">
      <c r="A1043" s="77">
        <v>103</v>
      </c>
      <c r="B1043" s="37" t="s">
        <v>272</v>
      </c>
      <c r="C1043" s="92">
        <v>42131</v>
      </c>
      <c r="D1043" s="91">
        <v>4.3749335229452466</v>
      </c>
      <c r="E1043" s="91">
        <v>12560.884054815615</v>
      </c>
      <c r="F1043" s="91">
        <v>3.6701390641352427</v>
      </c>
      <c r="G1043" s="79">
        <v>23.28</v>
      </c>
      <c r="H1043" s="79">
        <v>18.899999999999999</v>
      </c>
      <c r="I1043" s="79">
        <v>22.9</v>
      </c>
      <c r="J1043" s="40" t="s">
        <v>348</v>
      </c>
      <c r="K1043" s="40" t="s">
        <v>348</v>
      </c>
      <c r="L1043" s="40" t="s">
        <v>348</v>
      </c>
      <c r="M1043" s="40" t="s">
        <v>348</v>
      </c>
    </row>
    <row r="1044" spans="1:13" ht="16" x14ac:dyDescent="0.2">
      <c r="A1044" s="77">
        <v>104</v>
      </c>
      <c r="B1044" s="37" t="s">
        <v>269</v>
      </c>
      <c r="C1044" s="92">
        <v>42131</v>
      </c>
      <c r="D1044" s="91">
        <v>10.921308717573694</v>
      </c>
      <c r="E1044" s="91">
        <v>22652.548906422438</v>
      </c>
      <c r="F1044" s="91">
        <v>3.0953197397730592</v>
      </c>
      <c r="G1044" s="79">
        <v>23.28</v>
      </c>
      <c r="H1044" s="79">
        <v>19.3</v>
      </c>
      <c r="I1044" s="79">
        <v>27.3</v>
      </c>
      <c r="J1044" s="40" t="s">
        <v>348</v>
      </c>
      <c r="K1044" s="40" t="s">
        <v>348</v>
      </c>
      <c r="L1044" s="40" t="s">
        <v>348</v>
      </c>
      <c r="M1044" s="40" t="s">
        <v>348</v>
      </c>
    </row>
    <row r="1045" spans="1:13" ht="16" x14ac:dyDescent="0.2">
      <c r="A1045" s="77">
        <v>105</v>
      </c>
      <c r="B1045" s="37" t="s">
        <v>274</v>
      </c>
      <c r="C1045" s="92">
        <v>42131</v>
      </c>
      <c r="D1045" s="91">
        <v>4.5141557178180687</v>
      </c>
      <c r="E1045" s="91">
        <v>17964.443052888699</v>
      </c>
      <c r="F1045" s="91">
        <v>0</v>
      </c>
      <c r="G1045" s="79">
        <v>23.28</v>
      </c>
      <c r="H1045" s="79">
        <v>19.7</v>
      </c>
      <c r="I1045" s="79">
        <v>20.8</v>
      </c>
      <c r="J1045" s="40" t="s">
        <v>348</v>
      </c>
      <c r="K1045" s="40" t="s">
        <v>348</v>
      </c>
      <c r="L1045" s="40" t="s">
        <v>348</v>
      </c>
      <c r="M1045" s="40" t="s">
        <v>348</v>
      </c>
    </row>
    <row r="1046" spans="1:13" ht="16" x14ac:dyDescent="0.2">
      <c r="A1046" s="77">
        <v>106</v>
      </c>
      <c r="B1046" s="37" t="s">
        <v>268</v>
      </c>
      <c r="C1046" s="92">
        <v>42131</v>
      </c>
      <c r="D1046" s="91">
        <v>2.6719411041446977</v>
      </c>
      <c r="E1046" s="91">
        <v>8813.424837428578</v>
      </c>
      <c r="F1046" s="91">
        <v>0.80483464128060134</v>
      </c>
      <c r="G1046" s="79">
        <v>23.28</v>
      </c>
      <c r="H1046" s="79">
        <v>19.100000000000001</v>
      </c>
      <c r="I1046" s="79">
        <v>21.5</v>
      </c>
      <c r="J1046" s="40" t="s">
        <v>348</v>
      </c>
      <c r="K1046" s="40" t="s">
        <v>348</v>
      </c>
      <c r="L1046" s="40" t="s">
        <v>348</v>
      </c>
      <c r="M1046" s="40" t="s">
        <v>348</v>
      </c>
    </row>
    <row r="1047" spans="1:13" ht="16" x14ac:dyDescent="0.2">
      <c r="A1047" s="77">
        <v>107</v>
      </c>
      <c r="B1047" s="37" t="s">
        <v>270</v>
      </c>
      <c r="C1047" s="92">
        <v>42131</v>
      </c>
      <c r="D1047" s="91">
        <v>6.8196184566948501</v>
      </c>
      <c r="E1047" s="91">
        <v>20909.665999562916</v>
      </c>
      <c r="F1047" s="91">
        <v>1.3150982550092345</v>
      </c>
      <c r="G1047" s="79">
        <v>23.28</v>
      </c>
      <c r="H1047" s="79">
        <v>19.2</v>
      </c>
      <c r="I1047" s="79">
        <v>22.9</v>
      </c>
      <c r="J1047" s="40" t="s">
        <v>348</v>
      </c>
      <c r="K1047" s="40" t="s">
        <v>348</v>
      </c>
      <c r="L1047" s="40" t="s">
        <v>348</v>
      </c>
      <c r="M1047" s="40" t="s">
        <v>348</v>
      </c>
    </row>
    <row r="1048" spans="1:13" ht="16" x14ac:dyDescent="0.2">
      <c r="A1048" s="77">
        <v>109</v>
      </c>
      <c r="B1048" s="37" t="s">
        <v>276</v>
      </c>
      <c r="C1048" s="92">
        <v>42131</v>
      </c>
      <c r="D1048" s="91">
        <v>28.40256210510713</v>
      </c>
      <c r="E1048" s="91">
        <v>22704.292403668609</v>
      </c>
      <c r="F1048" s="91">
        <v>5.5333980096563082E-2</v>
      </c>
      <c r="G1048" s="79">
        <v>23.28</v>
      </c>
      <c r="H1048" s="79">
        <v>17.7</v>
      </c>
      <c r="I1048" s="79">
        <v>26.9</v>
      </c>
      <c r="J1048" s="40" t="s">
        <v>348</v>
      </c>
      <c r="K1048" s="40" t="s">
        <v>348</v>
      </c>
      <c r="L1048" s="40" t="s">
        <v>348</v>
      </c>
      <c r="M1048" s="40" t="s">
        <v>348</v>
      </c>
    </row>
    <row r="1049" spans="1:13" ht="16" x14ac:dyDescent="0.2">
      <c r="A1049" s="77">
        <v>110</v>
      </c>
      <c r="B1049" s="37" t="s">
        <v>273</v>
      </c>
      <c r="C1049" s="92">
        <v>42131</v>
      </c>
      <c r="D1049" s="91">
        <v>4.1558266453176911</v>
      </c>
      <c r="E1049" s="91">
        <v>13624.514501675249</v>
      </c>
      <c r="F1049" s="91">
        <v>1.6233101636856018</v>
      </c>
      <c r="G1049" s="79">
        <v>23.28</v>
      </c>
      <c r="H1049" s="79">
        <v>18.399999999999999</v>
      </c>
      <c r="I1049" s="79">
        <v>21.5</v>
      </c>
      <c r="J1049" s="40" t="s">
        <v>348</v>
      </c>
      <c r="K1049" s="40" t="s">
        <v>348</v>
      </c>
      <c r="L1049" s="40" t="s">
        <v>348</v>
      </c>
      <c r="M1049" s="40" t="s">
        <v>348</v>
      </c>
    </row>
    <row r="1050" spans="1:13" ht="16" x14ac:dyDescent="0.2">
      <c r="A1050" s="77">
        <v>202</v>
      </c>
      <c r="B1050" s="37" t="s">
        <v>273</v>
      </c>
      <c r="C1050" s="92">
        <v>42131</v>
      </c>
      <c r="D1050" s="91">
        <v>16.438113341035564</v>
      </c>
      <c r="E1050" s="91">
        <v>19787.757243535518</v>
      </c>
      <c r="F1050" s="91">
        <v>1.0841273622971277</v>
      </c>
      <c r="G1050" s="79">
        <v>21.68</v>
      </c>
      <c r="H1050" s="79">
        <v>17.7</v>
      </c>
      <c r="I1050" s="79">
        <v>25.9</v>
      </c>
      <c r="J1050" s="40" t="s">
        <v>348</v>
      </c>
      <c r="K1050" s="40" t="s">
        <v>348</v>
      </c>
      <c r="L1050" s="40" t="s">
        <v>348</v>
      </c>
      <c r="M1050" s="40" t="s">
        <v>348</v>
      </c>
    </row>
    <row r="1051" spans="1:13" ht="16" x14ac:dyDescent="0.2">
      <c r="A1051" s="77">
        <v>204</v>
      </c>
      <c r="B1051" s="37" t="s">
        <v>274</v>
      </c>
      <c r="C1051" s="92">
        <v>42131</v>
      </c>
      <c r="D1051" s="91">
        <v>5.6524969684051758</v>
      </c>
      <c r="E1051" s="91">
        <v>6543.4274731007936</v>
      </c>
      <c r="F1051" s="91">
        <v>3.2276766501558418</v>
      </c>
      <c r="G1051" s="79">
        <v>21.68</v>
      </c>
      <c r="H1051" s="79">
        <v>17.8</v>
      </c>
      <c r="I1051" s="79">
        <v>23.9</v>
      </c>
      <c r="J1051" s="40" t="s">
        <v>348</v>
      </c>
      <c r="K1051" s="40" t="s">
        <v>348</v>
      </c>
      <c r="L1051" s="40" t="s">
        <v>348</v>
      </c>
      <c r="M1051" s="40" t="s">
        <v>348</v>
      </c>
    </row>
    <row r="1052" spans="1:13" ht="16" x14ac:dyDescent="0.2">
      <c r="A1052" s="77">
        <v>205</v>
      </c>
      <c r="B1052" s="37" t="s">
        <v>269</v>
      </c>
      <c r="C1052" s="92">
        <v>42131</v>
      </c>
      <c r="D1052" s="91">
        <v>32.434811858174371</v>
      </c>
      <c r="E1052" s="91">
        <v>63980.832987796501</v>
      </c>
      <c r="F1052" s="91">
        <v>0</v>
      </c>
      <c r="G1052" s="79">
        <v>21.68</v>
      </c>
      <c r="H1052" s="79">
        <v>17.8</v>
      </c>
      <c r="I1052" s="79">
        <v>34</v>
      </c>
      <c r="J1052" s="40" t="s">
        <v>348</v>
      </c>
      <c r="K1052" s="40" t="s">
        <v>348</v>
      </c>
      <c r="L1052" s="40" t="s">
        <v>348</v>
      </c>
      <c r="M1052" s="40" t="s">
        <v>348</v>
      </c>
    </row>
    <row r="1053" spans="1:13" ht="16" x14ac:dyDescent="0.2">
      <c r="A1053" s="77">
        <v>206</v>
      </c>
      <c r="B1053" s="37" t="s">
        <v>271</v>
      </c>
      <c r="C1053" s="92">
        <v>42131</v>
      </c>
      <c r="D1053" s="91">
        <v>24.471313909540164</v>
      </c>
      <c r="E1053" s="91">
        <v>35612.170884035389</v>
      </c>
      <c r="F1053" s="91">
        <v>0</v>
      </c>
      <c r="G1053" s="79">
        <v>21.68</v>
      </c>
      <c r="H1053" s="79">
        <v>17.899999999999999</v>
      </c>
      <c r="I1053" s="79">
        <v>27</v>
      </c>
      <c r="J1053" s="40" t="s">
        <v>348</v>
      </c>
      <c r="K1053" s="40" t="s">
        <v>348</v>
      </c>
      <c r="L1053" s="40" t="s">
        <v>348</v>
      </c>
      <c r="M1053" s="40" t="s">
        <v>348</v>
      </c>
    </row>
    <row r="1054" spans="1:13" ht="16" x14ac:dyDescent="0.2">
      <c r="A1054" s="77">
        <v>207</v>
      </c>
      <c r="B1054" s="37" t="s">
        <v>272</v>
      </c>
      <c r="C1054" s="92">
        <v>42131</v>
      </c>
      <c r="D1054" s="91">
        <v>8.5543604031554867</v>
      </c>
      <c r="E1054" s="91">
        <v>16739.740959906587</v>
      </c>
      <c r="F1054" s="91">
        <v>0</v>
      </c>
      <c r="G1054" s="79">
        <v>21.68</v>
      </c>
      <c r="H1054" s="79">
        <v>17.3</v>
      </c>
      <c r="I1054" s="79">
        <v>24.9</v>
      </c>
      <c r="J1054" s="40" t="s">
        <v>348</v>
      </c>
      <c r="K1054" s="40" t="s">
        <v>348</v>
      </c>
      <c r="L1054" s="40" t="s">
        <v>348</v>
      </c>
      <c r="M1054" s="40" t="s">
        <v>348</v>
      </c>
    </row>
    <row r="1055" spans="1:13" ht="16" x14ac:dyDescent="0.2">
      <c r="A1055" s="77">
        <v>208</v>
      </c>
      <c r="B1055" s="37" t="s">
        <v>268</v>
      </c>
      <c r="C1055" s="92">
        <v>42131</v>
      </c>
      <c r="D1055" s="91">
        <v>3.9956344411270015</v>
      </c>
      <c r="E1055" s="91">
        <v>10750.618643919672</v>
      </c>
      <c r="F1055" s="91">
        <v>1.28616600279242</v>
      </c>
      <c r="G1055" s="79">
        <v>21.68</v>
      </c>
      <c r="H1055" s="79">
        <v>17.3</v>
      </c>
      <c r="I1055" s="79">
        <v>22.7</v>
      </c>
      <c r="J1055" s="40" t="s">
        <v>348</v>
      </c>
      <c r="K1055" s="40" t="s">
        <v>348</v>
      </c>
      <c r="L1055" s="40" t="s">
        <v>348</v>
      </c>
      <c r="M1055" s="40" t="s">
        <v>348</v>
      </c>
    </row>
    <row r="1056" spans="1:13" ht="16" x14ac:dyDescent="0.2">
      <c r="A1056" s="77">
        <v>209</v>
      </c>
      <c r="B1056" s="37" t="s">
        <v>270</v>
      </c>
      <c r="C1056" s="92">
        <v>42131</v>
      </c>
      <c r="D1056" s="91">
        <v>8.2911975873473818</v>
      </c>
      <c r="E1056" s="91">
        <v>16753.484732810535</v>
      </c>
      <c r="F1056" s="91">
        <v>0</v>
      </c>
      <c r="G1056" s="79">
        <v>21.68</v>
      </c>
      <c r="H1056" s="79">
        <v>17.899999999999999</v>
      </c>
      <c r="I1056" s="79">
        <v>20.5</v>
      </c>
      <c r="J1056" s="40" t="s">
        <v>348</v>
      </c>
      <c r="K1056" s="40" t="s">
        <v>348</v>
      </c>
      <c r="L1056" s="40" t="s">
        <v>348</v>
      </c>
      <c r="M1056" s="40" t="s">
        <v>348</v>
      </c>
    </row>
    <row r="1057" spans="1:13" ht="16" x14ac:dyDescent="0.2">
      <c r="A1057" s="77">
        <v>210</v>
      </c>
      <c r="B1057" s="37" t="s">
        <v>276</v>
      </c>
      <c r="C1057" s="92">
        <v>42131</v>
      </c>
      <c r="D1057" s="91">
        <v>25.38961626317781</v>
      </c>
      <c r="E1057" s="91">
        <v>13778.954371086216</v>
      </c>
      <c r="F1057" s="91">
        <v>0</v>
      </c>
      <c r="G1057" s="79">
        <v>21.68</v>
      </c>
      <c r="H1057" s="79">
        <v>18.399999999999999</v>
      </c>
      <c r="I1057" s="79">
        <v>24.5</v>
      </c>
      <c r="J1057" s="40" t="s">
        <v>348</v>
      </c>
      <c r="K1057" s="40" t="s">
        <v>348</v>
      </c>
      <c r="L1057" s="40" t="s">
        <v>348</v>
      </c>
      <c r="M1057" s="40" t="s">
        <v>348</v>
      </c>
    </row>
    <row r="1058" spans="1:13" ht="16" x14ac:dyDescent="0.2">
      <c r="A1058" s="77">
        <v>402</v>
      </c>
      <c r="B1058" s="37" t="s">
        <v>272</v>
      </c>
      <c r="C1058" s="92">
        <v>42131</v>
      </c>
      <c r="D1058" s="91">
        <v>17.098891116404523</v>
      </c>
      <c r="E1058" s="91">
        <v>11992.36407249526</v>
      </c>
      <c r="F1058" s="91">
        <v>2.5650404733933998</v>
      </c>
      <c r="G1058" s="79">
        <v>19.16</v>
      </c>
      <c r="H1058" s="79">
        <v>15.7</v>
      </c>
      <c r="I1058" s="79">
        <v>28.8</v>
      </c>
      <c r="J1058" s="40" t="s">
        <v>348</v>
      </c>
      <c r="K1058" s="40" t="s">
        <v>348</v>
      </c>
      <c r="L1058" s="40" t="s">
        <v>348</v>
      </c>
      <c r="M1058" s="40" t="s">
        <v>348</v>
      </c>
    </row>
    <row r="1059" spans="1:13" ht="16" x14ac:dyDescent="0.2">
      <c r="A1059" s="77">
        <v>403</v>
      </c>
      <c r="B1059" s="37" t="s">
        <v>268</v>
      </c>
      <c r="C1059" s="92">
        <v>42131</v>
      </c>
      <c r="D1059" s="91">
        <v>11.876087056810171</v>
      </c>
      <c r="E1059" s="91">
        <v>10301.794728362476</v>
      </c>
      <c r="F1059" s="91">
        <v>1.3898244327441935</v>
      </c>
      <c r="G1059" s="79">
        <v>19.16</v>
      </c>
      <c r="H1059" s="79">
        <v>16</v>
      </c>
      <c r="I1059" s="79">
        <v>25.9</v>
      </c>
      <c r="J1059" s="40" t="s">
        <v>348</v>
      </c>
      <c r="K1059" s="40" t="s">
        <v>348</v>
      </c>
      <c r="L1059" s="40" t="s">
        <v>348</v>
      </c>
      <c r="M1059" s="40" t="s">
        <v>348</v>
      </c>
    </row>
    <row r="1060" spans="1:13" ht="16" x14ac:dyDescent="0.2">
      <c r="A1060" s="77">
        <v>404</v>
      </c>
      <c r="B1060" s="37" t="s">
        <v>273</v>
      </c>
      <c r="C1060" s="92">
        <v>42131</v>
      </c>
      <c r="D1060" s="91">
        <v>10.649263688329944</v>
      </c>
      <c r="E1060" s="91">
        <v>13167.858194320894</v>
      </c>
      <c r="F1060" s="91">
        <v>1.2158465256219251</v>
      </c>
      <c r="G1060" s="79">
        <v>19.16</v>
      </c>
      <c r="H1060" s="79">
        <v>15.7</v>
      </c>
      <c r="I1060" s="79">
        <v>34</v>
      </c>
      <c r="J1060" s="40" t="s">
        <v>348</v>
      </c>
      <c r="K1060" s="40" t="s">
        <v>348</v>
      </c>
      <c r="L1060" s="40" t="s">
        <v>348</v>
      </c>
      <c r="M1060" s="40" t="s">
        <v>348</v>
      </c>
    </row>
    <row r="1061" spans="1:13" ht="16" x14ac:dyDescent="0.2">
      <c r="A1061" s="77">
        <v>405</v>
      </c>
      <c r="B1061" s="37" t="s">
        <v>269</v>
      </c>
      <c r="C1061" s="92">
        <v>42131</v>
      </c>
      <c r="D1061" s="91">
        <v>14.863985341007787</v>
      </c>
      <c r="E1061" s="91">
        <v>22811.489549050071</v>
      </c>
      <c r="F1061" s="91">
        <v>1.9678624834169902</v>
      </c>
      <c r="G1061" s="79">
        <v>19.16</v>
      </c>
      <c r="H1061" s="79">
        <v>15.5</v>
      </c>
      <c r="I1061" s="79">
        <v>30.6</v>
      </c>
      <c r="J1061" s="40" t="s">
        <v>348</v>
      </c>
      <c r="K1061" s="40" t="s">
        <v>348</v>
      </c>
      <c r="L1061" s="40" t="s">
        <v>348</v>
      </c>
      <c r="M1061" s="40" t="s">
        <v>348</v>
      </c>
    </row>
    <row r="1062" spans="1:13" ht="16" x14ac:dyDescent="0.2">
      <c r="A1062" s="77">
        <v>406</v>
      </c>
      <c r="B1062" s="37" t="s">
        <v>276</v>
      </c>
      <c r="C1062" s="92">
        <v>42131</v>
      </c>
      <c r="D1062" s="91">
        <v>5.0228144646559132</v>
      </c>
      <c r="E1062" s="91">
        <v>4074.1845595302411</v>
      </c>
      <c r="F1062" s="91">
        <v>1.6926170647760741</v>
      </c>
      <c r="G1062" s="79">
        <v>19.16</v>
      </c>
      <c r="H1062" s="79">
        <v>15.3</v>
      </c>
      <c r="I1062" s="79">
        <v>27.6</v>
      </c>
      <c r="J1062" s="40" t="s">
        <v>348</v>
      </c>
      <c r="K1062" s="40" t="s">
        <v>348</v>
      </c>
      <c r="L1062" s="40" t="s">
        <v>348</v>
      </c>
      <c r="M1062" s="40" t="s">
        <v>348</v>
      </c>
    </row>
    <row r="1063" spans="1:13" ht="16" x14ac:dyDescent="0.2">
      <c r="A1063" s="77">
        <v>407</v>
      </c>
      <c r="B1063" s="37" t="s">
        <v>274</v>
      </c>
      <c r="C1063" s="92">
        <v>42131</v>
      </c>
      <c r="D1063" s="91">
        <v>14.479682663773971</v>
      </c>
      <c r="E1063" s="91">
        <v>18076.743174447794</v>
      </c>
      <c r="F1063" s="91">
        <v>2.5338062643724029</v>
      </c>
      <c r="G1063" s="79">
        <v>19.16</v>
      </c>
      <c r="H1063" s="79">
        <v>16.3</v>
      </c>
      <c r="I1063" s="79">
        <v>24.6</v>
      </c>
      <c r="J1063" s="40" t="s">
        <v>348</v>
      </c>
      <c r="K1063" s="40" t="s">
        <v>348</v>
      </c>
      <c r="L1063" s="40" t="s">
        <v>348</v>
      </c>
      <c r="M1063" s="40" t="s">
        <v>348</v>
      </c>
    </row>
    <row r="1064" spans="1:13" ht="16" x14ac:dyDescent="0.2">
      <c r="A1064" s="77">
        <v>408</v>
      </c>
      <c r="B1064" s="37" t="s">
        <v>271</v>
      </c>
      <c r="C1064" s="92">
        <v>42131</v>
      </c>
      <c r="D1064" s="91">
        <v>5.9483840613637895</v>
      </c>
      <c r="E1064" s="91">
        <v>18205.738531818017</v>
      </c>
      <c r="F1064" s="91">
        <v>1.1346554673791869</v>
      </c>
      <c r="G1064" s="79">
        <v>19.16</v>
      </c>
      <c r="H1064" s="79">
        <v>15.5</v>
      </c>
      <c r="I1064" s="79">
        <v>30.5</v>
      </c>
      <c r="J1064" s="40" t="s">
        <v>348</v>
      </c>
      <c r="K1064" s="40" t="s">
        <v>348</v>
      </c>
      <c r="L1064" s="40" t="s">
        <v>348</v>
      </c>
      <c r="M1064" s="40" t="s">
        <v>348</v>
      </c>
    </row>
    <row r="1065" spans="1:13" ht="16" x14ac:dyDescent="0.2">
      <c r="A1065" s="77">
        <v>409</v>
      </c>
      <c r="B1065" s="37" t="s">
        <v>270</v>
      </c>
      <c r="C1065" s="92">
        <v>42131</v>
      </c>
      <c r="D1065" s="91">
        <v>12.467544217914897</v>
      </c>
      <c r="E1065" s="91">
        <v>15954.153849072311</v>
      </c>
      <c r="F1065" s="91">
        <v>0.95452677347600534</v>
      </c>
      <c r="G1065" s="79">
        <v>19.16</v>
      </c>
      <c r="H1065" s="79">
        <v>16.2</v>
      </c>
      <c r="I1065" s="79">
        <v>26.4</v>
      </c>
      <c r="J1065" s="40" t="s">
        <v>348</v>
      </c>
      <c r="K1065" s="40" t="s">
        <v>348</v>
      </c>
      <c r="L1065" s="40" t="s">
        <v>348</v>
      </c>
      <c r="M1065" s="40" t="s">
        <v>348</v>
      </c>
    </row>
    <row r="1066" spans="1:13" ht="16" x14ac:dyDescent="0.2">
      <c r="A1066" s="77">
        <v>102</v>
      </c>
      <c r="B1066" s="37" t="s">
        <v>271</v>
      </c>
      <c r="C1066" s="92">
        <v>42135</v>
      </c>
      <c r="D1066" s="91">
        <v>11.895946401200087</v>
      </c>
      <c r="E1066" s="91">
        <v>19438.183228742335</v>
      </c>
      <c r="F1066" s="91">
        <v>4.6862208364918221</v>
      </c>
      <c r="G1066" s="79">
        <v>15.81</v>
      </c>
      <c r="H1066" s="79">
        <v>16.7</v>
      </c>
      <c r="I1066" s="79">
        <v>26.4</v>
      </c>
      <c r="J1066" s="91">
        <v>2.2000000000000002</v>
      </c>
      <c r="K1066" s="91">
        <v>18.7</v>
      </c>
      <c r="L1066" s="91">
        <v>2</v>
      </c>
      <c r="M1066" s="91">
        <v>8.6</v>
      </c>
    </row>
    <row r="1067" spans="1:13" ht="16" x14ac:dyDescent="0.2">
      <c r="A1067" s="77">
        <v>103</v>
      </c>
      <c r="B1067" s="37" t="s">
        <v>272</v>
      </c>
      <c r="C1067" s="92">
        <v>42135</v>
      </c>
      <c r="D1067" s="91">
        <v>22.114193645350593</v>
      </c>
      <c r="E1067" s="91">
        <v>11960.590271849745</v>
      </c>
      <c r="F1067" s="91">
        <v>2.3232718568635784</v>
      </c>
      <c r="G1067" s="79">
        <v>15.81</v>
      </c>
      <c r="H1067" s="79">
        <v>16.7</v>
      </c>
      <c r="I1067" s="79">
        <v>26.5</v>
      </c>
      <c r="J1067" s="91">
        <v>3.2</v>
      </c>
      <c r="K1067" s="91">
        <v>33.700000000000003</v>
      </c>
      <c r="L1067" s="91">
        <v>1.7</v>
      </c>
      <c r="M1067" s="91">
        <v>10.7</v>
      </c>
    </row>
    <row r="1068" spans="1:13" ht="16" x14ac:dyDescent="0.2">
      <c r="A1068" s="77">
        <v>104</v>
      </c>
      <c r="B1068" s="37" t="s">
        <v>269</v>
      </c>
      <c r="C1068" s="92">
        <v>42135</v>
      </c>
      <c r="D1068" s="91">
        <v>20.381125112392017</v>
      </c>
      <c r="E1068" s="91">
        <v>61669.238341494085</v>
      </c>
      <c r="F1068" s="91">
        <v>4.1459090256535136</v>
      </c>
      <c r="G1068" s="79">
        <v>15.81</v>
      </c>
      <c r="H1068" s="79">
        <v>17.3</v>
      </c>
      <c r="I1068" s="79">
        <v>33.6</v>
      </c>
      <c r="J1068" s="91">
        <v>2.2000000000000002</v>
      </c>
      <c r="K1068" s="91">
        <v>22.5</v>
      </c>
      <c r="L1068" s="91">
        <v>2.5</v>
      </c>
      <c r="M1068" s="91">
        <v>19.8</v>
      </c>
    </row>
    <row r="1069" spans="1:13" ht="16" x14ac:dyDescent="0.2">
      <c r="A1069" s="77">
        <v>105</v>
      </c>
      <c r="B1069" s="37" t="s">
        <v>274</v>
      </c>
      <c r="C1069" s="92">
        <v>42135</v>
      </c>
      <c r="D1069" s="91">
        <v>7.720435595855009</v>
      </c>
      <c r="E1069" s="91">
        <v>8949.4867710501239</v>
      </c>
      <c r="F1069" s="91">
        <v>3.3827402526491221</v>
      </c>
      <c r="G1069" s="79">
        <v>15.81</v>
      </c>
      <c r="H1069" s="79">
        <v>16.399999999999999</v>
      </c>
      <c r="I1069" s="79">
        <v>27.6</v>
      </c>
      <c r="J1069" s="91">
        <v>11.5</v>
      </c>
      <c r="K1069" s="91">
        <v>15.6</v>
      </c>
      <c r="L1069" s="91">
        <v>1.9</v>
      </c>
      <c r="M1069" s="91">
        <v>3.5</v>
      </c>
    </row>
    <row r="1070" spans="1:13" ht="16" x14ac:dyDescent="0.2">
      <c r="A1070" s="77">
        <v>106</v>
      </c>
      <c r="B1070" s="37" t="s">
        <v>268</v>
      </c>
      <c r="C1070" s="92">
        <v>42135</v>
      </c>
      <c r="D1070" s="91">
        <v>19.960093031585259</v>
      </c>
      <c r="E1070" s="91">
        <v>19087.663554283332</v>
      </c>
      <c r="F1070" s="91">
        <v>1.8470044212282579</v>
      </c>
      <c r="G1070" s="79">
        <v>15.81</v>
      </c>
      <c r="H1070" s="79">
        <v>16.399999999999999</v>
      </c>
      <c r="I1070" s="79">
        <v>27.3</v>
      </c>
      <c r="J1070" s="91">
        <v>5.0999999999999996</v>
      </c>
      <c r="K1070" s="91">
        <v>31.2</v>
      </c>
      <c r="L1070" s="91">
        <v>0.6</v>
      </c>
      <c r="M1070" s="91">
        <v>12.3</v>
      </c>
    </row>
    <row r="1071" spans="1:13" ht="16" x14ac:dyDescent="0.2">
      <c r="A1071" s="77">
        <v>107</v>
      </c>
      <c r="B1071" s="37" t="s">
        <v>270</v>
      </c>
      <c r="C1071" s="92">
        <v>42135</v>
      </c>
      <c r="D1071" s="91">
        <v>18.568129585170681</v>
      </c>
      <c r="E1071" s="91">
        <v>17211.117089562624</v>
      </c>
      <c r="F1071" s="91">
        <v>0.99178813041621849</v>
      </c>
      <c r="G1071" s="79">
        <v>15.81</v>
      </c>
      <c r="H1071" s="79">
        <v>15.9</v>
      </c>
      <c r="I1071" s="79">
        <v>31.7</v>
      </c>
      <c r="J1071" s="91">
        <v>4</v>
      </c>
      <c r="K1071" s="91">
        <v>25.7</v>
      </c>
      <c r="L1071" s="91">
        <v>3.6</v>
      </c>
      <c r="M1071" s="91">
        <v>9.4</v>
      </c>
    </row>
    <row r="1072" spans="1:13" ht="16" x14ac:dyDescent="0.2">
      <c r="A1072" s="77">
        <v>109</v>
      </c>
      <c r="B1072" s="37" t="s">
        <v>276</v>
      </c>
      <c r="C1072" s="92">
        <v>42135</v>
      </c>
      <c r="D1072" s="91">
        <v>59.006677799958155</v>
      </c>
      <c r="E1072" s="91">
        <v>11640.734111121459</v>
      </c>
      <c r="F1072" s="91">
        <v>0.89201891154062851</v>
      </c>
      <c r="G1072" s="79">
        <v>15.81</v>
      </c>
      <c r="H1072" s="79">
        <v>15.8</v>
      </c>
      <c r="I1072" s="79">
        <v>32.799999999999997</v>
      </c>
      <c r="J1072" s="91">
        <v>63</v>
      </c>
      <c r="K1072" s="91">
        <v>64.5</v>
      </c>
      <c r="L1072" s="91">
        <v>2.4</v>
      </c>
      <c r="M1072" s="91">
        <v>6.8</v>
      </c>
    </row>
    <row r="1073" spans="1:13" ht="16" x14ac:dyDescent="0.2">
      <c r="A1073" s="77">
        <v>110</v>
      </c>
      <c r="B1073" s="37" t="s">
        <v>273</v>
      </c>
      <c r="C1073" s="92">
        <v>42135</v>
      </c>
      <c r="D1073" s="91">
        <v>17.850886101315062</v>
      </c>
      <c r="E1073" s="91">
        <v>12799.851309733382</v>
      </c>
      <c r="F1073" s="91">
        <v>0.93640912071878013</v>
      </c>
      <c r="G1073" s="79">
        <v>15.81</v>
      </c>
      <c r="H1073" s="79">
        <v>16.7</v>
      </c>
      <c r="I1073" s="79">
        <v>34.5</v>
      </c>
      <c r="J1073" s="91">
        <v>6.3</v>
      </c>
      <c r="K1073" s="91">
        <v>14.3</v>
      </c>
      <c r="L1073" s="91">
        <v>1.7</v>
      </c>
      <c r="M1073" s="91">
        <v>3.3</v>
      </c>
    </row>
    <row r="1074" spans="1:13" ht="16" x14ac:dyDescent="0.2">
      <c r="A1074" s="77">
        <v>202</v>
      </c>
      <c r="B1074" s="37" t="s">
        <v>273</v>
      </c>
      <c r="C1074" s="92">
        <v>42135</v>
      </c>
      <c r="D1074" s="91">
        <v>44.335100706891154</v>
      </c>
      <c r="E1074" s="91">
        <v>30046.151880327961</v>
      </c>
      <c r="F1074" s="91">
        <v>2.2568197602985016</v>
      </c>
      <c r="G1074" s="79">
        <v>14.96</v>
      </c>
      <c r="H1074" s="79">
        <v>14.5</v>
      </c>
      <c r="I1074" s="79">
        <v>32.299999999999997</v>
      </c>
      <c r="J1074" s="91">
        <v>2.2000000000000002</v>
      </c>
      <c r="K1074" s="91">
        <v>13.2</v>
      </c>
      <c r="L1074" s="91">
        <v>1.9</v>
      </c>
      <c r="M1074" s="91">
        <v>3.5</v>
      </c>
    </row>
    <row r="1075" spans="1:13" ht="16" x14ac:dyDescent="0.2">
      <c r="A1075" s="77">
        <v>204</v>
      </c>
      <c r="B1075" s="37" t="s">
        <v>274</v>
      </c>
      <c r="C1075" s="92">
        <v>42135</v>
      </c>
      <c r="D1075" s="91">
        <v>9.82014872151451</v>
      </c>
      <c r="E1075" s="91">
        <v>8823.7665951540621</v>
      </c>
      <c r="F1075" s="91">
        <v>3.1118684134288781</v>
      </c>
      <c r="G1075" s="79">
        <v>14.96</v>
      </c>
      <c r="H1075" s="79">
        <v>15.2</v>
      </c>
      <c r="I1075" s="79">
        <v>35.4</v>
      </c>
      <c r="J1075" s="91">
        <v>1.8</v>
      </c>
      <c r="K1075" s="91">
        <v>10.7</v>
      </c>
      <c r="L1075" s="91">
        <v>1.7</v>
      </c>
      <c r="M1075" s="91">
        <v>3.1</v>
      </c>
    </row>
    <row r="1076" spans="1:13" ht="16" x14ac:dyDescent="0.2">
      <c r="A1076" s="77">
        <v>205</v>
      </c>
      <c r="B1076" s="37" t="s">
        <v>269</v>
      </c>
      <c r="C1076" s="92">
        <v>42135</v>
      </c>
      <c r="D1076" s="91">
        <v>71.719354174299028</v>
      </c>
      <c r="E1076" s="91">
        <v>76498.174200044567</v>
      </c>
      <c r="F1076" s="91">
        <v>4.1257523590049772</v>
      </c>
      <c r="G1076" s="79">
        <v>14.96</v>
      </c>
      <c r="H1076" s="79">
        <v>15.1</v>
      </c>
      <c r="I1076" s="79">
        <v>37</v>
      </c>
      <c r="J1076" s="91">
        <v>7.9</v>
      </c>
      <c r="K1076" s="91">
        <v>22.5</v>
      </c>
      <c r="L1076" s="91">
        <v>4.8</v>
      </c>
      <c r="M1076" s="91">
        <v>15.1</v>
      </c>
    </row>
    <row r="1077" spans="1:13" ht="16" x14ac:dyDescent="0.2">
      <c r="A1077" s="77">
        <v>206</v>
      </c>
      <c r="B1077" s="37" t="s">
        <v>271</v>
      </c>
      <c r="C1077" s="92">
        <v>42135</v>
      </c>
      <c r="D1077" s="91">
        <v>53.246098406751734</v>
      </c>
      <c r="E1077" s="91">
        <v>28987.53848084628</v>
      </c>
      <c r="F1077" s="91">
        <v>1.2952242045268336</v>
      </c>
      <c r="G1077" s="79">
        <v>14.96</v>
      </c>
      <c r="H1077" s="79">
        <v>14.2</v>
      </c>
      <c r="I1077" s="79">
        <v>37.9</v>
      </c>
      <c r="J1077" s="91">
        <v>3.5</v>
      </c>
      <c r="K1077" s="91">
        <v>18.600000000000001</v>
      </c>
      <c r="L1077" s="91">
        <v>1.3</v>
      </c>
      <c r="M1077" s="91">
        <v>6.1</v>
      </c>
    </row>
    <row r="1078" spans="1:13" ht="16" x14ac:dyDescent="0.2">
      <c r="A1078" s="77">
        <v>207</v>
      </c>
      <c r="B1078" s="37" t="s">
        <v>272</v>
      </c>
      <c r="C1078" s="92">
        <v>42135</v>
      </c>
      <c r="D1078" s="91">
        <v>3.8908070870481275</v>
      </c>
      <c r="E1078" s="91">
        <v>5029.4235917595897</v>
      </c>
      <c r="F1078" s="91">
        <v>1.4981388193214824</v>
      </c>
      <c r="G1078" s="79">
        <v>14.96</v>
      </c>
      <c r="H1078" s="79">
        <v>14.3</v>
      </c>
      <c r="I1078" s="79">
        <v>31.6</v>
      </c>
      <c r="J1078" s="91">
        <v>2.8</v>
      </c>
      <c r="K1078" s="91">
        <v>26.4</v>
      </c>
      <c r="L1078" s="91">
        <v>2.7</v>
      </c>
      <c r="M1078" s="91">
        <v>6.8</v>
      </c>
    </row>
    <row r="1079" spans="1:13" ht="16" x14ac:dyDescent="0.2">
      <c r="A1079" s="77">
        <v>208</v>
      </c>
      <c r="B1079" s="37" t="s">
        <v>268</v>
      </c>
      <c r="C1079" s="92">
        <v>42135</v>
      </c>
      <c r="D1079" s="91">
        <v>40.816859197276202</v>
      </c>
      <c r="E1079" s="91">
        <v>20018.777989396302</v>
      </c>
      <c r="F1079" s="91">
        <v>0.72317483709717301</v>
      </c>
      <c r="G1079" s="79">
        <v>14.96</v>
      </c>
      <c r="H1079" s="79">
        <v>14.3</v>
      </c>
      <c r="I1079" s="79">
        <v>38</v>
      </c>
      <c r="J1079" s="91">
        <v>5.2</v>
      </c>
      <c r="K1079" s="91">
        <v>26.8</v>
      </c>
      <c r="L1079" s="91">
        <v>2.8</v>
      </c>
      <c r="M1079" s="91">
        <v>7.9</v>
      </c>
    </row>
    <row r="1080" spans="1:13" ht="16" x14ac:dyDescent="0.2">
      <c r="A1080" s="77">
        <v>209</v>
      </c>
      <c r="B1080" s="37" t="s">
        <v>270</v>
      </c>
      <c r="C1080" s="92">
        <v>42135</v>
      </c>
      <c r="D1080" s="91">
        <v>29.877193129264732</v>
      </c>
      <c r="E1080" s="91">
        <v>20754.291021226061</v>
      </c>
      <c r="F1080" s="91">
        <v>3.5951980446211649</v>
      </c>
      <c r="G1080" s="79">
        <v>14.96</v>
      </c>
      <c r="H1080" s="79">
        <v>14.8</v>
      </c>
      <c r="I1080" s="79">
        <v>34.6</v>
      </c>
      <c r="J1080" s="91">
        <v>10.7</v>
      </c>
      <c r="K1080" s="91">
        <v>20.7</v>
      </c>
      <c r="L1080" s="91">
        <v>2.6</v>
      </c>
      <c r="M1080" s="91">
        <v>5.8</v>
      </c>
    </row>
    <row r="1081" spans="1:13" ht="16" x14ac:dyDescent="0.2">
      <c r="A1081" s="77">
        <v>210</v>
      </c>
      <c r="B1081" s="37" t="s">
        <v>276</v>
      </c>
      <c r="C1081" s="92">
        <v>42135</v>
      </c>
      <c r="D1081" s="91">
        <v>50.789900116426139</v>
      </c>
      <c r="E1081" s="91">
        <v>7330.4459569319151</v>
      </c>
      <c r="F1081" s="91">
        <v>2.4739972539558845</v>
      </c>
      <c r="G1081" s="79">
        <v>14.96</v>
      </c>
      <c r="H1081" s="79">
        <v>14.7</v>
      </c>
      <c r="I1081" s="79">
        <v>31.8</v>
      </c>
      <c r="J1081" s="91">
        <v>4.0999999999999996</v>
      </c>
      <c r="K1081" s="91">
        <v>43</v>
      </c>
      <c r="L1081" s="91">
        <v>2.2000000000000002</v>
      </c>
      <c r="M1081" s="91">
        <v>5.0999999999999996</v>
      </c>
    </row>
    <row r="1082" spans="1:13" ht="16" x14ac:dyDescent="0.2">
      <c r="A1082" s="77">
        <v>402</v>
      </c>
      <c r="B1082" s="37" t="s">
        <v>272</v>
      </c>
      <c r="C1082" s="92">
        <v>42135</v>
      </c>
      <c r="D1082" s="91">
        <v>26.819563679533037</v>
      </c>
      <c r="E1082" s="91">
        <v>11453.71389506631</v>
      </c>
      <c r="F1082" s="91">
        <v>7.4622015721072845</v>
      </c>
      <c r="G1082" s="79">
        <v>13.36</v>
      </c>
      <c r="H1082" s="79">
        <v>13.4</v>
      </c>
      <c r="I1082" s="79">
        <v>34.9</v>
      </c>
      <c r="J1082" s="91">
        <v>5.8</v>
      </c>
      <c r="K1082" s="91">
        <v>20.8</v>
      </c>
      <c r="L1082" s="91">
        <v>1.7</v>
      </c>
      <c r="M1082" s="91">
        <v>10.199999999999999</v>
      </c>
    </row>
    <row r="1083" spans="1:13" ht="16" x14ac:dyDescent="0.2">
      <c r="A1083" s="77">
        <v>403</v>
      </c>
      <c r="B1083" s="37" t="s">
        <v>268</v>
      </c>
      <c r="C1083" s="92">
        <v>42135</v>
      </c>
      <c r="D1083" s="91">
        <v>6.4256982804052605</v>
      </c>
      <c r="E1083" s="91">
        <v>8137.6289547885735</v>
      </c>
      <c r="F1083" s="91">
        <v>5.6508819329413118</v>
      </c>
      <c r="G1083" s="79">
        <v>13.36</v>
      </c>
      <c r="H1083" s="79">
        <v>12.9</v>
      </c>
      <c r="I1083" s="79">
        <v>31</v>
      </c>
      <c r="J1083" s="91">
        <v>1.6</v>
      </c>
      <c r="K1083" s="91">
        <v>14.8</v>
      </c>
      <c r="L1083" s="91">
        <v>1.9</v>
      </c>
      <c r="M1083" s="91">
        <v>8.5</v>
      </c>
    </row>
    <row r="1084" spans="1:13" ht="16" x14ac:dyDescent="0.2">
      <c r="A1084" s="77">
        <v>404</v>
      </c>
      <c r="B1084" s="37" t="s">
        <v>273</v>
      </c>
      <c r="C1084" s="92">
        <v>42135</v>
      </c>
      <c r="D1084" s="91">
        <v>27.738442723726401</v>
      </c>
      <c r="E1084" s="91">
        <v>18498.001889767704</v>
      </c>
      <c r="F1084" s="91">
        <v>5.6491077258484115</v>
      </c>
      <c r="G1084" s="79">
        <v>13.36</v>
      </c>
      <c r="H1084" s="79">
        <v>13.8</v>
      </c>
      <c r="I1084" s="79">
        <v>32.799999999999997</v>
      </c>
      <c r="J1084" s="91">
        <v>5</v>
      </c>
      <c r="K1084" s="91">
        <v>22.1</v>
      </c>
      <c r="L1084" s="91">
        <v>2.5</v>
      </c>
      <c r="M1084" s="91">
        <v>5.5</v>
      </c>
    </row>
    <row r="1085" spans="1:13" ht="16" x14ac:dyDescent="0.2">
      <c r="A1085" s="77">
        <v>405</v>
      </c>
      <c r="B1085" s="37" t="s">
        <v>269</v>
      </c>
      <c r="C1085" s="92">
        <v>42135</v>
      </c>
      <c r="D1085" s="91">
        <v>18.112521664404916</v>
      </c>
      <c r="E1085" s="91">
        <v>29200.288892644123</v>
      </c>
      <c r="F1085" s="91">
        <v>3.6886507167252205</v>
      </c>
      <c r="G1085" s="79">
        <v>13.36</v>
      </c>
      <c r="H1085" s="79">
        <v>13.2</v>
      </c>
      <c r="I1085" s="79">
        <v>38.799999999999997</v>
      </c>
      <c r="J1085" s="91">
        <v>3.6</v>
      </c>
      <c r="K1085" s="91">
        <v>15.8</v>
      </c>
      <c r="L1085" s="91">
        <v>2.8</v>
      </c>
      <c r="M1085" s="91">
        <v>8.4</v>
      </c>
    </row>
    <row r="1086" spans="1:13" ht="16" x14ac:dyDescent="0.2">
      <c r="A1086" s="77">
        <v>406</v>
      </c>
      <c r="B1086" s="37" t="s">
        <v>276</v>
      </c>
      <c r="C1086" s="92">
        <v>42135</v>
      </c>
      <c r="D1086" s="91">
        <v>37.562211837901614</v>
      </c>
      <c r="E1086" s="91">
        <v>8133.8175460614239</v>
      </c>
      <c r="F1086" s="91">
        <v>1.4871761988461381</v>
      </c>
      <c r="G1086" s="79">
        <v>13.36</v>
      </c>
      <c r="H1086" s="79">
        <v>12.9</v>
      </c>
      <c r="I1086" s="79">
        <v>32.700000000000003</v>
      </c>
      <c r="J1086" s="91">
        <v>25.2</v>
      </c>
      <c r="K1086" s="91">
        <v>67</v>
      </c>
      <c r="L1086" s="91">
        <v>4.5999999999999996</v>
      </c>
      <c r="M1086" s="91">
        <v>9.5</v>
      </c>
    </row>
    <row r="1087" spans="1:13" ht="16" x14ac:dyDescent="0.2">
      <c r="A1087" s="77">
        <v>407</v>
      </c>
      <c r="B1087" s="37" t="s">
        <v>274</v>
      </c>
      <c r="C1087" s="92">
        <v>42135</v>
      </c>
      <c r="D1087" s="91">
        <v>16.399035734362382</v>
      </c>
      <c r="E1087" s="91">
        <v>8543.7706860504713</v>
      </c>
      <c r="F1087" s="91">
        <v>0.44968731342790658</v>
      </c>
      <c r="G1087" s="79">
        <v>13.36</v>
      </c>
      <c r="H1087" s="79">
        <v>12.7</v>
      </c>
      <c r="I1087" s="79">
        <v>32.200000000000003</v>
      </c>
      <c r="J1087" s="91">
        <v>3.6</v>
      </c>
      <c r="K1087" s="91">
        <v>13.4</v>
      </c>
      <c r="L1087" s="91">
        <v>2.7</v>
      </c>
      <c r="M1087" s="91">
        <v>4.3</v>
      </c>
    </row>
    <row r="1088" spans="1:13" ht="16" x14ac:dyDescent="0.2">
      <c r="A1088" s="77">
        <v>408</v>
      </c>
      <c r="B1088" s="37" t="s">
        <v>271</v>
      </c>
      <c r="C1088" s="92">
        <v>42135</v>
      </c>
      <c r="D1088" s="91">
        <v>21.642514899625681</v>
      </c>
      <c r="E1088" s="91">
        <v>12803.306886818806</v>
      </c>
      <c r="F1088" s="91">
        <v>8.2563534355013207E-2</v>
      </c>
      <c r="G1088" s="79">
        <v>13.36</v>
      </c>
      <c r="H1088" s="79">
        <v>13.1</v>
      </c>
      <c r="I1088" s="79">
        <v>36</v>
      </c>
      <c r="J1088" s="91">
        <v>6.5</v>
      </c>
      <c r="K1088" s="91">
        <v>25.7</v>
      </c>
      <c r="L1088" s="91">
        <v>2.9</v>
      </c>
      <c r="M1088" s="91">
        <v>2.6</v>
      </c>
    </row>
    <row r="1089" spans="1:13" ht="16" x14ac:dyDescent="0.2">
      <c r="A1089" s="77">
        <v>409</v>
      </c>
      <c r="B1089" s="37" t="s">
        <v>270</v>
      </c>
      <c r="C1089" s="92">
        <v>42135</v>
      </c>
      <c r="D1089" s="91">
        <v>6.8195090829813338</v>
      </c>
      <c r="E1089" s="91">
        <v>3498.0737261784252</v>
      </c>
      <c r="F1089" s="91">
        <v>0</v>
      </c>
      <c r="G1089" s="79">
        <v>13.36</v>
      </c>
      <c r="H1089" s="79">
        <v>12.7</v>
      </c>
      <c r="I1089" s="79">
        <v>27.2</v>
      </c>
      <c r="J1089" s="91">
        <v>26</v>
      </c>
      <c r="K1089" s="91">
        <v>25</v>
      </c>
      <c r="L1089" s="91">
        <v>2.9</v>
      </c>
      <c r="M1089" s="91">
        <v>6.2</v>
      </c>
    </row>
    <row r="1090" spans="1:13" ht="16" x14ac:dyDescent="0.2">
      <c r="A1090" s="77">
        <v>102</v>
      </c>
      <c r="B1090" s="37" t="s">
        <v>271</v>
      </c>
      <c r="C1090" s="94">
        <v>42138</v>
      </c>
      <c r="D1090" s="40">
        <v>4.8165189353074398</v>
      </c>
      <c r="E1090" s="40">
        <v>6934.1572396616411</v>
      </c>
      <c r="F1090" s="40">
        <v>4.4610589208841178</v>
      </c>
      <c r="G1090" s="41">
        <v>12.5</v>
      </c>
      <c r="H1090" s="41">
        <v>11.5</v>
      </c>
      <c r="I1090" s="41">
        <v>25.4</v>
      </c>
      <c r="J1090" s="40" t="s">
        <v>348</v>
      </c>
      <c r="K1090" s="40" t="s">
        <v>348</v>
      </c>
      <c r="L1090" s="40" t="s">
        <v>348</v>
      </c>
      <c r="M1090" s="40" t="s">
        <v>348</v>
      </c>
    </row>
    <row r="1091" spans="1:13" ht="16" x14ac:dyDescent="0.2">
      <c r="A1091" s="77">
        <v>103</v>
      </c>
      <c r="B1091" s="37" t="s">
        <v>272</v>
      </c>
      <c r="C1091" s="94">
        <v>42138</v>
      </c>
      <c r="D1091" s="40">
        <v>4.2680077370391336</v>
      </c>
      <c r="E1091" s="40">
        <v>5366.0084246939932</v>
      </c>
      <c r="F1091" s="40">
        <v>3.3493791919060971</v>
      </c>
      <c r="G1091" s="41">
        <v>12.5</v>
      </c>
      <c r="H1091" s="41">
        <v>11.9</v>
      </c>
      <c r="I1091" s="41">
        <v>21.4</v>
      </c>
      <c r="J1091" s="40" t="s">
        <v>348</v>
      </c>
      <c r="K1091" s="40" t="s">
        <v>348</v>
      </c>
      <c r="L1091" s="40" t="s">
        <v>348</v>
      </c>
      <c r="M1091" s="40" t="s">
        <v>348</v>
      </c>
    </row>
    <row r="1092" spans="1:13" ht="16" x14ac:dyDescent="0.2">
      <c r="A1092" s="77">
        <v>104</v>
      </c>
      <c r="B1092" s="37" t="s">
        <v>269</v>
      </c>
      <c r="C1092" s="94">
        <v>42138</v>
      </c>
      <c r="D1092" s="40">
        <v>7.9758577529189871</v>
      </c>
      <c r="E1092" s="40">
        <v>37368.676373125716</v>
      </c>
      <c r="F1092" s="40">
        <v>3.6060137448900278</v>
      </c>
      <c r="G1092" s="41">
        <v>12.5</v>
      </c>
      <c r="H1092" s="41">
        <v>12.9</v>
      </c>
      <c r="I1092" s="41">
        <v>29.9</v>
      </c>
      <c r="J1092" s="40" t="s">
        <v>348</v>
      </c>
      <c r="K1092" s="40" t="s">
        <v>348</v>
      </c>
      <c r="L1092" s="40" t="s">
        <v>348</v>
      </c>
      <c r="M1092" s="40" t="s">
        <v>348</v>
      </c>
    </row>
    <row r="1093" spans="1:13" ht="16" x14ac:dyDescent="0.2">
      <c r="A1093" s="77">
        <v>105</v>
      </c>
      <c r="B1093" s="37" t="s">
        <v>274</v>
      </c>
      <c r="C1093" s="94">
        <v>42138</v>
      </c>
      <c r="D1093" s="40">
        <v>3.5538178773800109</v>
      </c>
      <c r="E1093" s="40">
        <v>5344.2960884919858</v>
      </c>
      <c r="F1093" s="40">
        <v>2.770129824636447</v>
      </c>
      <c r="G1093" s="41">
        <v>12.5</v>
      </c>
      <c r="H1093" s="41">
        <v>11.7</v>
      </c>
      <c r="I1093" s="41">
        <v>20.7</v>
      </c>
      <c r="J1093" s="40" t="s">
        <v>348</v>
      </c>
      <c r="K1093" s="40" t="s">
        <v>348</v>
      </c>
      <c r="L1093" s="40" t="s">
        <v>348</v>
      </c>
      <c r="M1093" s="40" t="s">
        <v>348</v>
      </c>
    </row>
    <row r="1094" spans="1:13" ht="16" x14ac:dyDescent="0.2">
      <c r="A1094" s="77">
        <v>106</v>
      </c>
      <c r="B1094" s="37" t="s">
        <v>268</v>
      </c>
      <c r="C1094" s="94">
        <v>42138</v>
      </c>
      <c r="D1094" s="40">
        <v>8.2711056984404703</v>
      </c>
      <c r="E1094" s="40">
        <v>13018.79646981499</v>
      </c>
      <c r="F1094" s="40">
        <v>0</v>
      </c>
      <c r="G1094" s="41">
        <v>12.5</v>
      </c>
      <c r="H1094" s="41">
        <v>10.8</v>
      </c>
      <c r="I1094" s="41">
        <v>19.8</v>
      </c>
      <c r="J1094" s="40" t="s">
        <v>348</v>
      </c>
      <c r="K1094" s="40" t="s">
        <v>348</v>
      </c>
      <c r="L1094" s="40" t="s">
        <v>348</v>
      </c>
      <c r="M1094" s="40" t="s">
        <v>348</v>
      </c>
    </row>
    <row r="1095" spans="1:13" ht="16" x14ac:dyDescent="0.2">
      <c r="A1095" s="77">
        <v>107</v>
      </c>
      <c r="B1095" s="37" t="s">
        <v>270</v>
      </c>
      <c r="C1095" s="94">
        <v>42138</v>
      </c>
      <c r="D1095" s="40">
        <v>1.0666332743097486</v>
      </c>
      <c r="E1095" s="40">
        <v>210.42453200302367</v>
      </c>
      <c r="F1095" s="40">
        <v>2.3044783719868711</v>
      </c>
      <c r="G1095" s="41">
        <v>12.5</v>
      </c>
      <c r="H1095" s="41">
        <v>11.3</v>
      </c>
      <c r="I1095" s="41">
        <v>17</v>
      </c>
      <c r="J1095" s="40" t="s">
        <v>348</v>
      </c>
      <c r="K1095" s="40" t="s">
        <v>348</v>
      </c>
      <c r="L1095" s="40" t="s">
        <v>348</v>
      </c>
      <c r="M1095" s="40" t="s">
        <v>348</v>
      </c>
    </row>
    <row r="1096" spans="1:13" ht="16" x14ac:dyDescent="0.2">
      <c r="A1096" s="77">
        <v>109</v>
      </c>
      <c r="B1096" s="37" t="s">
        <v>276</v>
      </c>
      <c r="C1096" s="94">
        <v>42138</v>
      </c>
      <c r="D1096" s="40">
        <v>9.9656905037821755</v>
      </c>
      <c r="E1096" s="40">
        <v>3670.572893647533</v>
      </c>
      <c r="F1096" s="40">
        <v>0</v>
      </c>
      <c r="G1096" s="41">
        <v>12.5</v>
      </c>
      <c r="H1096" s="41">
        <v>11.9</v>
      </c>
      <c r="I1096" s="41">
        <v>18.7</v>
      </c>
      <c r="J1096" s="40" t="s">
        <v>348</v>
      </c>
      <c r="K1096" s="40" t="s">
        <v>348</v>
      </c>
      <c r="L1096" s="40" t="s">
        <v>348</v>
      </c>
      <c r="M1096" s="40" t="s">
        <v>348</v>
      </c>
    </row>
    <row r="1097" spans="1:13" ht="16" x14ac:dyDescent="0.2">
      <c r="A1097" s="77">
        <v>110</v>
      </c>
      <c r="B1097" s="37" t="s">
        <v>273</v>
      </c>
      <c r="C1097" s="94">
        <v>42138</v>
      </c>
      <c r="D1097" s="40">
        <v>2.7754561885963573</v>
      </c>
      <c r="E1097" s="40">
        <v>2426.8727894060962</v>
      </c>
      <c r="F1097" s="40">
        <v>4.792203855265881</v>
      </c>
      <c r="G1097" s="41">
        <v>12.5</v>
      </c>
      <c r="H1097" s="41">
        <v>12.2</v>
      </c>
      <c r="I1097" s="41">
        <v>23.6</v>
      </c>
      <c r="J1097" s="40" t="s">
        <v>348</v>
      </c>
      <c r="K1097" s="40" t="s">
        <v>348</v>
      </c>
      <c r="L1097" s="40" t="s">
        <v>348</v>
      </c>
      <c r="M1097" s="40" t="s">
        <v>348</v>
      </c>
    </row>
    <row r="1098" spans="1:13" ht="16" x14ac:dyDescent="0.2">
      <c r="A1098" s="77">
        <v>202</v>
      </c>
      <c r="B1098" s="37" t="s">
        <v>273</v>
      </c>
      <c r="C1098" s="94">
        <v>42138</v>
      </c>
      <c r="D1098" s="40">
        <v>17.285379474228431</v>
      </c>
      <c r="E1098" s="40">
        <v>15049.350120397354</v>
      </c>
      <c r="F1098" s="40">
        <v>0</v>
      </c>
      <c r="G1098" s="41">
        <v>14.39</v>
      </c>
      <c r="H1098" s="41">
        <v>13.2</v>
      </c>
      <c r="I1098" s="41">
        <v>21.3</v>
      </c>
      <c r="J1098" s="40" t="s">
        <v>348</v>
      </c>
      <c r="K1098" s="40" t="s">
        <v>348</v>
      </c>
      <c r="L1098" s="40" t="s">
        <v>348</v>
      </c>
      <c r="M1098" s="40" t="s">
        <v>348</v>
      </c>
    </row>
    <row r="1099" spans="1:13" ht="16" x14ac:dyDescent="0.2">
      <c r="A1099" s="77">
        <v>204</v>
      </c>
      <c r="B1099" s="37" t="s">
        <v>274</v>
      </c>
      <c r="C1099" s="94">
        <v>42138</v>
      </c>
      <c r="D1099" s="40">
        <v>5.7265532728742219</v>
      </c>
      <c r="E1099" s="40">
        <v>9566.9225912842976</v>
      </c>
      <c r="F1099" s="40">
        <v>0.28713201684612449</v>
      </c>
      <c r="G1099" s="41">
        <v>14.39</v>
      </c>
      <c r="H1099" s="41">
        <v>12.8</v>
      </c>
      <c r="I1099" s="41">
        <v>21.3</v>
      </c>
      <c r="J1099" s="40" t="s">
        <v>348</v>
      </c>
      <c r="K1099" s="40" t="s">
        <v>348</v>
      </c>
      <c r="L1099" s="40" t="s">
        <v>348</v>
      </c>
      <c r="M1099" s="40" t="s">
        <v>348</v>
      </c>
    </row>
    <row r="1100" spans="1:13" ht="16" x14ac:dyDescent="0.2">
      <c r="A1100" s="77">
        <v>205</v>
      </c>
      <c r="B1100" s="37" t="s">
        <v>269</v>
      </c>
      <c r="C1100" s="94">
        <v>42138</v>
      </c>
      <c r="D1100" s="40">
        <v>32.138095161183351</v>
      </c>
      <c r="E1100" s="40">
        <v>64291.889486326567</v>
      </c>
      <c r="F1100" s="40">
        <v>0</v>
      </c>
      <c r="G1100" s="41">
        <v>14.39</v>
      </c>
      <c r="H1100" s="41">
        <v>12.3</v>
      </c>
      <c r="I1100" s="41">
        <v>32.1</v>
      </c>
      <c r="J1100" s="40" t="s">
        <v>348</v>
      </c>
      <c r="K1100" s="40" t="s">
        <v>348</v>
      </c>
      <c r="L1100" s="40" t="s">
        <v>348</v>
      </c>
      <c r="M1100" s="40" t="s">
        <v>348</v>
      </c>
    </row>
    <row r="1101" spans="1:13" ht="16" x14ac:dyDescent="0.2">
      <c r="A1101" s="77">
        <v>206</v>
      </c>
      <c r="B1101" s="37" t="s">
        <v>271</v>
      </c>
      <c r="C1101" s="94">
        <v>42138</v>
      </c>
      <c r="D1101" s="40">
        <v>8.9555242919605114</v>
      </c>
      <c r="E1101" s="40">
        <v>15375.524696042199</v>
      </c>
      <c r="F1101" s="40">
        <v>0.39664731527916208</v>
      </c>
      <c r="G1101" s="41">
        <v>14.39</v>
      </c>
      <c r="H1101" s="41">
        <v>12.9</v>
      </c>
      <c r="I1101" s="41">
        <v>25.7</v>
      </c>
      <c r="J1101" s="40" t="s">
        <v>348</v>
      </c>
      <c r="K1101" s="40" t="s">
        <v>348</v>
      </c>
      <c r="L1101" s="40" t="s">
        <v>348</v>
      </c>
      <c r="M1101" s="40" t="s">
        <v>348</v>
      </c>
    </row>
    <row r="1102" spans="1:13" ht="16" x14ac:dyDescent="0.2">
      <c r="A1102" s="77">
        <v>207</v>
      </c>
      <c r="B1102" s="37" t="s">
        <v>272</v>
      </c>
      <c r="C1102" s="94">
        <v>42138</v>
      </c>
      <c r="D1102" s="40">
        <v>3.2290042606337956</v>
      </c>
      <c r="E1102" s="40">
        <v>9959.495989570516</v>
      </c>
      <c r="F1102" s="40">
        <v>0</v>
      </c>
      <c r="G1102" s="41">
        <v>14.39</v>
      </c>
      <c r="H1102" s="41">
        <v>13</v>
      </c>
      <c r="I1102" s="41">
        <v>18</v>
      </c>
      <c r="J1102" s="40" t="s">
        <v>348</v>
      </c>
      <c r="K1102" s="40" t="s">
        <v>348</v>
      </c>
      <c r="L1102" s="40" t="s">
        <v>348</v>
      </c>
      <c r="M1102" s="40" t="s">
        <v>348</v>
      </c>
    </row>
    <row r="1103" spans="1:13" ht="16" x14ac:dyDescent="0.2">
      <c r="A1103" s="77">
        <v>208</v>
      </c>
      <c r="B1103" s="37" t="s">
        <v>268</v>
      </c>
      <c r="C1103" s="94">
        <v>42138</v>
      </c>
      <c r="D1103" s="40">
        <v>8.6850388334827713</v>
      </c>
      <c r="E1103" s="40">
        <v>17509.745920218989</v>
      </c>
      <c r="F1103" s="40">
        <v>2.4360741201036622</v>
      </c>
      <c r="G1103" s="41">
        <v>14.39</v>
      </c>
      <c r="H1103" s="41">
        <v>13.4</v>
      </c>
      <c r="I1103" s="41">
        <v>21.7</v>
      </c>
      <c r="J1103" s="40" t="s">
        <v>348</v>
      </c>
      <c r="K1103" s="40" t="s">
        <v>348</v>
      </c>
      <c r="L1103" s="40" t="s">
        <v>348</v>
      </c>
      <c r="M1103" s="40" t="s">
        <v>348</v>
      </c>
    </row>
    <row r="1104" spans="1:13" ht="16" x14ac:dyDescent="0.2">
      <c r="A1104" s="77">
        <v>209</v>
      </c>
      <c r="B1104" s="37" t="s">
        <v>270</v>
      </c>
      <c r="C1104" s="94">
        <v>42138</v>
      </c>
      <c r="D1104" s="40">
        <v>4.711069976548508</v>
      </c>
      <c r="E1104" s="40">
        <v>7931.2469906818606</v>
      </c>
      <c r="F1104" s="40">
        <v>1.5214582246549417</v>
      </c>
      <c r="G1104" s="41">
        <v>14.39</v>
      </c>
      <c r="H1104" s="41">
        <v>13.3</v>
      </c>
      <c r="I1104" s="41">
        <v>22.5</v>
      </c>
      <c r="J1104" s="40" t="s">
        <v>348</v>
      </c>
      <c r="K1104" s="40" t="s">
        <v>348</v>
      </c>
      <c r="L1104" s="40" t="s">
        <v>348</v>
      </c>
      <c r="M1104" s="40" t="s">
        <v>348</v>
      </c>
    </row>
    <row r="1105" spans="1:13" ht="16" x14ac:dyDescent="0.2">
      <c r="A1105" s="77">
        <v>210</v>
      </c>
      <c r="B1105" s="37" t="s">
        <v>276</v>
      </c>
      <c r="C1105" s="94">
        <v>42138</v>
      </c>
      <c r="D1105" s="40">
        <v>10.237376361914485</v>
      </c>
      <c r="E1105" s="40">
        <v>8586.4579260623286</v>
      </c>
      <c r="F1105" s="40">
        <v>1.1038762455819047</v>
      </c>
      <c r="G1105" s="41">
        <v>14.39</v>
      </c>
      <c r="H1105" s="41">
        <v>13.2</v>
      </c>
      <c r="I1105" s="41">
        <v>26.1</v>
      </c>
      <c r="J1105" s="40" t="s">
        <v>348</v>
      </c>
      <c r="K1105" s="40" t="s">
        <v>348</v>
      </c>
      <c r="L1105" s="40" t="s">
        <v>348</v>
      </c>
      <c r="M1105" s="40" t="s">
        <v>348</v>
      </c>
    </row>
    <row r="1106" spans="1:13" ht="16" x14ac:dyDescent="0.2">
      <c r="A1106" s="77">
        <v>402</v>
      </c>
      <c r="B1106" s="37" t="s">
        <v>272</v>
      </c>
      <c r="C1106" s="94">
        <v>42138</v>
      </c>
      <c r="D1106" s="40">
        <v>10.939654212750323</v>
      </c>
      <c r="E1106" s="40">
        <v>6474.5663269458882</v>
      </c>
      <c r="F1106" s="40">
        <v>0.97729491806015623</v>
      </c>
      <c r="G1106" s="41">
        <v>15.43</v>
      </c>
      <c r="H1106" s="41">
        <v>13.8</v>
      </c>
      <c r="I1106" s="41">
        <v>24.2</v>
      </c>
      <c r="J1106" s="40" t="s">
        <v>348</v>
      </c>
      <c r="K1106" s="40" t="s">
        <v>348</v>
      </c>
      <c r="L1106" s="40" t="s">
        <v>348</v>
      </c>
      <c r="M1106" s="40" t="s">
        <v>348</v>
      </c>
    </row>
    <row r="1107" spans="1:13" ht="16" x14ac:dyDescent="0.2">
      <c r="A1107" s="77">
        <v>403</v>
      </c>
      <c r="B1107" s="37" t="s">
        <v>268</v>
      </c>
      <c r="C1107" s="94">
        <v>42138</v>
      </c>
      <c r="D1107" s="40">
        <v>15.068797492525857</v>
      </c>
      <c r="E1107" s="40">
        <v>16994.681123724236</v>
      </c>
      <c r="F1107" s="40">
        <v>0</v>
      </c>
      <c r="G1107" s="41">
        <v>15.43</v>
      </c>
      <c r="H1107" s="41">
        <v>13.8</v>
      </c>
      <c r="I1107" s="41">
        <v>23.7</v>
      </c>
      <c r="J1107" s="40" t="s">
        <v>348</v>
      </c>
      <c r="K1107" s="40" t="s">
        <v>348</v>
      </c>
      <c r="L1107" s="40" t="s">
        <v>348</v>
      </c>
      <c r="M1107" s="40" t="s">
        <v>348</v>
      </c>
    </row>
    <row r="1108" spans="1:13" ht="16" x14ac:dyDescent="0.2">
      <c r="A1108" s="77">
        <v>404</v>
      </c>
      <c r="B1108" s="37" t="s">
        <v>273</v>
      </c>
      <c r="C1108" s="94">
        <v>42138</v>
      </c>
      <c r="D1108" s="40">
        <v>18.721711261930551</v>
      </c>
      <c r="E1108" s="40">
        <v>11907.108326177207</v>
      </c>
      <c r="F1108" s="40">
        <v>1.2336255945494587</v>
      </c>
      <c r="G1108" s="41">
        <v>15.43</v>
      </c>
      <c r="H1108" s="41">
        <v>13.9</v>
      </c>
      <c r="I1108" s="41">
        <v>22.4</v>
      </c>
      <c r="J1108" s="40" t="s">
        <v>348</v>
      </c>
      <c r="K1108" s="40" t="s">
        <v>348</v>
      </c>
      <c r="L1108" s="40" t="s">
        <v>348</v>
      </c>
      <c r="M1108" s="40" t="s">
        <v>348</v>
      </c>
    </row>
    <row r="1109" spans="1:13" ht="16" x14ac:dyDescent="0.2">
      <c r="A1109" s="77">
        <v>405</v>
      </c>
      <c r="B1109" s="37" t="s">
        <v>269</v>
      </c>
      <c r="C1109" s="94">
        <v>42138</v>
      </c>
      <c r="D1109" s="40">
        <v>8.9634527799586063</v>
      </c>
      <c r="E1109" s="40">
        <v>33417.667602569891</v>
      </c>
      <c r="F1109" s="40">
        <v>0.28554829310004959</v>
      </c>
      <c r="G1109" s="41">
        <v>15.43</v>
      </c>
      <c r="H1109" s="41">
        <v>14.4</v>
      </c>
      <c r="I1109" s="41">
        <v>28.6</v>
      </c>
      <c r="J1109" s="40" t="s">
        <v>348</v>
      </c>
      <c r="K1109" s="40" t="s">
        <v>348</v>
      </c>
      <c r="L1109" s="40" t="s">
        <v>348</v>
      </c>
      <c r="M1109" s="40" t="s">
        <v>348</v>
      </c>
    </row>
    <row r="1110" spans="1:13" ht="16" x14ac:dyDescent="0.2">
      <c r="A1110" s="77">
        <v>406</v>
      </c>
      <c r="B1110" s="37" t="s">
        <v>276</v>
      </c>
      <c r="C1110" s="94">
        <v>42138</v>
      </c>
      <c r="D1110" s="40">
        <v>5.6617227230154201</v>
      </c>
      <c r="E1110" s="40">
        <v>5673.4961161319879</v>
      </c>
      <c r="F1110" s="40">
        <v>5.6187718838689715</v>
      </c>
      <c r="G1110" s="41">
        <v>15.43</v>
      </c>
      <c r="H1110" s="41">
        <v>13.5</v>
      </c>
      <c r="I1110" s="41">
        <v>34.299999999999997</v>
      </c>
      <c r="J1110" s="40" t="s">
        <v>348</v>
      </c>
      <c r="K1110" s="40" t="s">
        <v>348</v>
      </c>
      <c r="L1110" s="40" t="s">
        <v>348</v>
      </c>
      <c r="M1110" s="40" t="s">
        <v>348</v>
      </c>
    </row>
    <row r="1111" spans="1:13" ht="16" x14ac:dyDescent="0.2">
      <c r="A1111" s="77">
        <v>407</v>
      </c>
      <c r="B1111" s="37" t="s">
        <v>274</v>
      </c>
      <c r="C1111" s="94">
        <v>42138</v>
      </c>
      <c r="D1111" s="40">
        <v>4.8594213925093506</v>
      </c>
      <c r="E1111" s="40">
        <v>7338.8074943058846</v>
      </c>
      <c r="F1111" s="40">
        <v>8.5447595012225275</v>
      </c>
      <c r="G1111" s="41">
        <v>15.43</v>
      </c>
      <c r="H1111" s="41">
        <v>14.3</v>
      </c>
      <c r="I1111" s="41">
        <v>28</v>
      </c>
      <c r="J1111" s="40" t="s">
        <v>348</v>
      </c>
      <c r="K1111" s="40" t="s">
        <v>348</v>
      </c>
      <c r="L1111" s="40" t="s">
        <v>348</v>
      </c>
      <c r="M1111" s="40" t="s">
        <v>348</v>
      </c>
    </row>
    <row r="1112" spans="1:13" ht="16" x14ac:dyDescent="0.2">
      <c r="A1112" s="77">
        <v>408</v>
      </c>
      <c r="B1112" s="37" t="s">
        <v>271</v>
      </c>
      <c r="C1112" s="94">
        <v>42138</v>
      </c>
      <c r="D1112" s="40">
        <v>14.464797951444083</v>
      </c>
      <c r="E1112" s="40">
        <v>21028.683133407816</v>
      </c>
      <c r="F1112" s="40">
        <v>12.513985126337756</v>
      </c>
      <c r="G1112" s="41">
        <v>15.43</v>
      </c>
      <c r="H1112" s="41">
        <v>14</v>
      </c>
      <c r="I1112" s="41">
        <v>31.6</v>
      </c>
      <c r="J1112" s="40" t="s">
        <v>348</v>
      </c>
      <c r="K1112" s="40" t="s">
        <v>348</v>
      </c>
      <c r="L1112" s="40" t="s">
        <v>348</v>
      </c>
      <c r="M1112" s="40" t="s">
        <v>348</v>
      </c>
    </row>
    <row r="1113" spans="1:13" ht="16" x14ac:dyDescent="0.2">
      <c r="A1113" s="77">
        <v>409</v>
      </c>
      <c r="B1113" s="37" t="s">
        <v>270</v>
      </c>
      <c r="C1113" s="94">
        <v>42138</v>
      </c>
      <c r="D1113" s="40">
        <v>5.4622953803661076</v>
      </c>
      <c r="E1113" s="40">
        <v>7822.0246992825068</v>
      </c>
      <c r="F1113" s="40">
        <v>13.10357912306298</v>
      </c>
      <c r="G1113" s="41">
        <v>15.43</v>
      </c>
      <c r="H1113" s="41">
        <v>14.1</v>
      </c>
      <c r="I1113" s="41">
        <v>25</v>
      </c>
      <c r="J1113" s="40" t="s">
        <v>348</v>
      </c>
      <c r="K1113" s="40" t="s">
        <v>348</v>
      </c>
      <c r="L1113" s="40" t="s">
        <v>348</v>
      </c>
      <c r="M1113" s="40" t="s">
        <v>348</v>
      </c>
    </row>
    <row r="1114" spans="1:13" ht="16" x14ac:dyDescent="0.2">
      <c r="A1114" s="77">
        <v>102</v>
      </c>
      <c r="B1114" s="37" t="s">
        <v>271</v>
      </c>
      <c r="C1114" s="90">
        <v>42143</v>
      </c>
      <c r="D1114" s="40">
        <v>1.980385593064278</v>
      </c>
      <c r="E1114" s="40">
        <v>11784.874669798623</v>
      </c>
      <c r="F1114" s="40">
        <v>4.4455480856788885</v>
      </c>
      <c r="G1114" s="41">
        <v>3.53</v>
      </c>
      <c r="H1114" s="41">
        <v>9.3000000000000007</v>
      </c>
      <c r="I1114" s="41">
        <v>24.6</v>
      </c>
      <c r="J1114" s="40" t="s">
        <v>348</v>
      </c>
      <c r="K1114" s="40" t="s">
        <v>348</v>
      </c>
      <c r="L1114" s="40" t="s">
        <v>348</v>
      </c>
      <c r="M1114" s="40" t="s">
        <v>348</v>
      </c>
    </row>
    <row r="1115" spans="1:13" ht="16" x14ac:dyDescent="0.2">
      <c r="A1115" s="77">
        <v>103</v>
      </c>
      <c r="B1115" s="37" t="s">
        <v>272</v>
      </c>
      <c r="C1115" s="90">
        <v>42143</v>
      </c>
      <c r="D1115" s="40">
        <v>1.3067130007442942</v>
      </c>
      <c r="E1115" s="40">
        <v>3091.0066332834781</v>
      </c>
      <c r="F1115" s="40">
        <v>4.8789124319003738</v>
      </c>
      <c r="G1115" s="41">
        <v>3.53</v>
      </c>
      <c r="H1115" s="41">
        <v>9.1999999999999993</v>
      </c>
      <c r="I1115" s="41">
        <v>18.899999999999999</v>
      </c>
      <c r="J1115" s="40" t="s">
        <v>348</v>
      </c>
      <c r="K1115" s="40" t="s">
        <v>348</v>
      </c>
      <c r="L1115" s="40" t="s">
        <v>348</v>
      </c>
      <c r="M1115" s="40" t="s">
        <v>348</v>
      </c>
    </row>
    <row r="1116" spans="1:13" ht="16" x14ac:dyDescent="0.2">
      <c r="A1116" s="77">
        <v>104</v>
      </c>
      <c r="B1116" s="37" t="s">
        <v>269</v>
      </c>
      <c r="C1116" s="90">
        <v>42143</v>
      </c>
      <c r="D1116" s="40">
        <v>3.2835237935693802</v>
      </c>
      <c r="E1116" s="40">
        <v>22536.896869764365</v>
      </c>
      <c r="F1116" s="40">
        <v>6.186529556893861</v>
      </c>
      <c r="G1116" s="41">
        <v>3.53</v>
      </c>
      <c r="H1116" s="41">
        <v>8.4</v>
      </c>
      <c r="I1116" s="41">
        <v>23.1</v>
      </c>
      <c r="J1116" s="40" t="s">
        <v>348</v>
      </c>
      <c r="K1116" s="40" t="s">
        <v>348</v>
      </c>
      <c r="L1116" s="40" t="s">
        <v>348</v>
      </c>
      <c r="M1116" s="40" t="s">
        <v>348</v>
      </c>
    </row>
    <row r="1117" spans="1:13" ht="16" x14ac:dyDescent="0.2">
      <c r="A1117" s="77">
        <v>105</v>
      </c>
      <c r="B1117" s="37" t="s">
        <v>274</v>
      </c>
      <c r="C1117" s="90">
        <v>42143</v>
      </c>
      <c r="D1117" s="40">
        <v>1.5536445799211365</v>
      </c>
      <c r="E1117" s="40">
        <v>8852.7163534824231</v>
      </c>
      <c r="F1117" s="40">
        <v>3.8218898855479386</v>
      </c>
      <c r="G1117" s="41">
        <v>3.53</v>
      </c>
      <c r="H1117" s="41">
        <v>8.8000000000000007</v>
      </c>
      <c r="I1117" s="41">
        <v>16.899999999999999</v>
      </c>
      <c r="J1117" s="40" t="s">
        <v>348</v>
      </c>
      <c r="K1117" s="40" t="s">
        <v>348</v>
      </c>
      <c r="L1117" s="40" t="s">
        <v>348</v>
      </c>
      <c r="M1117" s="40" t="s">
        <v>348</v>
      </c>
    </row>
    <row r="1118" spans="1:13" ht="16" x14ac:dyDescent="0.2">
      <c r="A1118" s="77">
        <v>106</v>
      </c>
      <c r="B1118" s="37" t="s">
        <v>268</v>
      </c>
      <c r="C1118" s="90">
        <v>42143</v>
      </c>
      <c r="D1118" s="40">
        <v>2.4679794453562951</v>
      </c>
      <c r="E1118" s="40">
        <v>6189.2350002055846</v>
      </c>
      <c r="F1118" s="40">
        <v>3.1249261595366002</v>
      </c>
      <c r="G1118" s="41">
        <v>3.53</v>
      </c>
      <c r="H1118" s="41">
        <v>9.6999999999999993</v>
      </c>
      <c r="I1118" s="41">
        <v>23</v>
      </c>
      <c r="J1118" s="40" t="s">
        <v>348</v>
      </c>
      <c r="K1118" s="40" t="s">
        <v>348</v>
      </c>
      <c r="L1118" s="40" t="s">
        <v>348</v>
      </c>
      <c r="M1118" s="40" t="s">
        <v>348</v>
      </c>
    </row>
    <row r="1119" spans="1:13" ht="16" x14ac:dyDescent="0.2">
      <c r="A1119" s="77">
        <v>107</v>
      </c>
      <c r="B1119" s="37" t="s">
        <v>270</v>
      </c>
      <c r="C1119" s="90">
        <v>42143</v>
      </c>
      <c r="D1119" s="40">
        <v>2.7075133027715923</v>
      </c>
      <c r="E1119" s="40">
        <v>8129.8055968591289</v>
      </c>
      <c r="F1119" s="40">
        <v>3.1311258273439209</v>
      </c>
      <c r="G1119" s="41">
        <v>3.53</v>
      </c>
      <c r="H1119" s="41">
        <v>9.6999999999999993</v>
      </c>
      <c r="I1119" s="41">
        <v>21.5</v>
      </c>
      <c r="J1119" s="40" t="s">
        <v>348</v>
      </c>
      <c r="K1119" s="40" t="s">
        <v>348</v>
      </c>
      <c r="L1119" s="40" t="s">
        <v>348</v>
      </c>
      <c r="M1119" s="40" t="s">
        <v>348</v>
      </c>
    </row>
    <row r="1120" spans="1:13" ht="16" x14ac:dyDescent="0.2">
      <c r="A1120" s="77">
        <v>109</v>
      </c>
      <c r="B1120" s="37" t="s">
        <v>276</v>
      </c>
      <c r="C1120" s="90">
        <v>42143</v>
      </c>
      <c r="D1120" s="40">
        <v>4.0612121824810234</v>
      </c>
      <c r="E1120" s="40">
        <v>6960.8198160598649</v>
      </c>
      <c r="F1120" s="40">
        <v>2.790658887232301</v>
      </c>
      <c r="G1120" s="41">
        <v>3.53</v>
      </c>
      <c r="H1120" s="41">
        <v>9.4</v>
      </c>
      <c r="I1120" s="41">
        <v>21.2</v>
      </c>
      <c r="J1120" s="40" t="s">
        <v>348</v>
      </c>
      <c r="K1120" s="40" t="s">
        <v>348</v>
      </c>
      <c r="L1120" s="40" t="s">
        <v>348</v>
      </c>
      <c r="M1120" s="40" t="s">
        <v>348</v>
      </c>
    </row>
    <row r="1121" spans="1:13" ht="16" x14ac:dyDescent="0.2">
      <c r="A1121" s="77">
        <v>110</v>
      </c>
      <c r="B1121" s="37" t="s">
        <v>273</v>
      </c>
      <c r="C1121" s="90">
        <v>42143</v>
      </c>
      <c r="D1121" s="40">
        <v>3.9518338509341873</v>
      </c>
      <c r="E1121" s="40">
        <v>13809.733045716359</v>
      </c>
      <c r="F1121" s="40">
        <v>1.8660324556181158</v>
      </c>
      <c r="G1121" s="41">
        <v>3.53</v>
      </c>
      <c r="H1121" s="41">
        <v>10.3</v>
      </c>
      <c r="I1121" s="41">
        <v>25.1</v>
      </c>
      <c r="J1121" s="40" t="s">
        <v>348</v>
      </c>
      <c r="K1121" s="40" t="s">
        <v>348</v>
      </c>
      <c r="L1121" s="40" t="s">
        <v>348</v>
      </c>
      <c r="M1121" s="40" t="s">
        <v>348</v>
      </c>
    </row>
    <row r="1122" spans="1:13" ht="16" x14ac:dyDescent="0.2">
      <c r="A1122" s="77">
        <v>202</v>
      </c>
      <c r="B1122" s="37" t="s">
        <v>273</v>
      </c>
      <c r="C1122" s="90">
        <v>42143</v>
      </c>
      <c r="D1122" s="40">
        <v>18.767084603602029</v>
      </c>
      <c r="E1122" s="40">
        <v>10661.818067358839</v>
      </c>
      <c r="F1122" s="40">
        <v>2.4926348726627237</v>
      </c>
      <c r="G1122" s="41">
        <v>4.58</v>
      </c>
      <c r="H1122" s="41">
        <v>10.8</v>
      </c>
      <c r="I1122" s="41">
        <v>25.2</v>
      </c>
      <c r="J1122" s="40" t="s">
        <v>348</v>
      </c>
      <c r="K1122" s="40" t="s">
        <v>348</v>
      </c>
      <c r="L1122" s="40" t="s">
        <v>348</v>
      </c>
      <c r="M1122" s="40" t="s">
        <v>348</v>
      </c>
    </row>
    <row r="1123" spans="1:13" ht="16" x14ac:dyDescent="0.2">
      <c r="A1123" s="77">
        <v>204</v>
      </c>
      <c r="B1123" s="37" t="s">
        <v>274</v>
      </c>
      <c r="C1123" s="90">
        <v>42143</v>
      </c>
      <c r="D1123" s="40">
        <v>5.0491346252278086</v>
      </c>
      <c r="E1123" s="40">
        <v>5853.0324875158749</v>
      </c>
      <c r="F1123" s="40">
        <v>0</v>
      </c>
      <c r="G1123" s="41">
        <v>4.58</v>
      </c>
      <c r="H1123" s="41">
        <v>9.4</v>
      </c>
      <c r="I1123" s="41">
        <v>23.8</v>
      </c>
      <c r="J1123" s="40" t="s">
        <v>348</v>
      </c>
      <c r="K1123" s="40" t="s">
        <v>348</v>
      </c>
      <c r="L1123" s="40" t="s">
        <v>348</v>
      </c>
      <c r="M1123" s="40" t="s">
        <v>348</v>
      </c>
    </row>
    <row r="1124" spans="1:13" ht="16" x14ac:dyDescent="0.2">
      <c r="A1124" s="77">
        <v>205</v>
      </c>
      <c r="B1124" s="37" t="s">
        <v>269</v>
      </c>
      <c r="C1124" s="90">
        <v>42143</v>
      </c>
      <c r="D1124" s="40">
        <v>24.569863173324094</v>
      </c>
      <c r="E1124" s="40">
        <v>60061.369287784706</v>
      </c>
      <c r="F1124" s="40">
        <v>2.0116599396662578E-3</v>
      </c>
      <c r="G1124" s="41">
        <v>4.58</v>
      </c>
      <c r="H1124" s="41">
        <v>10.8</v>
      </c>
      <c r="I1124" s="41">
        <v>29.9</v>
      </c>
      <c r="J1124" s="40" t="s">
        <v>348</v>
      </c>
      <c r="K1124" s="40" t="s">
        <v>348</v>
      </c>
      <c r="L1124" s="40" t="s">
        <v>348</v>
      </c>
      <c r="M1124" s="40" t="s">
        <v>348</v>
      </c>
    </row>
    <row r="1125" spans="1:13" ht="16" x14ac:dyDescent="0.2">
      <c r="A1125" s="77">
        <v>206</v>
      </c>
      <c r="B1125" s="37" t="s">
        <v>271</v>
      </c>
      <c r="C1125" s="90">
        <v>42143</v>
      </c>
      <c r="D1125" s="40">
        <v>17.139603321174178</v>
      </c>
      <c r="E1125" s="40">
        <v>23191.151508701292</v>
      </c>
      <c r="F1125" s="40">
        <v>2.2522297397561699</v>
      </c>
      <c r="G1125" s="41">
        <v>4.58</v>
      </c>
      <c r="H1125" s="41">
        <v>11.3</v>
      </c>
      <c r="I1125" s="41">
        <v>27.1</v>
      </c>
      <c r="J1125" s="40" t="s">
        <v>348</v>
      </c>
      <c r="K1125" s="40" t="s">
        <v>348</v>
      </c>
      <c r="L1125" s="40" t="s">
        <v>348</v>
      </c>
      <c r="M1125" s="40" t="s">
        <v>348</v>
      </c>
    </row>
    <row r="1126" spans="1:13" ht="16" x14ac:dyDescent="0.2">
      <c r="A1126" s="77">
        <v>207</v>
      </c>
      <c r="B1126" s="37" t="s">
        <v>272</v>
      </c>
      <c r="C1126" s="90">
        <v>42143</v>
      </c>
      <c r="D1126" s="40">
        <v>4.8922134053072224</v>
      </c>
      <c r="E1126" s="40">
        <v>5226.3734267303153</v>
      </c>
      <c r="F1126" s="40">
        <v>1.8846844527109807</v>
      </c>
      <c r="G1126" s="41">
        <v>4.58</v>
      </c>
      <c r="H1126" s="41">
        <v>9.9</v>
      </c>
      <c r="I1126" s="41">
        <v>23.3</v>
      </c>
      <c r="J1126" s="40" t="s">
        <v>348</v>
      </c>
      <c r="K1126" s="40" t="s">
        <v>348</v>
      </c>
      <c r="L1126" s="40" t="s">
        <v>348</v>
      </c>
      <c r="M1126" s="40" t="s">
        <v>348</v>
      </c>
    </row>
    <row r="1127" spans="1:13" ht="16" x14ac:dyDescent="0.2">
      <c r="A1127" s="77">
        <v>208</v>
      </c>
      <c r="B1127" s="37" t="s">
        <v>268</v>
      </c>
      <c r="C1127" s="90">
        <v>42143</v>
      </c>
      <c r="D1127" s="40">
        <v>9.5433323678572393</v>
      </c>
      <c r="E1127" s="40">
        <v>14746.298871670413</v>
      </c>
      <c r="F1127" s="40">
        <v>5.1793636241260073</v>
      </c>
      <c r="G1127" s="41">
        <v>4.58</v>
      </c>
      <c r="H1127" s="41">
        <v>9.9</v>
      </c>
      <c r="I1127" s="41">
        <v>23.2</v>
      </c>
      <c r="J1127" s="40" t="s">
        <v>348</v>
      </c>
      <c r="K1127" s="40" t="s">
        <v>348</v>
      </c>
      <c r="L1127" s="40" t="s">
        <v>348</v>
      </c>
      <c r="M1127" s="40" t="s">
        <v>348</v>
      </c>
    </row>
    <row r="1128" spans="1:13" ht="16" x14ac:dyDescent="0.2">
      <c r="A1128" s="77">
        <v>209</v>
      </c>
      <c r="B1128" s="37" t="s">
        <v>270</v>
      </c>
      <c r="C1128" s="90">
        <v>42143</v>
      </c>
      <c r="D1128" s="40">
        <v>4.1753376109689846</v>
      </c>
      <c r="E1128" s="40">
        <v>9512.1494661526776</v>
      </c>
      <c r="F1128" s="40">
        <v>1.6022126292578283</v>
      </c>
      <c r="G1128" s="41">
        <v>4.58</v>
      </c>
      <c r="H1128" s="41">
        <v>10</v>
      </c>
      <c r="I1128" s="41">
        <v>21.6</v>
      </c>
      <c r="J1128" s="40" t="s">
        <v>348</v>
      </c>
      <c r="K1128" s="40" t="s">
        <v>348</v>
      </c>
      <c r="L1128" s="40" t="s">
        <v>348</v>
      </c>
      <c r="M1128" s="40" t="s">
        <v>348</v>
      </c>
    </row>
    <row r="1129" spans="1:13" ht="16" x14ac:dyDescent="0.2">
      <c r="A1129" s="77">
        <v>210</v>
      </c>
      <c r="B1129" s="37" t="s">
        <v>276</v>
      </c>
      <c r="C1129" s="90">
        <v>42143</v>
      </c>
      <c r="D1129" s="40">
        <v>2.0920936586071566</v>
      </c>
      <c r="E1129" s="40">
        <v>0</v>
      </c>
      <c r="F1129" s="40">
        <v>2.4440728801926346</v>
      </c>
      <c r="G1129" s="41">
        <v>4.58</v>
      </c>
      <c r="H1129" s="41">
        <v>10.5</v>
      </c>
      <c r="I1129" s="41">
        <v>22.6</v>
      </c>
      <c r="J1129" s="40" t="s">
        <v>348</v>
      </c>
      <c r="K1129" s="40" t="s">
        <v>348</v>
      </c>
      <c r="L1129" s="40" t="s">
        <v>348</v>
      </c>
      <c r="M1129" s="40" t="s">
        <v>348</v>
      </c>
    </row>
    <row r="1130" spans="1:13" ht="16" x14ac:dyDescent="0.2">
      <c r="A1130" s="77">
        <v>402</v>
      </c>
      <c r="B1130" s="37" t="s">
        <v>272</v>
      </c>
      <c r="C1130" s="90">
        <v>42143</v>
      </c>
      <c r="D1130" s="40">
        <v>12.958291100788045</v>
      </c>
      <c r="E1130" s="40">
        <v>7480.2176889929942</v>
      </c>
      <c r="F1130" s="40">
        <v>3.8147984574631066</v>
      </c>
      <c r="G1130" s="41">
        <v>5.72</v>
      </c>
      <c r="H1130" s="41">
        <v>10.9</v>
      </c>
      <c r="I1130" s="41">
        <v>19.3</v>
      </c>
      <c r="J1130" s="40" t="s">
        <v>348</v>
      </c>
      <c r="K1130" s="40" t="s">
        <v>348</v>
      </c>
      <c r="L1130" s="40" t="s">
        <v>348</v>
      </c>
      <c r="M1130" s="40" t="s">
        <v>348</v>
      </c>
    </row>
    <row r="1131" spans="1:13" ht="16" x14ac:dyDescent="0.2">
      <c r="A1131" s="77">
        <v>403</v>
      </c>
      <c r="B1131" s="37" t="s">
        <v>268</v>
      </c>
      <c r="C1131" s="90">
        <v>42143</v>
      </c>
      <c r="D1131" s="40">
        <v>9.4265281278792976</v>
      </c>
      <c r="E1131" s="40">
        <v>8550.1028351943714</v>
      </c>
      <c r="F1131" s="40">
        <v>6.459411102259053</v>
      </c>
      <c r="G1131" s="41">
        <v>5.72</v>
      </c>
      <c r="H1131" s="41">
        <v>10.4</v>
      </c>
      <c r="I1131" s="41">
        <v>21.2</v>
      </c>
      <c r="J1131" s="40" t="s">
        <v>348</v>
      </c>
      <c r="K1131" s="40" t="s">
        <v>348</v>
      </c>
      <c r="L1131" s="40" t="s">
        <v>348</v>
      </c>
      <c r="M1131" s="40" t="s">
        <v>348</v>
      </c>
    </row>
    <row r="1132" spans="1:13" ht="16" x14ac:dyDescent="0.2">
      <c r="A1132" s="77">
        <v>404</v>
      </c>
      <c r="B1132" s="37" t="s">
        <v>273</v>
      </c>
      <c r="C1132" s="90">
        <v>42143</v>
      </c>
      <c r="D1132" s="40">
        <v>14.442101651787345</v>
      </c>
      <c r="E1132" s="40">
        <v>15274.185105813014</v>
      </c>
      <c r="F1132" s="40">
        <v>2.0441530314104459</v>
      </c>
      <c r="G1132" s="41">
        <v>5.72</v>
      </c>
      <c r="H1132" s="41">
        <v>11.8</v>
      </c>
      <c r="I1132" s="41">
        <v>19.3</v>
      </c>
      <c r="J1132" s="40" t="s">
        <v>348</v>
      </c>
      <c r="K1132" s="40" t="s">
        <v>348</v>
      </c>
      <c r="L1132" s="40" t="s">
        <v>348</v>
      </c>
      <c r="M1132" s="40" t="s">
        <v>348</v>
      </c>
    </row>
    <row r="1133" spans="1:13" ht="16" x14ac:dyDescent="0.2">
      <c r="A1133" s="77">
        <v>405</v>
      </c>
      <c r="B1133" s="37" t="s">
        <v>269</v>
      </c>
      <c r="C1133" s="90">
        <v>42143</v>
      </c>
      <c r="D1133" s="40">
        <v>12.126643529613828</v>
      </c>
      <c r="E1133" s="40">
        <v>35340.194885683886</v>
      </c>
      <c r="F1133" s="40">
        <v>0</v>
      </c>
      <c r="G1133" s="41">
        <v>5.72</v>
      </c>
      <c r="H1133" s="41">
        <v>11.1</v>
      </c>
      <c r="I1133" s="41">
        <v>28.8</v>
      </c>
      <c r="J1133" s="40" t="s">
        <v>348</v>
      </c>
      <c r="K1133" s="40" t="s">
        <v>348</v>
      </c>
      <c r="L1133" s="40" t="s">
        <v>348</v>
      </c>
      <c r="M1133" s="40" t="s">
        <v>348</v>
      </c>
    </row>
    <row r="1134" spans="1:13" ht="16" x14ac:dyDescent="0.2">
      <c r="A1134" s="77">
        <v>406</v>
      </c>
      <c r="B1134" s="37" t="s">
        <v>276</v>
      </c>
      <c r="C1134" s="90">
        <v>42143</v>
      </c>
      <c r="D1134" s="40">
        <v>3.252509270229035</v>
      </c>
      <c r="E1134" s="40">
        <v>2781.3689107499094</v>
      </c>
      <c r="F1134" s="40">
        <v>2.0052411175381648</v>
      </c>
      <c r="G1134" s="41">
        <v>5.72</v>
      </c>
      <c r="H1134" s="41">
        <v>11.5</v>
      </c>
      <c r="I1134" s="41">
        <v>24.1</v>
      </c>
      <c r="J1134" s="40" t="s">
        <v>348</v>
      </c>
      <c r="K1134" s="40" t="s">
        <v>348</v>
      </c>
      <c r="L1134" s="40" t="s">
        <v>348</v>
      </c>
      <c r="M1134" s="40" t="s">
        <v>348</v>
      </c>
    </row>
    <row r="1135" spans="1:13" ht="16" x14ac:dyDescent="0.2">
      <c r="A1135" s="77">
        <v>407</v>
      </c>
      <c r="B1135" s="37" t="s">
        <v>274</v>
      </c>
      <c r="C1135" s="90">
        <v>42143</v>
      </c>
      <c r="D1135" s="40">
        <v>4.3371832098947793</v>
      </c>
      <c r="E1135" s="40">
        <v>12479.32215630742</v>
      </c>
      <c r="F1135" s="40">
        <v>0</v>
      </c>
      <c r="G1135" s="41">
        <v>5.72</v>
      </c>
      <c r="H1135" s="41">
        <v>11.5</v>
      </c>
      <c r="I1135" s="41">
        <v>22.8</v>
      </c>
      <c r="J1135" s="40" t="s">
        <v>348</v>
      </c>
      <c r="K1135" s="40" t="s">
        <v>348</v>
      </c>
      <c r="L1135" s="40" t="s">
        <v>348</v>
      </c>
      <c r="M1135" s="40" t="s">
        <v>348</v>
      </c>
    </row>
    <row r="1136" spans="1:13" ht="16" x14ac:dyDescent="0.2">
      <c r="A1136" s="77">
        <v>408</v>
      </c>
      <c r="B1136" s="37" t="s">
        <v>271</v>
      </c>
      <c r="C1136" s="90">
        <v>42143</v>
      </c>
      <c r="D1136" s="40">
        <v>3.5628448293627479</v>
      </c>
      <c r="E1136" s="40">
        <v>8162.7959353065653</v>
      </c>
      <c r="F1136" s="40">
        <v>0</v>
      </c>
      <c r="G1136" s="41">
        <v>5.72</v>
      </c>
      <c r="H1136" s="41">
        <v>12.1</v>
      </c>
      <c r="I1136" s="41">
        <v>23.1</v>
      </c>
      <c r="J1136" s="40" t="s">
        <v>348</v>
      </c>
      <c r="K1136" s="40" t="s">
        <v>348</v>
      </c>
      <c r="L1136" s="40" t="s">
        <v>348</v>
      </c>
      <c r="M1136" s="40" t="s">
        <v>348</v>
      </c>
    </row>
    <row r="1137" spans="1:13" ht="16" x14ac:dyDescent="0.2">
      <c r="A1137" s="77">
        <v>409</v>
      </c>
      <c r="B1137" s="37" t="s">
        <v>270</v>
      </c>
      <c r="C1137" s="90">
        <v>42143</v>
      </c>
      <c r="D1137" s="40">
        <v>5.4929322870862283</v>
      </c>
      <c r="E1137" s="40">
        <v>18115.625896979527</v>
      </c>
      <c r="F1137" s="40">
        <v>0.73529092328809476</v>
      </c>
      <c r="G1137" s="41">
        <v>5.72</v>
      </c>
      <c r="H1137" s="41">
        <v>11.9</v>
      </c>
      <c r="I1137" s="41">
        <v>21.8</v>
      </c>
      <c r="J1137" s="40" t="s">
        <v>348</v>
      </c>
      <c r="K1137" s="40" t="s">
        <v>348</v>
      </c>
      <c r="L1137" s="40" t="s">
        <v>348</v>
      </c>
      <c r="M1137" s="40" t="s">
        <v>348</v>
      </c>
    </row>
    <row r="1138" spans="1:13" ht="16" x14ac:dyDescent="0.2">
      <c r="A1138" s="77">
        <v>102</v>
      </c>
      <c r="B1138" s="37" t="s">
        <v>271</v>
      </c>
      <c r="C1138" s="90">
        <v>42152</v>
      </c>
      <c r="D1138" s="40">
        <v>18.242342007984497</v>
      </c>
      <c r="E1138" s="40">
        <v>26231.285103738177</v>
      </c>
      <c r="F1138" s="40">
        <v>3.2606942127072984</v>
      </c>
      <c r="G1138" s="41">
        <v>20.22</v>
      </c>
      <c r="H1138" s="41">
        <v>19</v>
      </c>
      <c r="I1138" s="41">
        <v>39.799999999999997</v>
      </c>
      <c r="J1138" s="40" t="s">
        <v>348</v>
      </c>
      <c r="K1138" s="40" t="s">
        <v>348</v>
      </c>
      <c r="L1138" s="40" t="s">
        <v>348</v>
      </c>
      <c r="M1138" s="40" t="s">
        <v>348</v>
      </c>
    </row>
    <row r="1139" spans="1:13" ht="16" x14ac:dyDescent="0.2">
      <c r="A1139" s="77">
        <v>103</v>
      </c>
      <c r="B1139" s="37" t="s">
        <v>272</v>
      </c>
      <c r="C1139" s="90">
        <v>42152</v>
      </c>
      <c r="D1139" s="40">
        <v>94.414028451087162</v>
      </c>
      <c r="E1139" s="40">
        <v>29489.667149286346</v>
      </c>
      <c r="F1139" s="40">
        <v>2.031574989285545</v>
      </c>
      <c r="G1139" s="41">
        <v>20.22</v>
      </c>
      <c r="H1139" s="41">
        <v>18.399999999999999</v>
      </c>
      <c r="I1139" s="41">
        <v>40</v>
      </c>
      <c r="J1139" s="40" t="s">
        <v>348</v>
      </c>
      <c r="K1139" s="40" t="s">
        <v>348</v>
      </c>
      <c r="L1139" s="40" t="s">
        <v>348</v>
      </c>
      <c r="M1139" s="40" t="s">
        <v>348</v>
      </c>
    </row>
    <row r="1140" spans="1:13" ht="16" x14ac:dyDescent="0.2">
      <c r="A1140" s="77">
        <v>104</v>
      </c>
      <c r="B1140" s="37" t="s">
        <v>269</v>
      </c>
      <c r="C1140" s="90">
        <v>42152</v>
      </c>
      <c r="D1140" s="40">
        <v>56.281581680483185</v>
      </c>
      <c r="E1140" s="40">
        <v>76021.219745912676</v>
      </c>
      <c r="F1140" s="40">
        <v>0.85460780513275292</v>
      </c>
      <c r="G1140" s="41">
        <v>20.22</v>
      </c>
      <c r="H1140" s="41">
        <v>19.5</v>
      </c>
      <c r="I1140" s="41">
        <v>42.6</v>
      </c>
      <c r="J1140" s="40" t="s">
        <v>348</v>
      </c>
      <c r="K1140" s="40" t="s">
        <v>348</v>
      </c>
      <c r="L1140" s="40" t="s">
        <v>348</v>
      </c>
      <c r="M1140" s="40" t="s">
        <v>348</v>
      </c>
    </row>
    <row r="1141" spans="1:13" ht="16" x14ac:dyDescent="0.2">
      <c r="A1141" s="77">
        <v>105</v>
      </c>
      <c r="B1141" s="37" t="s">
        <v>274</v>
      </c>
      <c r="C1141" s="90">
        <v>42152</v>
      </c>
      <c r="D1141" s="40">
        <v>56.301026196604553</v>
      </c>
      <c r="E1141" s="40">
        <v>20703.710675625283</v>
      </c>
      <c r="F1141" s="40">
        <v>3.6971877362730257</v>
      </c>
      <c r="G1141" s="41">
        <v>20.22</v>
      </c>
      <c r="H1141" s="41">
        <v>19.399999999999999</v>
      </c>
      <c r="I1141" s="41">
        <v>44.7</v>
      </c>
      <c r="J1141" s="40" t="s">
        <v>348</v>
      </c>
      <c r="K1141" s="40" t="s">
        <v>348</v>
      </c>
      <c r="L1141" s="40" t="s">
        <v>348</v>
      </c>
      <c r="M1141" s="40" t="s">
        <v>348</v>
      </c>
    </row>
    <row r="1142" spans="1:13" ht="16" x14ac:dyDescent="0.2">
      <c r="A1142" s="77">
        <v>106</v>
      </c>
      <c r="B1142" s="37" t="s">
        <v>268</v>
      </c>
      <c r="C1142" s="90">
        <v>42152</v>
      </c>
      <c r="D1142" s="40">
        <v>147.84000716060524</v>
      </c>
      <c r="E1142" s="40">
        <v>38319.129197393158</v>
      </c>
      <c r="F1142" s="40">
        <v>4.6905739656508745</v>
      </c>
      <c r="G1142" s="41">
        <v>20.22</v>
      </c>
      <c r="H1142" s="41">
        <v>18.2</v>
      </c>
      <c r="I1142" s="41">
        <v>39.1</v>
      </c>
      <c r="J1142" s="40" t="s">
        <v>348</v>
      </c>
      <c r="K1142" s="40" t="s">
        <v>348</v>
      </c>
      <c r="L1142" s="40" t="s">
        <v>348</v>
      </c>
      <c r="M1142" s="40" t="s">
        <v>348</v>
      </c>
    </row>
    <row r="1143" spans="1:13" ht="16" x14ac:dyDescent="0.2">
      <c r="A1143" s="77">
        <v>107</v>
      </c>
      <c r="B1143" s="37" t="s">
        <v>270</v>
      </c>
      <c r="C1143" s="90">
        <v>42152</v>
      </c>
      <c r="D1143" s="40">
        <v>26.784821566831834</v>
      </c>
      <c r="E1143" s="40">
        <v>20858.955993541218</v>
      </c>
      <c r="F1143" s="40">
        <v>5.9434992500078714</v>
      </c>
      <c r="G1143" s="41">
        <v>20.22</v>
      </c>
      <c r="H1143" s="41">
        <v>18.2</v>
      </c>
      <c r="I1143" s="41">
        <v>38.5</v>
      </c>
      <c r="J1143" s="40" t="s">
        <v>348</v>
      </c>
      <c r="K1143" s="40" t="s">
        <v>348</v>
      </c>
      <c r="L1143" s="40" t="s">
        <v>348</v>
      </c>
      <c r="M1143" s="40" t="s">
        <v>348</v>
      </c>
    </row>
    <row r="1144" spans="1:13" ht="16" x14ac:dyDescent="0.2">
      <c r="A1144" s="77">
        <v>109</v>
      </c>
      <c r="B1144" s="37" t="s">
        <v>276</v>
      </c>
      <c r="C1144" s="90">
        <v>42152</v>
      </c>
      <c r="D1144" s="40">
        <v>67.46211153936342</v>
      </c>
      <c r="E1144" s="40">
        <v>14828.256180467975</v>
      </c>
      <c r="F1144" s="40">
        <v>0.42721709400917529</v>
      </c>
      <c r="G1144" s="41">
        <v>20.22</v>
      </c>
      <c r="H1144" s="41">
        <v>17.8</v>
      </c>
      <c r="I1144" s="41">
        <v>41.4</v>
      </c>
      <c r="J1144" s="40" t="s">
        <v>348</v>
      </c>
      <c r="K1144" s="40" t="s">
        <v>348</v>
      </c>
      <c r="L1144" s="40" t="s">
        <v>348</v>
      </c>
      <c r="M1144" s="40" t="s">
        <v>348</v>
      </c>
    </row>
    <row r="1145" spans="1:13" ht="16" x14ac:dyDescent="0.2">
      <c r="A1145" s="77">
        <v>110</v>
      </c>
      <c r="B1145" s="37" t="s">
        <v>273</v>
      </c>
      <c r="C1145" s="90">
        <v>42152</v>
      </c>
      <c r="D1145" s="40">
        <v>1.7660584967482935</v>
      </c>
      <c r="E1145" s="40">
        <v>53925.184788715051</v>
      </c>
      <c r="F1145" s="40">
        <v>2.2841226309953342</v>
      </c>
      <c r="G1145" s="41">
        <v>20.22</v>
      </c>
      <c r="H1145" s="41">
        <v>18.5</v>
      </c>
      <c r="I1145" s="41">
        <v>49.3</v>
      </c>
      <c r="J1145" s="40" t="s">
        <v>348</v>
      </c>
      <c r="K1145" s="40" t="s">
        <v>348</v>
      </c>
      <c r="L1145" s="40" t="s">
        <v>348</v>
      </c>
      <c r="M1145" s="40" t="s">
        <v>348</v>
      </c>
    </row>
    <row r="1146" spans="1:13" ht="16" x14ac:dyDescent="0.2">
      <c r="A1146" s="77">
        <v>202</v>
      </c>
      <c r="B1146" s="37" t="s">
        <v>273</v>
      </c>
      <c r="C1146" s="90">
        <v>42152</v>
      </c>
      <c r="D1146" s="40">
        <v>17.437540243442584</v>
      </c>
      <c r="E1146" s="40">
        <v>63895.088571769455</v>
      </c>
      <c r="F1146" s="40">
        <v>1.4568671254463903</v>
      </c>
      <c r="G1146" s="41">
        <v>22.61</v>
      </c>
      <c r="H1146" s="41">
        <v>20.5</v>
      </c>
      <c r="I1146" s="41">
        <v>44.6</v>
      </c>
      <c r="J1146" s="40" t="s">
        <v>348</v>
      </c>
      <c r="K1146" s="40" t="s">
        <v>348</v>
      </c>
      <c r="L1146" s="40" t="s">
        <v>348</v>
      </c>
      <c r="M1146" s="40" t="s">
        <v>348</v>
      </c>
    </row>
    <row r="1147" spans="1:13" ht="16" x14ac:dyDescent="0.2">
      <c r="A1147" s="77">
        <v>204</v>
      </c>
      <c r="B1147" s="37" t="s">
        <v>274</v>
      </c>
      <c r="C1147" s="90">
        <v>42152</v>
      </c>
      <c r="D1147" s="40">
        <v>6.9277053757085056</v>
      </c>
      <c r="E1147" s="40">
        <v>9870.7540184811387</v>
      </c>
      <c r="F1147" s="40">
        <v>3.3494765445850554</v>
      </c>
      <c r="G1147" s="41">
        <v>22.61</v>
      </c>
      <c r="H1147" s="41">
        <v>20.3</v>
      </c>
      <c r="I1147" s="41">
        <v>47.4</v>
      </c>
      <c r="J1147" s="40" t="s">
        <v>348</v>
      </c>
      <c r="K1147" s="40" t="s">
        <v>348</v>
      </c>
      <c r="L1147" s="40" t="s">
        <v>348</v>
      </c>
      <c r="M1147" s="40" t="s">
        <v>348</v>
      </c>
    </row>
    <row r="1148" spans="1:13" ht="16" x14ac:dyDescent="0.2">
      <c r="A1148" s="77">
        <v>205</v>
      </c>
      <c r="B1148" s="37" t="s">
        <v>269</v>
      </c>
      <c r="C1148" s="90">
        <v>42152</v>
      </c>
      <c r="D1148" s="40">
        <v>34.974074925514003</v>
      </c>
      <c r="E1148" s="40">
        <v>93066.601196342119</v>
      </c>
      <c r="F1148" s="40">
        <v>2.1691051891484783</v>
      </c>
      <c r="G1148" s="41">
        <v>22.61</v>
      </c>
      <c r="H1148" s="41">
        <v>20.2</v>
      </c>
      <c r="I1148" s="41">
        <v>42.9</v>
      </c>
      <c r="J1148" s="40" t="s">
        <v>348</v>
      </c>
      <c r="K1148" s="40" t="s">
        <v>348</v>
      </c>
      <c r="L1148" s="40" t="s">
        <v>348</v>
      </c>
      <c r="M1148" s="40" t="s">
        <v>348</v>
      </c>
    </row>
    <row r="1149" spans="1:13" ht="16" x14ac:dyDescent="0.2">
      <c r="A1149" s="77">
        <v>206</v>
      </c>
      <c r="B1149" s="37" t="s">
        <v>271</v>
      </c>
      <c r="C1149" s="90">
        <v>42152</v>
      </c>
      <c r="D1149" s="40">
        <v>3.0071797319186002</v>
      </c>
      <c r="E1149" s="40">
        <v>31856.382405865217</v>
      </c>
      <c r="F1149" s="40">
        <v>1.7869102517883413</v>
      </c>
      <c r="G1149" s="41">
        <v>22.61</v>
      </c>
      <c r="H1149" s="41">
        <v>20.9</v>
      </c>
      <c r="I1149" s="41">
        <v>46.7</v>
      </c>
      <c r="J1149" s="40" t="s">
        <v>348</v>
      </c>
      <c r="K1149" s="40" t="s">
        <v>348</v>
      </c>
      <c r="L1149" s="40" t="s">
        <v>348</v>
      </c>
      <c r="M1149" s="40" t="s">
        <v>348</v>
      </c>
    </row>
    <row r="1150" spans="1:13" ht="16" x14ac:dyDescent="0.2">
      <c r="A1150" s="77">
        <v>207</v>
      </c>
      <c r="B1150" s="37" t="s">
        <v>272</v>
      </c>
      <c r="C1150" s="90">
        <v>42152</v>
      </c>
      <c r="D1150" s="40">
        <v>4.4403702339027262</v>
      </c>
      <c r="E1150" s="40">
        <v>21950.442108525433</v>
      </c>
      <c r="F1150" s="40">
        <v>1.0025125415959697</v>
      </c>
      <c r="G1150" s="41">
        <v>22.61</v>
      </c>
      <c r="H1150" s="41">
        <v>19.899999999999999</v>
      </c>
      <c r="I1150" s="41">
        <v>47.9</v>
      </c>
      <c r="J1150" s="40" t="s">
        <v>348</v>
      </c>
      <c r="K1150" s="40" t="s">
        <v>348</v>
      </c>
      <c r="L1150" s="40" t="s">
        <v>348</v>
      </c>
      <c r="M1150" s="40" t="s">
        <v>348</v>
      </c>
    </row>
    <row r="1151" spans="1:13" ht="16" x14ac:dyDescent="0.2">
      <c r="A1151" s="77">
        <v>208</v>
      </c>
      <c r="B1151" s="37" t="s">
        <v>268</v>
      </c>
      <c r="C1151" s="90">
        <v>42152</v>
      </c>
      <c r="D1151" s="40">
        <v>131.71772834643491</v>
      </c>
      <c r="E1151" s="40">
        <v>46666.470255514279</v>
      </c>
      <c r="F1151" s="40">
        <v>4.5524289729237228</v>
      </c>
      <c r="G1151" s="41">
        <v>22.61</v>
      </c>
      <c r="H1151" s="41">
        <v>20.3</v>
      </c>
      <c r="I1151" s="41">
        <v>41.7</v>
      </c>
      <c r="J1151" s="40" t="s">
        <v>348</v>
      </c>
      <c r="K1151" s="40" t="s">
        <v>348</v>
      </c>
      <c r="L1151" s="40" t="s">
        <v>348</v>
      </c>
      <c r="M1151" s="40" t="s">
        <v>348</v>
      </c>
    </row>
    <row r="1152" spans="1:13" ht="16" x14ac:dyDescent="0.2">
      <c r="A1152" s="77">
        <v>209</v>
      </c>
      <c r="B1152" s="37" t="s">
        <v>270</v>
      </c>
      <c r="C1152" s="90">
        <v>42152</v>
      </c>
      <c r="D1152" s="40">
        <v>98.27164286570752</v>
      </c>
      <c r="E1152" s="40">
        <v>57202.865025262618</v>
      </c>
      <c r="F1152" s="40">
        <v>3.5511224114596085</v>
      </c>
      <c r="G1152" s="41">
        <v>22.61</v>
      </c>
      <c r="H1152" s="41">
        <v>20.100000000000001</v>
      </c>
      <c r="I1152" s="41">
        <v>42.8</v>
      </c>
      <c r="J1152" s="40" t="s">
        <v>348</v>
      </c>
      <c r="K1152" s="40" t="s">
        <v>348</v>
      </c>
      <c r="L1152" s="40" t="s">
        <v>348</v>
      </c>
      <c r="M1152" s="40" t="s">
        <v>348</v>
      </c>
    </row>
    <row r="1153" spans="1:13" ht="16" x14ac:dyDescent="0.2">
      <c r="A1153" s="77">
        <v>210</v>
      </c>
      <c r="B1153" s="37" t="s">
        <v>276</v>
      </c>
      <c r="C1153" s="90">
        <v>42152</v>
      </c>
      <c r="D1153" s="40">
        <v>279.74463399856683</v>
      </c>
      <c r="E1153" s="40">
        <v>25092.29515764735</v>
      </c>
      <c r="F1153" s="40">
        <v>6.3304542536662112</v>
      </c>
      <c r="G1153" s="41">
        <v>22.61</v>
      </c>
      <c r="H1153" s="41">
        <v>19.899999999999999</v>
      </c>
      <c r="I1153" s="41">
        <v>43.1</v>
      </c>
      <c r="J1153" s="40" t="s">
        <v>348</v>
      </c>
      <c r="K1153" s="40" t="s">
        <v>348</v>
      </c>
      <c r="L1153" s="40" t="s">
        <v>348</v>
      </c>
      <c r="M1153" s="40" t="s">
        <v>348</v>
      </c>
    </row>
    <row r="1154" spans="1:13" ht="16" x14ac:dyDescent="0.2">
      <c r="A1154" s="77">
        <v>402</v>
      </c>
      <c r="B1154" s="37" t="s">
        <v>272</v>
      </c>
      <c r="C1154" s="90">
        <v>42152</v>
      </c>
      <c r="D1154" s="40">
        <v>4.961212814112173</v>
      </c>
      <c r="E1154" s="40">
        <v>19734.872979351865</v>
      </c>
      <c r="F1154" s="40">
        <v>8.1627345249037209</v>
      </c>
      <c r="G1154" s="41">
        <v>24.42</v>
      </c>
      <c r="H1154" s="41">
        <v>21.2</v>
      </c>
      <c r="I1154" s="41">
        <v>47.7</v>
      </c>
      <c r="J1154" s="40" t="s">
        <v>348</v>
      </c>
      <c r="K1154" s="40" t="s">
        <v>348</v>
      </c>
      <c r="L1154" s="40" t="s">
        <v>348</v>
      </c>
      <c r="M1154" s="40" t="s">
        <v>348</v>
      </c>
    </row>
    <row r="1155" spans="1:13" ht="16" x14ac:dyDescent="0.2">
      <c r="A1155" s="77">
        <v>403</v>
      </c>
      <c r="B1155" s="37" t="s">
        <v>268</v>
      </c>
      <c r="C1155" s="90">
        <v>42152</v>
      </c>
      <c r="D1155" s="40">
        <v>9.5227724986429259</v>
      </c>
      <c r="E1155" s="40">
        <v>13371.065269790668</v>
      </c>
      <c r="F1155" s="40">
        <v>6.0579209864322747</v>
      </c>
      <c r="G1155" s="41">
        <v>24.42</v>
      </c>
      <c r="H1155" s="41">
        <v>22.1</v>
      </c>
      <c r="I1155" s="41">
        <v>45.4</v>
      </c>
      <c r="J1155" s="40" t="s">
        <v>348</v>
      </c>
      <c r="K1155" s="40" t="s">
        <v>348</v>
      </c>
      <c r="L1155" s="40" t="s">
        <v>348</v>
      </c>
      <c r="M1155" s="40" t="s">
        <v>348</v>
      </c>
    </row>
    <row r="1156" spans="1:13" ht="16" x14ac:dyDescent="0.2">
      <c r="A1156" s="77">
        <v>404</v>
      </c>
      <c r="B1156" s="37" t="s">
        <v>273</v>
      </c>
      <c r="C1156" s="90">
        <v>42152</v>
      </c>
      <c r="D1156" s="40">
        <v>4.671490692276592</v>
      </c>
      <c r="E1156" s="40">
        <v>15362.533171459807</v>
      </c>
      <c r="F1156" s="40">
        <v>5.1625672271677399</v>
      </c>
      <c r="G1156" s="41">
        <v>24.42</v>
      </c>
      <c r="H1156" s="41">
        <v>22.2</v>
      </c>
      <c r="I1156" s="41">
        <v>49.1</v>
      </c>
      <c r="J1156" s="40" t="s">
        <v>348</v>
      </c>
      <c r="K1156" s="40" t="s">
        <v>348</v>
      </c>
      <c r="L1156" s="40" t="s">
        <v>348</v>
      </c>
      <c r="M1156" s="40" t="s">
        <v>348</v>
      </c>
    </row>
    <row r="1157" spans="1:13" ht="16" x14ac:dyDescent="0.2">
      <c r="A1157" s="77">
        <v>405</v>
      </c>
      <c r="B1157" s="37" t="s">
        <v>269</v>
      </c>
      <c r="C1157" s="90">
        <v>42152</v>
      </c>
      <c r="D1157" s="40">
        <v>13.487422155360331</v>
      </c>
      <c r="E1157" s="40">
        <v>37446.924133739245</v>
      </c>
      <c r="F1157" s="40">
        <v>3.4636006109943622</v>
      </c>
      <c r="G1157" s="41">
        <v>24.42</v>
      </c>
      <c r="H1157" s="41">
        <v>22.4</v>
      </c>
      <c r="I1157" s="41">
        <v>46.5</v>
      </c>
      <c r="J1157" s="40" t="s">
        <v>348</v>
      </c>
      <c r="K1157" s="40" t="s">
        <v>348</v>
      </c>
      <c r="L1157" s="40" t="s">
        <v>348</v>
      </c>
      <c r="M1157" s="40" t="s">
        <v>348</v>
      </c>
    </row>
    <row r="1158" spans="1:13" ht="16" x14ac:dyDescent="0.2">
      <c r="A1158" s="77">
        <v>406</v>
      </c>
      <c r="B1158" s="37" t="s">
        <v>276</v>
      </c>
      <c r="C1158" s="90">
        <v>42152</v>
      </c>
      <c r="D1158" s="40">
        <v>362.2555858986355</v>
      </c>
      <c r="E1158" s="40">
        <v>21238.719006158808</v>
      </c>
      <c r="F1158" s="40">
        <v>0</v>
      </c>
      <c r="G1158" s="41">
        <v>24.42</v>
      </c>
      <c r="H1158" s="41">
        <v>21.2</v>
      </c>
      <c r="I1158" s="41">
        <v>45.7</v>
      </c>
      <c r="J1158" s="40" t="s">
        <v>348</v>
      </c>
      <c r="K1158" s="40" t="s">
        <v>348</v>
      </c>
      <c r="L1158" s="40" t="s">
        <v>348</v>
      </c>
      <c r="M1158" s="40" t="s">
        <v>348</v>
      </c>
    </row>
    <row r="1159" spans="1:13" ht="16" x14ac:dyDescent="0.2">
      <c r="A1159" s="77">
        <v>407</v>
      </c>
      <c r="B1159" s="37" t="s">
        <v>274</v>
      </c>
      <c r="C1159" s="90">
        <v>42152</v>
      </c>
      <c r="D1159" s="40">
        <v>5.7796563178108249</v>
      </c>
      <c r="E1159" s="40">
        <v>24405.145000504061</v>
      </c>
      <c r="F1159" s="40">
        <v>1.5090101015046575</v>
      </c>
      <c r="G1159" s="41">
        <v>24.42</v>
      </c>
      <c r="H1159" s="41">
        <v>22</v>
      </c>
      <c r="I1159" s="41">
        <v>50.2</v>
      </c>
      <c r="J1159" s="40" t="s">
        <v>348</v>
      </c>
      <c r="K1159" s="40" t="s">
        <v>348</v>
      </c>
      <c r="L1159" s="40" t="s">
        <v>348</v>
      </c>
      <c r="M1159" s="40" t="s">
        <v>348</v>
      </c>
    </row>
    <row r="1160" spans="1:13" ht="16" x14ac:dyDescent="0.2">
      <c r="A1160" s="77">
        <v>408</v>
      </c>
      <c r="B1160" s="37" t="s">
        <v>271</v>
      </c>
      <c r="C1160" s="90">
        <v>42152</v>
      </c>
      <c r="D1160" s="40">
        <v>37.271367310125022</v>
      </c>
      <c r="E1160" s="40">
        <v>26084.818833357866</v>
      </c>
      <c r="F1160" s="40">
        <v>0.92856313335715757</v>
      </c>
      <c r="G1160" s="41">
        <v>24.42</v>
      </c>
      <c r="H1160" s="41">
        <v>21.7</v>
      </c>
      <c r="I1160" s="41">
        <v>44.1</v>
      </c>
      <c r="J1160" s="40" t="s">
        <v>348</v>
      </c>
      <c r="K1160" s="40" t="s">
        <v>348</v>
      </c>
      <c r="L1160" s="40" t="s">
        <v>348</v>
      </c>
      <c r="M1160" s="40" t="s">
        <v>348</v>
      </c>
    </row>
    <row r="1161" spans="1:13" ht="16" x14ac:dyDescent="0.2">
      <c r="A1161" s="77">
        <v>409</v>
      </c>
      <c r="B1161" s="37" t="s">
        <v>270</v>
      </c>
      <c r="C1161" s="90">
        <v>42152</v>
      </c>
      <c r="D1161" s="40">
        <v>38.039851660813248</v>
      </c>
      <c r="E1161" s="40">
        <v>35597.980751016883</v>
      </c>
      <c r="F1161" s="40">
        <v>1.3979899484038394</v>
      </c>
      <c r="G1161" s="41">
        <v>24.42</v>
      </c>
      <c r="H1161" s="41">
        <v>22</v>
      </c>
      <c r="I1161" s="41">
        <v>48.4</v>
      </c>
      <c r="J1161" s="40" t="s">
        <v>348</v>
      </c>
      <c r="K1161" s="40" t="s">
        <v>348</v>
      </c>
      <c r="L1161" s="40" t="s">
        <v>348</v>
      </c>
      <c r="M1161" s="40" t="s">
        <v>348</v>
      </c>
    </row>
    <row r="1162" spans="1:13" ht="16" x14ac:dyDescent="0.2">
      <c r="A1162" s="77">
        <v>102</v>
      </c>
      <c r="B1162" s="37" t="s">
        <v>271</v>
      </c>
      <c r="C1162" s="90">
        <v>42158</v>
      </c>
      <c r="D1162" s="40">
        <v>10.370078792127229</v>
      </c>
      <c r="E1162" s="40">
        <v>17895.886715486151</v>
      </c>
      <c r="F1162" s="40">
        <v>1.1284866440485755</v>
      </c>
      <c r="G1162" s="41">
        <v>15.17</v>
      </c>
      <c r="H1162" s="41">
        <v>14.7</v>
      </c>
      <c r="I1162" s="41">
        <v>31</v>
      </c>
      <c r="J1162" s="40" t="s">
        <v>348</v>
      </c>
      <c r="K1162" s="40" t="s">
        <v>348</v>
      </c>
      <c r="L1162" s="40" t="s">
        <v>348</v>
      </c>
      <c r="M1162" s="40" t="s">
        <v>348</v>
      </c>
    </row>
    <row r="1163" spans="1:13" ht="16" x14ac:dyDescent="0.2">
      <c r="A1163" s="77">
        <v>103</v>
      </c>
      <c r="B1163" s="37" t="s">
        <v>272</v>
      </c>
      <c r="C1163" s="90">
        <v>42158</v>
      </c>
      <c r="D1163" s="40">
        <v>18.892958213509576</v>
      </c>
      <c r="E1163" s="40">
        <v>14834.014410870494</v>
      </c>
      <c r="F1163" s="40">
        <v>0.73938004663733214</v>
      </c>
      <c r="G1163" s="41">
        <v>15.17</v>
      </c>
      <c r="H1163" s="41">
        <v>15.3</v>
      </c>
      <c r="I1163" s="41">
        <v>26.3</v>
      </c>
      <c r="J1163" s="40" t="s">
        <v>348</v>
      </c>
      <c r="K1163" s="40" t="s">
        <v>348</v>
      </c>
      <c r="L1163" s="40" t="s">
        <v>348</v>
      </c>
      <c r="M1163" s="40" t="s">
        <v>348</v>
      </c>
    </row>
    <row r="1164" spans="1:13" ht="16" x14ac:dyDescent="0.2">
      <c r="A1164" s="77">
        <v>104</v>
      </c>
      <c r="B1164" s="37" t="s">
        <v>269</v>
      </c>
      <c r="C1164" s="90">
        <v>42158</v>
      </c>
      <c r="D1164" s="40">
        <v>18.799246337735148</v>
      </c>
      <c r="E1164" s="40">
        <v>46127.718480648888</v>
      </c>
      <c r="F1164" s="40">
        <v>4.1344987823923027</v>
      </c>
      <c r="G1164" s="41">
        <v>15.17</v>
      </c>
      <c r="H1164" s="41">
        <v>15.8</v>
      </c>
      <c r="I1164" s="41">
        <v>33.5</v>
      </c>
      <c r="J1164" s="40" t="s">
        <v>348</v>
      </c>
      <c r="K1164" s="40" t="s">
        <v>348</v>
      </c>
      <c r="L1164" s="40" t="s">
        <v>348</v>
      </c>
      <c r="M1164" s="40" t="s">
        <v>348</v>
      </c>
    </row>
    <row r="1165" spans="1:13" ht="16" x14ac:dyDescent="0.2">
      <c r="A1165" s="77">
        <v>105</v>
      </c>
      <c r="B1165" s="37" t="s">
        <v>274</v>
      </c>
      <c r="C1165" s="90">
        <v>42158</v>
      </c>
      <c r="D1165" s="40">
        <v>12.058928289379342</v>
      </c>
      <c r="E1165" s="40">
        <v>14039.911776248642</v>
      </c>
      <c r="F1165" s="40">
        <v>0</v>
      </c>
      <c r="G1165" s="41">
        <v>15.17</v>
      </c>
      <c r="H1165" s="41">
        <v>15.4</v>
      </c>
      <c r="I1165" s="41">
        <v>29.3</v>
      </c>
      <c r="J1165" s="40" t="s">
        <v>348</v>
      </c>
      <c r="K1165" s="40" t="s">
        <v>348</v>
      </c>
      <c r="L1165" s="40" t="s">
        <v>348</v>
      </c>
      <c r="M1165" s="40" t="s">
        <v>348</v>
      </c>
    </row>
    <row r="1166" spans="1:13" ht="16" x14ac:dyDescent="0.2">
      <c r="A1166" s="77">
        <v>106</v>
      </c>
      <c r="B1166" s="37" t="s">
        <v>268</v>
      </c>
      <c r="C1166" s="90">
        <v>42158</v>
      </c>
      <c r="D1166" s="40">
        <v>35.026286849816856</v>
      </c>
      <c r="E1166" s="40">
        <v>23927.305121133573</v>
      </c>
      <c r="F1166" s="40">
        <v>0.62050713532678459</v>
      </c>
      <c r="G1166" s="41">
        <v>15.17</v>
      </c>
      <c r="H1166" s="41">
        <v>14.5</v>
      </c>
      <c r="I1166" s="41">
        <v>30.1</v>
      </c>
      <c r="J1166" s="40" t="s">
        <v>348</v>
      </c>
      <c r="K1166" s="40" t="s">
        <v>348</v>
      </c>
      <c r="L1166" s="40" t="s">
        <v>348</v>
      </c>
      <c r="M1166" s="40" t="s">
        <v>348</v>
      </c>
    </row>
    <row r="1167" spans="1:13" ht="16" x14ac:dyDescent="0.2">
      <c r="A1167" s="77">
        <v>107</v>
      </c>
      <c r="B1167" s="37" t="s">
        <v>270</v>
      </c>
      <c r="C1167" s="90">
        <v>42158</v>
      </c>
      <c r="D1167" s="40">
        <v>16.927193811163967</v>
      </c>
      <c r="E1167" s="40">
        <v>15445.327095905188</v>
      </c>
      <c r="F1167" s="40">
        <v>0</v>
      </c>
      <c r="G1167" s="41">
        <v>15.17</v>
      </c>
      <c r="H1167" s="41">
        <v>14.8</v>
      </c>
      <c r="I1167" s="41">
        <v>25.8</v>
      </c>
      <c r="J1167" s="40" t="s">
        <v>348</v>
      </c>
      <c r="K1167" s="40" t="s">
        <v>348</v>
      </c>
      <c r="L1167" s="40" t="s">
        <v>348</v>
      </c>
      <c r="M1167" s="40" t="s">
        <v>348</v>
      </c>
    </row>
    <row r="1168" spans="1:13" ht="16" x14ac:dyDescent="0.2">
      <c r="A1168" s="77">
        <v>109</v>
      </c>
      <c r="B1168" s="37" t="s">
        <v>276</v>
      </c>
      <c r="C1168" s="90">
        <v>42158</v>
      </c>
      <c r="D1168" s="40">
        <v>140.68226056282327</v>
      </c>
      <c r="E1168" s="40">
        <v>12220.766792117063</v>
      </c>
      <c r="F1168" s="40">
        <v>0.70744474967366644</v>
      </c>
      <c r="G1168" s="41">
        <v>15.17</v>
      </c>
      <c r="H1168" s="41">
        <v>14.2</v>
      </c>
      <c r="I1168" s="41">
        <v>29.7</v>
      </c>
      <c r="J1168" s="40" t="s">
        <v>348</v>
      </c>
      <c r="K1168" s="40" t="s">
        <v>348</v>
      </c>
      <c r="L1168" s="40" t="s">
        <v>348</v>
      </c>
      <c r="M1168" s="40" t="s">
        <v>348</v>
      </c>
    </row>
    <row r="1169" spans="1:13" ht="16" x14ac:dyDescent="0.2">
      <c r="A1169" s="77">
        <v>110</v>
      </c>
      <c r="B1169" s="37" t="s">
        <v>273</v>
      </c>
      <c r="C1169" s="90">
        <v>42158</v>
      </c>
      <c r="D1169" s="40">
        <v>19.690212847814525</v>
      </c>
      <c r="E1169" s="40">
        <v>19443.357111528509</v>
      </c>
      <c r="F1169" s="40">
        <v>1.759782402064437</v>
      </c>
      <c r="G1169" s="41">
        <v>15.17</v>
      </c>
      <c r="H1169" s="41">
        <v>14.8</v>
      </c>
      <c r="I1169" s="41">
        <v>33.1</v>
      </c>
      <c r="J1169" s="40" t="s">
        <v>348</v>
      </c>
      <c r="K1169" s="40" t="s">
        <v>348</v>
      </c>
      <c r="L1169" s="40" t="s">
        <v>348</v>
      </c>
      <c r="M1169" s="40" t="s">
        <v>348</v>
      </c>
    </row>
    <row r="1170" spans="1:13" ht="16" x14ac:dyDescent="0.2">
      <c r="A1170" s="77">
        <v>202</v>
      </c>
      <c r="B1170" s="37" t="s">
        <v>273</v>
      </c>
      <c r="C1170" s="90">
        <v>42158</v>
      </c>
      <c r="D1170" s="40">
        <v>127.9012808385237</v>
      </c>
      <c r="E1170" s="40">
        <v>27114.471831553419</v>
      </c>
      <c r="F1170" s="40">
        <v>2.5687713096060869</v>
      </c>
      <c r="G1170" s="41">
        <v>17.440000000000001</v>
      </c>
      <c r="H1170" s="41">
        <v>17</v>
      </c>
      <c r="I1170" s="41">
        <v>29.8</v>
      </c>
      <c r="J1170" s="40" t="s">
        <v>348</v>
      </c>
      <c r="K1170" s="40" t="s">
        <v>348</v>
      </c>
      <c r="L1170" s="40" t="s">
        <v>348</v>
      </c>
      <c r="M1170" s="40" t="s">
        <v>348</v>
      </c>
    </row>
    <row r="1171" spans="1:13" ht="16" x14ac:dyDescent="0.2">
      <c r="A1171" s="77">
        <v>204</v>
      </c>
      <c r="B1171" s="37" t="s">
        <v>274</v>
      </c>
      <c r="C1171" s="90">
        <v>42158</v>
      </c>
      <c r="D1171" s="40">
        <v>73.261069756840342</v>
      </c>
      <c r="E1171" s="40">
        <v>4364.6341137862491</v>
      </c>
      <c r="F1171" s="40">
        <v>0</v>
      </c>
      <c r="G1171" s="41">
        <v>17.440000000000001</v>
      </c>
      <c r="H1171" s="41">
        <v>17.2</v>
      </c>
      <c r="I1171" s="41">
        <v>30.2</v>
      </c>
      <c r="J1171" s="40" t="s">
        <v>348</v>
      </c>
      <c r="K1171" s="40" t="s">
        <v>348</v>
      </c>
      <c r="L1171" s="40" t="s">
        <v>348</v>
      </c>
      <c r="M1171" s="40" t="s">
        <v>348</v>
      </c>
    </row>
    <row r="1172" spans="1:13" ht="16" x14ac:dyDescent="0.2">
      <c r="A1172" s="77">
        <v>205</v>
      </c>
      <c r="B1172" s="37" t="s">
        <v>269</v>
      </c>
      <c r="C1172" s="90">
        <v>42158</v>
      </c>
      <c r="D1172" s="40">
        <v>133.10683807948044</v>
      </c>
      <c r="E1172" s="40">
        <v>72032.268507272995</v>
      </c>
      <c r="F1172" s="40">
        <v>3.5379394882388571</v>
      </c>
      <c r="G1172" s="41">
        <v>17.440000000000001</v>
      </c>
      <c r="H1172" s="41">
        <v>18.100000000000001</v>
      </c>
      <c r="I1172" s="41">
        <v>32.6</v>
      </c>
      <c r="J1172" s="40" t="s">
        <v>348</v>
      </c>
      <c r="K1172" s="40" t="s">
        <v>348</v>
      </c>
      <c r="L1172" s="40" t="s">
        <v>348</v>
      </c>
      <c r="M1172" s="40" t="s">
        <v>348</v>
      </c>
    </row>
    <row r="1173" spans="1:13" ht="16" x14ac:dyDescent="0.2">
      <c r="A1173" s="77">
        <v>206</v>
      </c>
      <c r="B1173" s="37" t="s">
        <v>271</v>
      </c>
      <c r="C1173" s="90">
        <v>42158</v>
      </c>
      <c r="D1173" s="40">
        <v>64.055105163837538</v>
      </c>
      <c r="E1173" s="40">
        <v>35257.836692518249</v>
      </c>
      <c r="F1173" s="40">
        <v>8.2813136538597263</v>
      </c>
      <c r="G1173" s="41">
        <v>17.440000000000001</v>
      </c>
      <c r="H1173" s="41">
        <v>17.2</v>
      </c>
      <c r="I1173" s="41">
        <v>33.799999999999997</v>
      </c>
      <c r="J1173" s="40" t="s">
        <v>348</v>
      </c>
      <c r="K1173" s="40" t="s">
        <v>348</v>
      </c>
      <c r="L1173" s="40" t="s">
        <v>348</v>
      </c>
      <c r="M1173" s="40" t="s">
        <v>348</v>
      </c>
    </row>
    <row r="1174" spans="1:13" ht="16" x14ac:dyDescent="0.2">
      <c r="A1174" s="77">
        <v>207</v>
      </c>
      <c r="B1174" s="37" t="s">
        <v>272</v>
      </c>
      <c r="C1174" s="90">
        <v>42158</v>
      </c>
      <c r="D1174" s="40">
        <v>36.729994226808429</v>
      </c>
      <c r="E1174" s="40">
        <v>9598.631283045941</v>
      </c>
      <c r="F1174" s="40">
        <v>3.7123386640345695</v>
      </c>
      <c r="G1174" s="41">
        <v>17.440000000000001</v>
      </c>
      <c r="H1174" s="41">
        <v>16.399999999999999</v>
      </c>
      <c r="I1174" s="41">
        <v>33.1</v>
      </c>
      <c r="J1174" s="40" t="s">
        <v>348</v>
      </c>
      <c r="K1174" s="40" t="s">
        <v>348</v>
      </c>
      <c r="L1174" s="40" t="s">
        <v>348</v>
      </c>
      <c r="M1174" s="40" t="s">
        <v>348</v>
      </c>
    </row>
    <row r="1175" spans="1:13" ht="16" x14ac:dyDescent="0.2">
      <c r="A1175" s="77">
        <v>208</v>
      </c>
      <c r="B1175" s="37" t="s">
        <v>268</v>
      </c>
      <c r="C1175" s="90">
        <v>42158</v>
      </c>
      <c r="D1175" s="40">
        <v>22.094756589260072</v>
      </c>
      <c r="E1175" s="40">
        <v>10268.759007805853</v>
      </c>
      <c r="F1175" s="40">
        <v>4.521967594132235</v>
      </c>
      <c r="G1175" s="41">
        <v>17.440000000000001</v>
      </c>
      <c r="H1175" s="41">
        <v>16.399999999999999</v>
      </c>
      <c r="I1175" s="41">
        <v>33</v>
      </c>
      <c r="J1175" s="40" t="s">
        <v>348</v>
      </c>
      <c r="K1175" s="40" t="s">
        <v>348</v>
      </c>
      <c r="L1175" s="40" t="s">
        <v>348</v>
      </c>
      <c r="M1175" s="40" t="s">
        <v>348</v>
      </c>
    </row>
    <row r="1176" spans="1:13" ht="16" x14ac:dyDescent="0.2">
      <c r="A1176" s="77">
        <v>209</v>
      </c>
      <c r="B1176" s="37" t="s">
        <v>270</v>
      </c>
      <c r="C1176" s="90">
        <v>42158</v>
      </c>
      <c r="D1176" s="40">
        <v>41.728261966685579</v>
      </c>
      <c r="E1176" s="40">
        <v>17813.890797861983</v>
      </c>
      <c r="F1176" s="40">
        <v>5.0640150281525935</v>
      </c>
      <c r="G1176" s="41">
        <v>17.440000000000001</v>
      </c>
      <c r="H1176" s="41">
        <v>16.399999999999999</v>
      </c>
      <c r="I1176" s="41">
        <v>31.4</v>
      </c>
      <c r="J1176" s="40" t="s">
        <v>348</v>
      </c>
      <c r="K1176" s="40" t="s">
        <v>348</v>
      </c>
      <c r="L1176" s="40" t="s">
        <v>348</v>
      </c>
      <c r="M1176" s="40" t="s">
        <v>348</v>
      </c>
    </row>
    <row r="1177" spans="1:13" ht="16" x14ac:dyDescent="0.2">
      <c r="A1177" s="77">
        <v>210</v>
      </c>
      <c r="B1177" s="37" t="s">
        <v>276</v>
      </c>
      <c r="C1177" s="90">
        <v>42158</v>
      </c>
      <c r="D1177" s="40">
        <v>169.24409619112365</v>
      </c>
      <c r="E1177" s="40">
        <v>9528.7791333229361</v>
      </c>
      <c r="F1177" s="40">
        <v>6.95214160045865</v>
      </c>
      <c r="G1177" s="41">
        <v>17.440000000000001</v>
      </c>
      <c r="H1177" s="41">
        <v>16.3</v>
      </c>
      <c r="I1177" s="41">
        <v>32.200000000000003</v>
      </c>
      <c r="J1177" s="40" t="s">
        <v>348</v>
      </c>
      <c r="K1177" s="40" t="s">
        <v>348</v>
      </c>
      <c r="L1177" s="40" t="s">
        <v>348</v>
      </c>
      <c r="M1177" s="40" t="s">
        <v>348</v>
      </c>
    </row>
    <row r="1178" spans="1:13" ht="16" x14ac:dyDescent="0.2">
      <c r="A1178" s="77">
        <v>402</v>
      </c>
      <c r="B1178" s="37" t="s">
        <v>272</v>
      </c>
      <c r="C1178" s="90">
        <v>42158</v>
      </c>
      <c r="D1178" s="40">
        <v>242.58312159963063</v>
      </c>
      <c r="E1178" s="40">
        <v>21689.785153815963</v>
      </c>
      <c r="F1178" s="40">
        <v>4.7285483047165453</v>
      </c>
      <c r="G1178" s="41">
        <v>19.22</v>
      </c>
      <c r="H1178" s="41">
        <v>18.399999999999999</v>
      </c>
      <c r="I1178" s="41">
        <v>30.2</v>
      </c>
      <c r="J1178" s="40" t="s">
        <v>348</v>
      </c>
      <c r="K1178" s="40" t="s">
        <v>348</v>
      </c>
      <c r="L1178" s="40" t="s">
        <v>348</v>
      </c>
      <c r="M1178" s="40" t="s">
        <v>348</v>
      </c>
    </row>
    <row r="1179" spans="1:13" ht="16" x14ac:dyDescent="0.2">
      <c r="A1179" s="77">
        <v>403</v>
      </c>
      <c r="B1179" s="37" t="s">
        <v>268</v>
      </c>
      <c r="C1179" s="90">
        <v>42158</v>
      </c>
      <c r="D1179" s="40">
        <v>37.97590517989893</v>
      </c>
      <c r="E1179" s="40">
        <v>10151.666293763561</v>
      </c>
      <c r="F1179" s="40">
        <v>4.6784853885562354</v>
      </c>
      <c r="G1179" s="41">
        <v>19.22</v>
      </c>
      <c r="H1179" s="41">
        <v>18.100000000000001</v>
      </c>
      <c r="I1179" s="41">
        <v>32.4</v>
      </c>
      <c r="J1179" s="40" t="s">
        <v>348</v>
      </c>
      <c r="K1179" s="40" t="s">
        <v>348</v>
      </c>
      <c r="L1179" s="40" t="s">
        <v>348</v>
      </c>
      <c r="M1179" s="40" t="s">
        <v>348</v>
      </c>
    </row>
    <row r="1180" spans="1:13" ht="16" x14ac:dyDescent="0.2">
      <c r="A1180" s="77">
        <v>404</v>
      </c>
      <c r="B1180" s="37" t="s">
        <v>273</v>
      </c>
      <c r="C1180" s="90">
        <v>42158</v>
      </c>
      <c r="D1180" s="40">
        <v>248.693725062265</v>
      </c>
      <c r="E1180" s="40">
        <v>26077.931987876822</v>
      </c>
      <c r="F1180" s="40">
        <v>7.5651664489943524</v>
      </c>
      <c r="G1180" s="41">
        <v>19.22</v>
      </c>
      <c r="H1180" s="41">
        <v>18.8</v>
      </c>
      <c r="I1180" s="41">
        <v>30.6</v>
      </c>
      <c r="J1180" s="40" t="s">
        <v>348</v>
      </c>
      <c r="K1180" s="40" t="s">
        <v>348</v>
      </c>
      <c r="L1180" s="40" t="s">
        <v>348</v>
      </c>
      <c r="M1180" s="40" t="s">
        <v>348</v>
      </c>
    </row>
    <row r="1181" spans="1:13" ht="16" x14ac:dyDescent="0.2">
      <c r="A1181" s="77">
        <v>405</v>
      </c>
      <c r="B1181" s="37" t="s">
        <v>269</v>
      </c>
      <c r="C1181" s="90">
        <v>42158</v>
      </c>
      <c r="D1181" s="40">
        <v>217.06627867866604</v>
      </c>
      <c r="E1181" s="40">
        <v>38857.519830590885</v>
      </c>
      <c r="F1181" s="40">
        <v>5.2147385056931128</v>
      </c>
      <c r="G1181" s="41">
        <v>19.22</v>
      </c>
      <c r="H1181" s="41">
        <v>18.399999999999999</v>
      </c>
      <c r="I1181" s="41">
        <v>34.299999999999997</v>
      </c>
      <c r="J1181" s="40" t="s">
        <v>348</v>
      </c>
      <c r="K1181" s="40" t="s">
        <v>348</v>
      </c>
      <c r="L1181" s="40" t="s">
        <v>348</v>
      </c>
      <c r="M1181" s="40" t="s">
        <v>348</v>
      </c>
    </row>
    <row r="1182" spans="1:13" ht="16" x14ac:dyDescent="0.2">
      <c r="A1182" s="77">
        <v>406</v>
      </c>
      <c r="B1182" s="37" t="s">
        <v>276</v>
      </c>
      <c r="C1182" s="90">
        <v>42158</v>
      </c>
      <c r="D1182" s="40">
        <v>94.270478033083378</v>
      </c>
      <c r="E1182" s="40">
        <v>4078.1490804994555</v>
      </c>
      <c r="F1182" s="40">
        <v>0</v>
      </c>
      <c r="G1182" s="41">
        <v>19.22</v>
      </c>
      <c r="H1182" s="41">
        <v>17.5</v>
      </c>
      <c r="I1182" s="41">
        <v>28.2</v>
      </c>
      <c r="J1182" s="40" t="s">
        <v>348</v>
      </c>
      <c r="K1182" s="40" t="s">
        <v>348</v>
      </c>
      <c r="L1182" s="40" t="s">
        <v>348</v>
      </c>
      <c r="M1182" s="40" t="s">
        <v>348</v>
      </c>
    </row>
    <row r="1183" spans="1:13" ht="16" x14ac:dyDescent="0.2">
      <c r="A1183" s="77">
        <v>407</v>
      </c>
      <c r="B1183" s="37" t="s">
        <v>274</v>
      </c>
      <c r="C1183" s="90">
        <v>42158</v>
      </c>
      <c r="D1183" s="40">
        <v>43.19185185735185</v>
      </c>
      <c r="E1183" s="40">
        <v>6967.9308714774179</v>
      </c>
      <c r="F1183" s="40">
        <v>0</v>
      </c>
      <c r="G1183" s="41">
        <v>19.22</v>
      </c>
      <c r="H1183" s="41">
        <v>18</v>
      </c>
      <c r="I1183" s="41">
        <v>27.9</v>
      </c>
      <c r="J1183" s="40" t="s">
        <v>348</v>
      </c>
      <c r="K1183" s="40" t="s">
        <v>348</v>
      </c>
      <c r="L1183" s="40" t="s">
        <v>348</v>
      </c>
      <c r="M1183" s="40" t="s">
        <v>348</v>
      </c>
    </row>
    <row r="1184" spans="1:13" ht="16" x14ac:dyDescent="0.2">
      <c r="A1184" s="77">
        <v>408</v>
      </c>
      <c r="B1184" s="37" t="s">
        <v>271</v>
      </c>
      <c r="C1184" s="90">
        <v>42158</v>
      </c>
      <c r="D1184" s="40">
        <v>141.43703087941986</v>
      </c>
      <c r="E1184" s="40">
        <v>20860.200331090884</v>
      </c>
      <c r="F1184" s="40">
        <v>0.32653013118895613</v>
      </c>
      <c r="G1184" s="41">
        <v>19.22</v>
      </c>
      <c r="H1184" s="41">
        <v>17.8</v>
      </c>
      <c r="I1184" s="41">
        <v>23.4</v>
      </c>
      <c r="J1184" s="40" t="s">
        <v>348</v>
      </c>
      <c r="K1184" s="40" t="s">
        <v>348</v>
      </c>
      <c r="L1184" s="40" t="s">
        <v>348</v>
      </c>
      <c r="M1184" s="40" t="s">
        <v>348</v>
      </c>
    </row>
    <row r="1185" spans="1:13" ht="16" x14ac:dyDescent="0.2">
      <c r="A1185" s="77">
        <v>409</v>
      </c>
      <c r="B1185" s="37" t="s">
        <v>270</v>
      </c>
      <c r="C1185" s="90">
        <v>42158</v>
      </c>
      <c r="D1185" s="40">
        <v>80.830182245022996</v>
      </c>
      <c r="E1185" s="40">
        <v>18405.439599555299</v>
      </c>
      <c r="F1185" s="40">
        <v>0</v>
      </c>
      <c r="G1185" s="41">
        <v>19.22</v>
      </c>
      <c r="H1185" s="41">
        <v>18.5</v>
      </c>
      <c r="I1185" s="41">
        <v>29.2</v>
      </c>
      <c r="J1185" s="40" t="s">
        <v>348</v>
      </c>
      <c r="K1185" s="40" t="s">
        <v>348</v>
      </c>
      <c r="L1185" s="40" t="s">
        <v>348</v>
      </c>
      <c r="M1185" s="40" t="s">
        <v>348</v>
      </c>
    </row>
    <row r="1186" spans="1:13" ht="16" x14ac:dyDescent="0.2">
      <c r="A1186" s="77">
        <v>102</v>
      </c>
      <c r="B1186" s="37" t="s">
        <v>271</v>
      </c>
      <c r="C1186" s="90">
        <v>42165</v>
      </c>
      <c r="D1186" s="40">
        <v>38.594447596997782</v>
      </c>
      <c r="E1186" s="40">
        <v>17869.911529150806</v>
      </c>
      <c r="F1186" s="40">
        <v>4.3669041643498758</v>
      </c>
      <c r="G1186" s="41">
        <v>18.940000000000001</v>
      </c>
      <c r="H1186" s="41">
        <v>18.899999999999999</v>
      </c>
      <c r="I1186" s="41">
        <v>33.1</v>
      </c>
      <c r="J1186" s="40" t="s">
        <v>348</v>
      </c>
      <c r="K1186" s="40" t="s">
        <v>348</v>
      </c>
      <c r="L1186" s="40" t="s">
        <v>348</v>
      </c>
      <c r="M1186" s="40" t="s">
        <v>348</v>
      </c>
    </row>
    <row r="1187" spans="1:13" ht="16" x14ac:dyDescent="0.2">
      <c r="A1187" s="77">
        <v>103</v>
      </c>
      <c r="B1187" s="37" t="s">
        <v>272</v>
      </c>
      <c r="C1187" s="90">
        <v>42165</v>
      </c>
      <c r="D1187" s="40">
        <v>145.2584797894236</v>
      </c>
      <c r="E1187" s="40">
        <v>19363.843415439027</v>
      </c>
      <c r="F1187" s="40">
        <v>7.5270129865379323</v>
      </c>
      <c r="G1187" s="41">
        <v>18.940000000000001</v>
      </c>
      <c r="H1187" s="41">
        <v>18.899999999999999</v>
      </c>
      <c r="I1187" s="41">
        <v>34.5</v>
      </c>
      <c r="J1187" s="40" t="s">
        <v>348</v>
      </c>
      <c r="K1187" s="40" t="s">
        <v>348</v>
      </c>
      <c r="L1187" s="40" t="s">
        <v>348</v>
      </c>
      <c r="M1187" s="40" t="s">
        <v>348</v>
      </c>
    </row>
    <row r="1188" spans="1:13" ht="16" x14ac:dyDescent="0.2">
      <c r="A1188" s="77">
        <v>104</v>
      </c>
      <c r="B1188" s="37" t="s">
        <v>269</v>
      </c>
      <c r="C1188" s="90">
        <v>42165</v>
      </c>
      <c r="D1188" s="40">
        <v>74.496384552261588</v>
      </c>
      <c r="E1188" s="40">
        <v>30726.561430260317</v>
      </c>
      <c r="F1188" s="40">
        <v>4.6167640907685028</v>
      </c>
      <c r="G1188" s="41">
        <v>18.940000000000001</v>
      </c>
      <c r="H1188" s="41">
        <v>19.5</v>
      </c>
      <c r="I1188" s="41">
        <v>38.200000000000003</v>
      </c>
      <c r="J1188" s="40" t="s">
        <v>348</v>
      </c>
      <c r="K1188" s="40" t="s">
        <v>348</v>
      </c>
      <c r="L1188" s="40" t="s">
        <v>348</v>
      </c>
      <c r="M1188" s="40" t="s">
        <v>348</v>
      </c>
    </row>
    <row r="1189" spans="1:13" ht="16" x14ac:dyDescent="0.2">
      <c r="A1189" s="77">
        <v>105</v>
      </c>
      <c r="B1189" s="37" t="s">
        <v>274</v>
      </c>
      <c r="C1189" s="90">
        <v>42165</v>
      </c>
      <c r="D1189" s="40">
        <v>40.183017576327835</v>
      </c>
      <c r="E1189" s="40">
        <v>10643.367507951685</v>
      </c>
      <c r="F1189" s="40">
        <v>1.6536968145405346</v>
      </c>
      <c r="G1189" s="41">
        <v>18.940000000000001</v>
      </c>
      <c r="H1189" s="41">
        <v>19.7</v>
      </c>
      <c r="I1189" s="41">
        <v>38.200000000000003</v>
      </c>
      <c r="J1189" s="40" t="s">
        <v>348</v>
      </c>
      <c r="K1189" s="40" t="s">
        <v>348</v>
      </c>
      <c r="L1189" s="40" t="s">
        <v>348</v>
      </c>
      <c r="M1189" s="40" t="s">
        <v>348</v>
      </c>
    </row>
    <row r="1190" spans="1:13" ht="16" x14ac:dyDescent="0.2">
      <c r="A1190" s="77">
        <v>106</v>
      </c>
      <c r="B1190" s="37" t="s">
        <v>268</v>
      </c>
      <c r="C1190" s="90">
        <v>42165</v>
      </c>
      <c r="D1190" s="40">
        <v>38.257118877526622</v>
      </c>
      <c r="E1190" s="40">
        <v>15488.708428688658</v>
      </c>
      <c r="F1190" s="40">
        <v>1.0094821318862315</v>
      </c>
      <c r="G1190" s="41">
        <v>18.940000000000001</v>
      </c>
      <c r="H1190" s="41">
        <v>18.899999999999999</v>
      </c>
      <c r="I1190" s="41">
        <v>29.9</v>
      </c>
      <c r="J1190" s="40" t="s">
        <v>348</v>
      </c>
      <c r="K1190" s="40" t="s">
        <v>348</v>
      </c>
      <c r="L1190" s="40" t="s">
        <v>348</v>
      </c>
      <c r="M1190" s="40" t="s">
        <v>348</v>
      </c>
    </row>
    <row r="1191" spans="1:13" ht="16" x14ac:dyDescent="0.2">
      <c r="A1191" s="77">
        <v>107</v>
      </c>
      <c r="B1191" s="37" t="s">
        <v>270</v>
      </c>
      <c r="C1191" s="90">
        <v>42165</v>
      </c>
      <c r="D1191" s="40">
        <v>108.41045719116649</v>
      </c>
      <c r="E1191" s="40">
        <v>32850.438475077077</v>
      </c>
      <c r="F1191" s="40">
        <v>2.5030010442178252</v>
      </c>
      <c r="G1191" s="41">
        <v>18.940000000000001</v>
      </c>
      <c r="H1191" s="41">
        <v>18.8</v>
      </c>
      <c r="I1191" s="41">
        <v>36.5</v>
      </c>
      <c r="J1191" s="40" t="s">
        <v>348</v>
      </c>
      <c r="K1191" s="40" t="s">
        <v>348</v>
      </c>
      <c r="L1191" s="40" t="s">
        <v>348</v>
      </c>
      <c r="M1191" s="40" t="s">
        <v>348</v>
      </c>
    </row>
    <row r="1192" spans="1:13" ht="16" x14ac:dyDescent="0.2">
      <c r="A1192" s="77">
        <v>109</v>
      </c>
      <c r="B1192" s="37" t="s">
        <v>276</v>
      </c>
      <c r="C1192" s="90">
        <v>42165</v>
      </c>
      <c r="D1192" s="40">
        <v>38.988980616861411</v>
      </c>
      <c r="E1192" s="40">
        <v>5006.0970647092454</v>
      </c>
      <c r="F1192" s="40">
        <v>4.1508865574055989</v>
      </c>
      <c r="G1192" s="41">
        <v>18.940000000000001</v>
      </c>
      <c r="H1192" s="41">
        <v>18.399999999999999</v>
      </c>
      <c r="I1192" s="41">
        <v>33.700000000000003</v>
      </c>
      <c r="J1192" s="40" t="s">
        <v>348</v>
      </c>
      <c r="K1192" s="40" t="s">
        <v>348</v>
      </c>
      <c r="L1192" s="40" t="s">
        <v>348</v>
      </c>
      <c r="M1192" s="40" t="s">
        <v>348</v>
      </c>
    </row>
    <row r="1193" spans="1:13" ht="16" x14ac:dyDescent="0.2">
      <c r="A1193" s="77">
        <v>110</v>
      </c>
      <c r="B1193" s="37" t="s">
        <v>273</v>
      </c>
      <c r="C1193" s="90">
        <v>42165</v>
      </c>
      <c r="D1193" s="40">
        <v>1.045825625094253</v>
      </c>
      <c r="E1193" s="40">
        <v>11608.12690179731</v>
      </c>
      <c r="F1193" s="40">
        <v>2.1426957467345051</v>
      </c>
      <c r="G1193" s="41">
        <v>18.940000000000001</v>
      </c>
      <c r="H1193" s="41">
        <v>18.399999999999999</v>
      </c>
      <c r="I1193" s="41">
        <v>40.4</v>
      </c>
      <c r="J1193" s="40" t="s">
        <v>348</v>
      </c>
      <c r="K1193" s="40" t="s">
        <v>348</v>
      </c>
      <c r="L1193" s="40" t="s">
        <v>348</v>
      </c>
      <c r="M1193" s="40" t="s">
        <v>348</v>
      </c>
    </row>
    <row r="1194" spans="1:13" ht="16" x14ac:dyDescent="0.2">
      <c r="A1194" s="77">
        <v>202</v>
      </c>
      <c r="B1194" s="37" t="s">
        <v>273</v>
      </c>
      <c r="C1194" s="90">
        <v>42165</v>
      </c>
      <c r="D1194" s="40">
        <v>4.0725870358423695</v>
      </c>
      <c r="E1194" s="40">
        <v>32156.117373809418</v>
      </c>
      <c r="F1194" s="40">
        <v>4.427535683673038</v>
      </c>
      <c r="G1194" s="41">
        <v>19.72</v>
      </c>
      <c r="H1194" s="41">
        <v>20.5</v>
      </c>
      <c r="I1194" s="41">
        <v>42.9</v>
      </c>
      <c r="J1194" s="40" t="s">
        <v>348</v>
      </c>
      <c r="K1194" s="40" t="s">
        <v>348</v>
      </c>
      <c r="L1194" s="40" t="s">
        <v>348</v>
      </c>
      <c r="M1194" s="40" t="s">
        <v>348</v>
      </c>
    </row>
    <row r="1195" spans="1:13" ht="16" x14ac:dyDescent="0.2">
      <c r="A1195" s="77">
        <v>204</v>
      </c>
      <c r="B1195" s="37" t="s">
        <v>274</v>
      </c>
      <c r="C1195" s="90">
        <v>42165</v>
      </c>
      <c r="D1195" s="40">
        <v>10.557903231196693</v>
      </c>
      <c r="E1195" s="40">
        <v>5760.5225027056113</v>
      </c>
      <c r="F1195" s="40">
        <v>7.8671981615390845</v>
      </c>
      <c r="G1195" s="41">
        <v>19.72</v>
      </c>
      <c r="H1195" s="41">
        <v>20.5</v>
      </c>
      <c r="I1195" s="41">
        <v>43.8</v>
      </c>
      <c r="J1195" s="40" t="s">
        <v>348</v>
      </c>
      <c r="K1195" s="40" t="s">
        <v>348</v>
      </c>
      <c r="L1195" s="40" t="s">
        <v>348</v>
      </c>
      <c r="M1195" s="40" t="s">
        <v>348</v>
      </c>
    </row>
    <row r="1196" spans="1:13" ht="16" x14ac:dyDescent="0.2">
      <c r="A1196" s="77">
        <v>205</v>
      </c>
      <c r="B1196" s="37" t="s">
        <v>269</v>
      </c>
      <c r="C1196" s="90">
        <v>42165</v>
      </c>
      <c r="D1196" s="40">
        <v>0.84078519056917789</v>
      </c>
      <c r="E1196" s="40">
        <v>47864.7371681855</v>
      </c>
      <c r="F1196" s="40">
        <v>8.3509520480297237</v>
      </c>
      <c r="G1196" s="41">
        <v>19.72</v>
      </c>
      <c r="H1196" s="41">
        <v>20.5</v>
      </c>
      <c r="I1196" s="41">
        <v>41.1</v>
      </c>
      <c r="J1196" s="40" t="s">
        <v>348</v>
      </c>
      <c r="K1196" s="40" t="s">
        <v>348</v>
      </c>
      <c r="L1196" s="40" t="s">
        <v>348</v>
      </c>
      <c r="M1196" s="40" t="s">
        <v>348</v>
      </c>
    </row>
    <row r="1197" spans="1:13" ht="16" x14ac:dyDescent="0.2">
      <c r="A1197" s="77">
        <v>206</v>
      </c>
      <c r="B1197" s="37" t="s">
        <v>271</v>
      </c>
      <c r="C1197" s="90">
        <v>42165</v>
      </c>
      <c r="D1197" s="40">
        <v>0.40805897581442713</v>
      </c>
      <c r="E1197" s="40">
        <v>35222.597756265954</v>
      </c>
      <c r="F1197" s="40">
        <v>3.7181997925726979</v>
      </c>
      <c r="G1197" s="41">
        <v>19.72</v>
      </c>
      <c r="H1197" s="41">
        <v>20.5</v>
      </c>
      <c r="I1197" s="41">
        <v>44.3</v>
      </c>
      <c r="J1197" s="40" t="s">
        <v>348</v>
      </c>
      <c r="K1197" s="40" t="s">
        <v>348</v>
      </c>
      <c r="L1197" s="40" t="s">
        <v>348</v>
      </c>
      <c r="M1197" s="40" t="s">
        <v>348</v>
      </c>
    </row>
    <row r="1198" spans="1:13" ht="16" x14ac:dyDescent="0.2">
      <c r="A1198" s="77">
        <v>207</v>
      </c>
      <c r="B1198" s="37" t="s">
        <v>272</v>
      </c>
      <c r="C1198" s="90">
        <v>42165</v>
      </c>
      <c r="D1198" s="40">
        <v>0.76532041342340307</v>
      </c>
      <c r="E1198" s="40">
        <v>15758.731302376716</v>
      </c>
      <c r="F1198" s="40">
        <v>3.3675956814835417</v>
      </c>
      <c r="G1198" s="41">
        <v>19.72</v>
      </c>
      <c r="H1198" s="41">
        <v>20.2</v>
      </c>
      <c r="I1198" s="41">
        <v>45.4</v>
      </c>
      <c r="J1198" s="40" t="s">
        <v>348</v>
      </c>
      <c r="K1198" s="40" t="s">
        <v>348</v>
      </c>
      <c r="L1198" s="40" t="s">
        <v>348</v>
      </c>
      <c r="M1198" s="40" t="s">
        <v>348</v>
      </c>
    </row>
    <row r="1199" spans="1:13" ht="16" x14ac:dyDescent="0.2">
      <c r="A1199" s="77">
        <v>208</v>
      </c>
      <c r="B1199" s="37" t="s">
        <v>268</v>
      </c>
      <c r="C1199" s="90">
        <v>42165</v>
      </c>
      <c r="D1199" s="40">
        <v>8.9204091638109801</v>
      </c>
      <c r="E1199" s="40">
        <v>36174.439709016136</v>
      </c>
      <c r="F1199" s="40">
        <v>9.1505297324372403</v>
      </c>
      <c r="G1199" s="41">
        <v>19.72</v>
      </c>
      <c r="H1199" s="41">
        <v>20.7</v>
      </c>
      <c r="I1199" s="41">
        <v>41.8</v>
      </c>
      <c r="J1199" s="40" t="s">
        <v>348</v>
      </c>
      <c r="K1199" s="40" t="s">
        <v>348</v>
      </c>
      <c r="L1199" s="40" t="s">
        <v>348</v>
      </c>
      <c r="M1199" s="40" t="s">
        <v>348</v>
      </c>
    </row>
    <row r="1200" spans="1:13" ht="16" x14ac:dyDescent="0.2">
      <c r="A1200" s="77">
        <v>209</v>
      </c>
      <c r="B1200" s="37" t="s">
        <v>270</v>
      </c>
      <c r="C1200" s="90">
        <v>42165</v>
      </c>
      <c r="D1200" s="40">
        <v>3.5591541171449563</v>
      </c>
      <c r="E1200" s="40">
        <v>18107.875773341882</v>
      </c>
      <c r="F1200" s="40">
        <v>3.3828330496016652</v>
      </c>
      <c r="G1200" s="41">
        <v>19.72</v>
      </c>
      <c r="H1200" s="41">
        <v>20.6</v>
      </c>
      <c r="I1200" s="41">
        <v>41.9</v>
      </c>
      <c r="J1200" s="40" t="s">
        <v>348</v>
      </c>
      <c r="K1200" s="40" t="s">
        <v>348</v>
      </c>
      <c r="L1200" s="40" t="s">
        <v>348</v>
      </c>
      <c r="M1200" s="40" t="s">
        <v>348</v>
      </c>
    </row>
    <row r="1201" spans="1:13" ht="16" x14ac:dyDescent="0.2">
      <c r="A1201" s="77">
        <v>210</v>
      </c>
      <c r="B1201" s="37" t="s">
        <v>276</v>
      </c>
      <c r="C1201" s="90">
        <v>42165</v>
      </c>
      <c r="D1201" s="40">
        <v>89.566565856154583</v>
      </c>
      <c r="E1201" s="40">
        <v>12040.402507801269</v>
      </c>
      <c r="F1201" s="40">
        <v>7.833218385325643</v>
      </c>
      <c r="G1201" s="41">
        <v>19.72</v>
      </c>
      <c r="H1201" s="41">
        <v>20.8</v>
      </c>
      <c r="I1201" s="41">
        <v>41</v>
      </c>
      <c r="J1201" s="40" t="s">
        <v>348</v>
      </c>
      <c r="K1201" s="40" t="s">
        <v>348</v>
      </c>
      <c r="L1201" s="40" t="s">
        <v>348</v>
      </c>
      <c r="M1201" s="40" t="s">
        <v>348</v>
      </c>
    </row>
    <row r="1202" spans="1:13" ht="16" x14ac:dyDescent="0.2">
      <c r="A1202" s="77">
        <v>402</v>
      </c>
      <c r="B1202" s="37" t="s">
        <v>272</v>
      </c>
      <c r="C1202" s="90">
        <v>42165</v>
      </c>
      <c r="D1202" s="40">
        <v>1.3732031845800119</v>
      </c>
      <c r="E1202" s="40">
        <v>12828.085980026442</v>
      </c>
      <c r="F1202" s="40">
        <v>3.1625482113907936E-3</v>
      </c>
      <c r="G1202" s="41">
        <v>20.56</v>
      </c>
      <c r="H1202" s="41">
        <v>21.9</v>
      </c>
      <c r="I1202" s="41">
        <v>40.200000000000003</v>
      </c>
      <c r="J1202" s="40" t="s">
        <v>348</v>
      </c>
      <c r="K1202" s="40" t="s">
        <v>348</v>
      </c>
      <c r="L1202" s="40" t="s">
        <v>348</v>
      </c>
      <c r="M1202" s="40" t="s">
        <v>348</v>
      </c>
    </row>
    <row r="1203" spans="1:13" ht="16" x14ac:dyDescent="0.2">
      <c r="A1203" s="77">
        <v>403</v>
      </c>
      <c r="B1203" s="37" t="s">
        <v>268</v>
      </c>
      <c r="C1203" s="90">
        <v>42165</v>
      </c>
      <c r="D1203" s="40">
        <v>3.5633865994202458</v>
      </c>
      <c r="E1203" s="40">
        <v>15867.875282211637</v>
      </c>
      <c r="F1203" s="40">
        <v>0</v>
      </c>
      <c r="G1203" s="41">
        <v>20.56</v>
      </c>
      <c r="H1203" s="41">
        <v>21.2</v>
      </c>
      <c r="I1203" s="41">
        <v>38.9</v>
      </c>
      <c r="J1203" s="40" t="s">
        <v>348</v>
      </c>
      <c r="K1203" s="40" t="s">
        <v>348</v>
      </c>
      <c r="L1203" s="40" t="s">
        <v>348</v>
      </c>
      <c r="M1203" s="40" t="s">
        <v>348</v>
      </c>
    </row>
    <row r="1204" spans="1:13" ht="16" x14ac:dyDescent="0.2">
      <c r="A1204" s="77">
        <v>404</v>
      </c>
      <c r="B1204" s="37" t="s">
        <v>273</v>
      </c>
      <c r="C1204" s="90">
        <v>42165</v>
      </c>
      <c r="D1204" s="40">
        <v>2.5729048015337517</v>
      </c>
      <c r="E1204" s="40">
        <v>27125.658649717963</v>
      </c>
      <c r="F1204" s="40">
        <v>7.5997659518098754E-2</v>
      </c>
      <c r="G1204" s="41">
        <v>20.56</v>
      </c>
      <c r="H1204" s="41">
        <v>21.8</v>
      </c>
      <c r="I1204" s="41">
        <v>44</v>
      </c>
      <c r="J1204" s="40" t="s">
        <v>348</v>
      </c>
      <c r="K1204" s="40" t="s">
        <v>348</v>
      </c>
      <c r="L1204" s="40" t="s">
        <v>348</v>
      </c>
      <c r="M1204" s="40" t="s">
        <v>348</v>
      </c>
    </row>
    <row r="1205" spans="1:13" ht="16" x14ac:dyDescent="0.2">
      <c r="A1205" s="77">
        <v>405</v>
      </c>
      <c r="B1205" s="37" t="s">
        <v>269</v>
      </c>
      <c r="C1205" s="90">
        <v>42165</v>
      </c>
      <c r="D1205" s="40">
        <v>5.6468450979515135</v>
      </c>
      <c r="E1205" s="40">
        <v>34327.727173972839</v>
      </c>
      <c r="F1205" s="40">
        <v>0</v>
      </c>
      <c r="G1205" s="41">
        <v>20.56</v>
      </c>
      <c r="H1205" s="41">
        <v>21.8</v>
      </c>
      <c r="I1205" s="41">
        <v>39.4</v>
      </c>
      <c r="J1205" s="40" t="s">
        <v>348</v>
      </c>
      <c r="K1205" s="40" t="s">
        <v>348</v>
      </c>
      <c r="L1205" s="40" t="s">
        <v>348</v>
      </c>
      <c r="M1205" s="40" t="s">
        <v>348</v>
      </c>
    </row>
    <row r="1206" spans="1:13" ht="16" x14ac:dyDescent="0.2">
      <c r="A1206" s="77">
        <v>406</v>
      </c>
      <c r="B1206" s="37" t="s">
        <v>276</v>
      </c>
      <c r="C1206" s="90">
        <v>42165</v>
      </c>
      <c r="D1206" s="40">
        <v>56.300436291714377</v>
      </c>
      <c r="E1206" s="40">
        <v>9669.1558816272936</v>
      </c>
      <c r="F1206" s="40">
        <v>9.1722739033149078E-2</v>
      </c>
      <c r="G1206" s="41">
        <v>20.56</v>
      </c>
      <c r="H1206" s="41">
        <v>22.4</v>
      </c>
      <c r="I1206" s="41">
        <v>40.799999999999997</v>
      </c>
      <c r="J1206" s="40" t="s">
        <v>348</v>
      </c>
      <c r="K1206" s="40" t="s">
        <v>348</v>
      </c>
      <c r="L1206" s="40" t="s">
        <v>348</v>
      </c>
      <c r="M1206" s="40" t="s">
        <v>348</v>
      </c>
    </row>
    <row r="1207" spans="1:13" ht="16" x14ac:dyDescent="0.2">
      <c r="A1207" s="77">
        <v>407</v>
      </c>
      <c r="B1207" s="37" t="s">
        <v>274</v>
      </c>
      <c r="C1207" s="90">
        <v>42165</v>
      </c>
      <c r="D1207" s="40">
        <v>16.272044150880355</v>
      </c>
      <c r="E1207" s="40">
        <v>20337.013150212351</v>
      </c>
      <c r="F1207" s="40">
        <v>2.9308059533376918</v>
      </c>
      <c r="G1207" s="41">
        <v>20.56</v>
      </c>
      <c r="H1207" s="41">
        <v>21.8</v>
      </c>
      <c r="I1207" s="41">
        <v>41.9</v>
      </c>
      <c r="J1207" s="40" t="s">
        <v>348</v>
      </c>
      <c r="K1207" s="40" t="s">
        <v>348</v>
      </c>
      <c r="L1207" s="40" t="s">
        <v>348</v>
      </c>
      <c r="M1207" s="40" t="s">
        <v>348</v>
      </c>
    </row>
    <row r="1208" spans="1:13" ht="16" x14ac:dyDescent="0.2">
      <c r="A1208" s="77">
        <v>408</v>
      </c>
      <c r="B1208" s="37" t="s">
        <v>271</v>
      </c>
      <c r="C1208" s="90">
        <v>42165</v>
      </c>
      <c r="D1208" s="40">
        <v>7.527643798362508</v>
      </c>
      <c r="E1208" s="40">
        <v>34740.616916525243</v>
      </c>
      <c r="F1208" s="40">
        <v>5.9591470815995677</v>
      </c>
      <c r="G1208" s="41">
        <v>20.56</v>
      </c>
      <c r="H1208" s="41">
        <v>21.5</v>
      </c>
      <c r="I1208" s="41">
        <v>40.299999999999997</v>
      </c>
      <c r="J1208" s="40" t="s">
        <v>348</v>
      </c>
      <c r="K1208" s="40" t="s">
        <v>348</v>
      </c>
      <c r="L1208" s="40" t="s">
        <v>348</v>
      </c>
      <c r="M1208" s="40" t="s">
        <v>348</v>
      </c>
    </row>
    <row r="1209" spans="1:13" ht="16" x14ac:dyDescent="0.2">
      <c r="A1209" s="77">
        <v>409</v>
      </c>
      <c r="B1209" s="37" t="s">
        <v>270</v>
      </c>
      <c r="C1209" s="90">
        <v>42165</v>
      </c>
      <c r="D1209" s="40">
        <v>1.2079710801865187</v>
      </c>
      <c r="E1209" s="40">
        <v>6324.1117790402277</v>
      </c>
      <c r="F1209" s="40">
        <v>7.9336964927974654</v>
      </c>
      <c r="G1209" s="41">
        <v>20.56</v>
      </c>
      <c r="H1209" s="41">
        <v>21.4</v>
      </c>
      <c r="I1209" s="41">
        <v>44.3</v>
      </c>
      <c r="J1209" s="40" t="s">
        <v>348</v>
      </c>
      <c r="K1209" s="40" t="s">
        <v>348</v>
      </c>
      <c r="L1209" s="40" t="s">
        <v>348</v>
      </c>
      <c r="M1209" s="40" t="s">
        <v>348</v>
      </c>
    </row>
    <row r="1210" spans="1:13" ht="16" x14ac:dyDescent="0.2">
      <c r="A1210" s="77">
        <v>102</v>
      </c>
      <c r="B1210" s="37" t="s">
        <v>271</v>
      </c>
      <c r="C1210" s="90">
        <v>42172</v>
      </c>
      <c r="D1210" s="40">
        <v>31.866730764422655</v>
      </c>
      <c r="E1210" s="40">
        <v>40260.993608003584</v>
      </c>
      <c r="F1210" s="40">
        <v>6.4191358204762654</v>
      </c>
      <c r="G1210" s="41">
        <v>16.53</v>
      </c>
      <c r="H1210" s="41">
        <v>17.899999999999999</v>
      </c>
      <c r="I1210" s="41">
        <v>39.9</v>
      </c>
      <c r="J1210" s="40" t="s">
        <v>348</v>
      </c>
      <c r="K1210" s="40" t="s">
        <v>348</v>
      </c>
      <c r="L1210" s="40" t="s">
        <v>348</v>
      </c>
      <c r="M1210" s="40" t="s">
        <v>348</v>
      </c>
    </row>
    <row r="1211" spans="1:13" ht="16" x14ac:dyDescent="0.2">
      <c r="A1211" s="77">
        <v>103</v>
      </c>
      <c r="B1211" s="37" t="s">
        <v>272</v>
      </c>
      <c r="C1211" s="90">
        <v>42172</v>
      </c>
      <c r="D1211" s="40">
        <v>83.406391882210315</v>
      </c>
      <c r="E1211" s="40">
        <v>41346.939496822146</v>
      </c>
      <c r="F1211" s="40">
        <v>3.3956796924628967</v>
      </c>
      <c r="G1211" s="41">
        <v>16.53</v>
      </c>
      <c r="H1211" s="41">
        <v>17.8</v>
      </c>
      <c r="I1211" s="41">
        <v>39.5</v>
      </c>
      <c r="J1211" s="40" t="s">
        <v>348</v>
      </c>
      <c r="K1211" s="40" t="s">
        <v>348</v>
      </c>
      <c r="L1211" s="40" t="s">
        <v>348</v>
      </c>
      <c r="M1211" s="40" t="s">
        <v>348</v>
      </c>
    </row>
    <row r="1212" spans="1:13" ht="16" x14ac:dyDescent="0.2">
      <c r="A1212" s="77">
        <v>104</v>
      </c>
      <c r="B1212" s="37" t="s">
        <v>269</v>
      </c>
      <c r="C1212" s="90">
        <v>42172</v>
      </c>
      <c r="D1212" s="40">
        <v>47.786344812492558</v>
      </c>
      <c r="E1212" s="40">
        <v>66430.033497690543</v>
      </c>
      <c r="F1212" s="40">
        <v>5.6333674284134521</v>
      </c>
      <c r="G1212" s="41">
        <v>16.53</v>
      </c>
      <c r="H1212" s="41">
        <v>17.8</v>
      </c>
      <c r="I1212" s="41">
        <v>38.6</v>
      </c>
      <c r="J1212" s="40" t="s">
        <v>348</v>
      </c>
      <c r="K1212" s="40" t="s">
        <v>348</v>
      </c>
      <c r="L1212" s="40" t="s">
        <v>348</v>
      </c>
      <c r="M1212" s="40" t="s">
        <v>348</v>
      </c>
    </row>
    <row r="1213" spans="1:13" ht="16" x14ac:dyDescent="0.2">
      <c r="A1213" s="77">
        <v>105</v>
      </c>
      <c r="B1213" s="37" t="s">
        <v>274</v>
      </c>
      <c r="C1213" s="90">
        <v>42172</v>
      </c>
      <c r="D1213" s="40">
        <v>24.275990595086508</v>
      </c>
      <c r="E1213" s="40">
        <v>24547.114870488385</v>
      </c>
      <c r="F1213" s="40">
        <v>7.157838383436224</v>
      </c>
      <c r="G1213" s="41">
        <v>16.53</v>
      </c>
      <c r="H1213" s="41">
        <v>18.100000000000001</v>
      </c>
      <c r="I1213" s="41">
        <v>38.1</v>
      </c>
      <c r="J1213" s="40" t="s">
        <v>348</v>
      </c>
      <c r="K1213" s="40" t="s">
        <v>348</v>
      </c>
      <c r="L1213" s="40" t="s">
        <v>348</v>
      </c>
      <c r="M1213" s="40" t="s">
        <v>348</v>
      </c>
    </row>
    <row r="1214" spans="1:13" ht="16" x14ac:dyDescent="0.2">
      <c r="A1214" s="77">
        <v>106</v>
      </c>
      <c r="B1214" s="37" t="s">
        <v>268</v>
      </c>
      <c r="C1214" s="90">
        <v>42172</v>
      </c>
      <c r="D1214" s="40">
        <v>16.668441807657501</v>
      </c>
      <c r="E1214" s="40">
        <v>26943.314077914401</v>
      </c>
      <c r="F1214" s="40">
        <v>10.791205442972512</v>
      </c>
      <c r="G1214" s="41">
        <v>16.53</v>
      </c>
      <c r="H1214" s="41">
        <v>18</v>
      </c>
      <c r="I1214" s="41">
        <v>37.1</v>
      </c>
      <c r="J1214" s="40" t="s">
        <v>348</v>
      </c>
      <c r="K1214" s="40" t="s">
        <v>348</v>
      </c>
      <c r="L1214" s="40" t="s">
        <v>348</v>
      </c>
      <c r="M1214" s="40" t="s">
        <v>348</v>
      </c>
    </row>
    <row r="1215" spans="1:13" ht="16" x14ac:dyDescent="0.2">
      <c r="A1215" s="77">
        <v>107</v>
      </c>
      <c r="B1215" s="37" t="s">
        <v>270</v>
      </c>
      <c r="C1215" s="90">
        <v>42172</v>
      </c>
      <c r="D1215" s="40">
        <v>13.798944121508855</v>
      </c>
      <c r="E1215" s="40">
        <v>28748.066441160292</v>
      </c>
      <c r="F1215" s="40">
        <v>13.515869897440941</v>
      </c>
      <c r="G1215" s="41">
        <v>16.53</v>
      </c>
      <c r="H1215" s="41">
        <v>18.2</v>
      </c>
      <c r="I1215" s="41">
        <v>36.5</v>
      </c>
      <c r="J1215" s="40" t="s">
        <v>348</v>
      </c>
      <c r="K1215" s="40" t="s">
        <v>348</v>
      </c>
      <c r="L1215" s="40" t="s">
        <v>348</v>
      </c>
      <c r="M1215" s="40" t="s">
        <v>348</v>
      </c>
    </row>
    <row r="1216" spans="1:13" ht="16" x14ac:dyDescent="0.2">
      <c r="A1216" s="77">
        <v>109</v>
      </c>
      <c r="B1216" s="37" t="s">
        <v>276</v>
      </c>
      <c r="C1216" s="90">
        <v>42172</v>
      </c>
      <c r="D1216" s="40">
        <v>77.081027190511321</v>
      </c>
      <c r="E1216" s="40">
        <v>24663.456636779589</v>
      </c>
      <c r="F1216" s="40">
        <v>8.7897690395392871</v>
      </c>
      <c r="G1216" s="41">
        <v>16.53</v>
      </c>
      <c r="H1216" s="41">
        <v>17.899999999999999</v>
      </c>
      <c r="I1216" s="41">
        <v>38.9</v>
      </c>
      <c r="J1216" s="40" t="s">
        <v>348</v>
      </c>
      <c r="K1216" s="40" t="s">
        <v>348</v>
      </c>
      <c r="L1216" s="40" t="s">
        <v>348</v>
      </c>
      <c r="M1216" s="40" t="s">
        <v>348</v>
      </c>
    </row>
    <row r="1217" spans="1:13" ht="16" x14ac:dyDescent="0.2">
      <c r="A1217" s="77">
        <v>110</v>
      </c>
      <c r="B1217" s="37" t="s">
        <v>273</v>
      </c>
      <c r="C1217" s="90">
        <v>42172</v>
      </c>
      <c r="D1217" s="40">
        <v>9.7868500546397758E-2</v>
      </c>
      <c r="E1217" s="40">
        <v>28619.157484849729</v>
      </c>
      <c r="F1217" s="40">
        <v>11.516605895472251</v>
      </c>
      <c r="G1217" s="41">
        <v>16.53</v>
      </c>
      <c r="H1217" s="41">
        <v>17.899999999999999</v>
      </c>
      <c r="I1217" s="41">
        <v>40.299999999999997</v>
      </c>
      <c r="J1217" s="40" t="s">
        <v>348</v>
      </c>
      <c r="K1217" s="40" t="s">
        <v>348</v>
      </c>
      <c r="L1217" s="40" t="s">
        <v>348</v>
      </c>
      <c r="M1217" s="40" t="s">
        <v>348</v>
      </c>
    </row>
    <row r="1218" spans="1:13" ht="16" x14ac:dyDescent="0.2">
      <c r="A1218" s="77">
        <v>202</v>
      </c>
      <c r="B1218" s="37" t="s">
        <v>273</v>
      </c>
      <c r="C1218" s="90">
        <v>42172</v>
      </c>
      <c r="D1218" s="40">
        <v>2.7109290101841523</v>
      </c>
      <c r="E1218" s="40">
        <v>33274.305571344463</v>
      </c>
      <c r="F1218" s="40">
        <v>0.751998517103455</v>
      </c>
      <c r="G1218" s="41">
        <v>18.190000000000001</v>
      </c>
      <c r="H1218" s="41">
        <v>18.7</v>
      </c>
      <c r="I1218" s="41">
        <v>40.799999999999997</v>
      </c>
      <c r="J1218" s="40" t="s">
        <v>348</v>
      </c>
      <c r="K1218" s="40" t="s">
        <v>348</v>
      </c>
      <c r="L1218" s="40" t="s">
        <v>348</v>
      </c>
      <c r="M1218" s="40" t="s">
        <v>348</v>
      </c>
    </row>
    <row r="1219" spans="1:13" ht="16" x14ac:dyDescent="0.2">
      <c r="A1219" s="77">
        <v>204</v>
      </c>
      <c r="B1219" s="37" t="s">
        <v>274</v>
      </c>
      <c r="C1219" s="90">
        <v>42172</v>
      </c>
      <c r="D1219" s="40">
        <v>2.4219168605380252</v>
      </c>
      <c r="E1219" s="40">
        <v>11554.351026055547</v>
      </c>
      <c r="F1219" s="40">
        <v>0</v>
      </c>
      <c r="G1219" s="41">
        <v>18.190000000000001</v>
      </c>
      <c r="H1219" s="41">
        <v>18.8</v>
      </c>
      <c r="I1219" s="41">
        <v>42.4</v>
      </c>
      <c r="J1219" s="40" t="s">
        <v>348</v>
      </c>
      <c r="K1219" s="40" t="s">
        <v>348</v>
      </c>
      <c r="L1219" s="40" t="s">
        <v>348</v>
      </c>
      <c r="M1219" s="40" t="s">
        <v>348</v>
      </c>
    </row>
    <row r="1220" spans="1:13" ht="16" x14ac:dyDescent="0.2">
      <c r="A1220" s="77">
        <v>205</v>
      </c>
      <c r="B1220" s="37" t="s">
        <v>269</v>
      </c>
      <c r="C1220" s="90">
        <v>42172</v>
      </c>
      <c r="D1220" s="40">
        <v>1.535796752445481</v>
      </c>
      <c r="E1220" s="40">
        <v>49592.367753932784</v>
      </c>
      <c r="F1220" s="40">
        <v>2.5953095024288295</v>
      </c>
      <c r="G1220" s="41">
        <v>18.190000000000001</v>
      </c>
      <c r="H1220" s="41">
        <v>19</v>
      </c>
      <c r="I1220" s="41">
        <v>40.200000000000003</v>
      </c>
      <c r="J1220" s="40" t="s">
        <v>348</v>
      </c>
      <c r="K1220" s="40" t="s">
        <v>348</v>
      </c>
      <c r="L1220" s="40" t="s">
        <v>348</v>
      </c>
      <c r="M1220" s="40" t="s">
        <v>348</v>
      </c>
    </row>
    <row r="1221" spans="1:13" ht="16" x14ac:dyDescent="0.2">
      <c r="A1221" s="77">
        <v>206</v>
      </c>
      <c r="B1221" s="37" t="s">
        <v>271</v>
      </c>
      <c r="C1221" s="90">
        <v>42172</v>
      </c>
      <c r="D1221" s="40">
        <v>0.95316331160866563</v>
      </c>
      <c r="E1221" s="40">
        <v>48811.925059266192</v>
      </c>
      <c r="F1221" s="40">
        <v>0</v>
      </c>
      <c r="G1221" s="41">
        <v>18.190000000000001</v>
      </c>
      <c r="H1221" s="41">
        <v>19</v>
      </c>
      <c r="I1221" s="41">
        <v>44.5</v>
      </c>
      <c r="J1221" s="40" t="s">
        <v>348</v>
      </c>
      <c r="K1221" s="40" t="s">
        <v>348</v>
      </c>
      <c r="L1221" s="40" t="s">
        <v>348</v>
      </c>
      <c r="M1221" s="40" t="s">
        <v>348</v>
      </c>
    </row>
    <row r="1222" spans="1:13" ht="16" x14ac:dyDescent="0.2">
      <c r="A1222" s="77">
        <v>207</v>
      </c>
      <c r="B1222" s="37" t="s">
        <v>272</v>
      </c>
      <c r="C1222" s="90">
        <v>42172</v>
      </c>
      <c r="D1222" s="40">
        <v>0.75050301902002392</v>
      </c>
      <c r="E1222" s="40">
        <v>25409.229812692542</v>
      </c>
      <c r="F1222" s="40">
        <v>0</v>
      </c>
      <c r="G1222" s="41">
        <v>18.190000000000001</v>
      </c>
      <c r="H1222" s="41">
        <v>18.899999999999999</v>
      </c>
      <c r="I1222" s="41">
        <v>45.2</v>
      </c>
      <c r="J1222" s="40" t="s">
        <v>348</v>
      </c>
      <c r="K1222" s="40" t="s">
        <v>348</v>
      </c>
      <c r="L1222" s="40" t="s">
        <v>348</v>
      </c>
      <c r="M1222" s="40" t="s">
        <v>348</v>
      </c>
    </row>
    <row r="1223" spans="1:13" ht="16" x14ac:dyDescent="0.2">
      <c r="A1223" s="77">
        <v>208</v>
      </c>
      <c r="B1223" s="37" t="s">
        <v>268</v>
      </c>
      <c r="C1223" s="90">
        <v>42172</v>
      </c>
      <c r="D1223" s="40">
        <v>1.4067021241041906</v>
      </c>
      <c r="E1223" s="40">
        <v>32886.642210978956</v>
      </c>
      <c r="F1223" s="40">
        <v>0</v>
      </c>
      <c r="G1223" s="41">
        <v>18.190000000000001</v>
      </c>
      <c r="H1223" s="41">
        <v>18.7</v>
      </c>
      <c r="I1223" s="41">
        <v>41.1</v>
      </c>
      <c r="J1223" s="40" t="s">
        <v>348</v>
      </c>
      <c r="K1223" s="40" t="s">
        <v>348</v>
      </c>
      <c r="L1223" s="40" t="s">
        <v>348</v>
      </c>
      <c r="M1223" s="40" t="s">
        <v>348</v>
      </c>
    </row>
    <row r="1224" spans="1:13" ht="16" x14ac:dyDescent="0.2">
      <c r="A1224" s="77">
        <v>209</v>
      </c>
      <c r="B1224" s="37" t="s">
        <v>270</v>
      </c>
      <c r="C1224" s="90">
        <v>42172</v>
      </c>
      <c r="D1224" s="40">
        <v>1.7579301554217381</v>
      </c>
      <c r="E1224" s="40">
        <v>27096.17968446721</v>
      </c>
      <c r="F1224" s="40">
        <v>5.4776166119410865</v>
      </c>
      <c r="G1224" s="41">
        <v>18.190000000000001</v>
      </c>
      <c r="H1224" s="41">
        <v>18.7</v>
      </c>
      <c r="I1224" s="41">
        <v>43.2</v>
      </c>
      <c r="J1224" s="40" t="s">
        <v>348</v>
      </c>
      <c r="K1224" s="40" t="s">
        <v>348</v>
      </c>
      <c r="L1224" s="40" t="s">
        <v>348</v>
      </c>
      <c r="M1224" s="40" t="s">
        <v>348</v>
      </c>
    </row>
    <row r="1225" spans="1:13" ht="16" x14ac:dyDescent="0.2">
      <c r="A1225" s="77">
        <v>210</v>
      </c>
      <c r="B1225" s="37" t="s">
        <v>276</v>
      </c>
      <c r="C1225" s="90">
        <v>42172</v>
      </c>
      <c r="D1225" s="40">
        <v>36.847760330798117</v>
      </c>
      <c r="E1225" s="40">
        <v>20013.808050537744</v>
      </c>
      <c r="F1225" s="40">
        <v>3.0696269880282663</v>
      </c>
      <c r="G1225" s="41">
        <v>18.190000000000001</v>
      </c>
      <c r="H1225" s="41">
        <v>18.3</v>
      </c>
      <c r="I1225" s="41">
        <v>43.5</v>
      </c>
      <c r="J1225" s="40" t="s">
        <v>348</v>
      </c>
      <c r="K1225" s="40" t="s">
        <v>348</v>
      </c>
      <c r="L1225" s="40" t="s">
        <v>348</v>
      </c>
      <c r="M1225" s="40" t="s">
        <v>348</v>
      </c>
    </row>
    <row r="1226" spans="1:13" ht="16" x14ac:dyDescent="0.2">
      <c r="A1226" s="77">
        <v>402</v>
      </c>
      <c r="B1226" s="37" t="s">
        <v>272</v>
      </c>
      <c r="C1226" s="90">
        <v>42172</v>
      </c>
      <c r="D1226" s="40">
        <v>12.599539238830825</v>
      </c>
      <c r="E1226" s="40">
        <v>34667.350097995775</v>
      </c>
      <c r="F1226" s="40">
        <v>0.59037733985031005</v>
      </c>
      <c r="G1226" s="41">
        <v>19.61</v>
      </c>
      <c r="H1226" s="41">
        <v>20.5</v>
      </c>
      <c r="I1226" s="41">
        <v>44.1</v>
      </c>
      <c r="J1226" s="40" t="s">
        <v>348</v>
      </c>
      <c r="K1226" s="40" t="s">
        <v>348</v>
      </c>
      <c r="L1226" s="40" t="s">
        <v>348</v>
      </c>
      <c r="M1226" s="40" t="s">
        <v>348</v>
      </c>
    </row>
    <row r="1227" spans="1:13" ht="16" x14ac:dyDescent="0.2">
      <c r="A1227" s="77">
        <v>403</v>
      </c>
      <c r="B1227" s="37" t="s">
        <v>268</v>
      </c>
      <c r="C1227" s="90">
        <v>42172</v>
      </c>
      <c r="D1227" s="40">
        <v>5.5067477051533222</v>
      </c>
      <c r="E1227" s="40">
        <v>25670.921723557563</v>
      </c>
      <c r="F1227" s="40">
        <v>4.4935672347836624</v>
      </c>
      <c r="G1227" s="41">
        <v>19.61</v>
      </c>
      <c r="H1227" s="41">
        <v>20.7</v>
      </c>
      <c r="I1227" s="41">
        <v>43.7</v>
      </c>
      <c r="J1227" s="40" t="s">
        <v>348</v>
      </c>
      <c r="K1227" s="40" t="s">
        <v>348</v>
      </c>
      <c r="L1227" s="40" t="s">
        <v>348</v>
      </c>
      <c r="M1227" s="40" t="s">
        <v>348</v>
      </c>
    </row>
    <row r="1228" spans="1:13" ht="16" x14ac:dyDescent="0.2">
      <c r="A1228" s="77">
        <v>404</v>
      </c>
      <c r="B1228" s="37" t="s">
        <v>273</v>
      </c>
      <c r="C1228" s="90">
        <v>42172</v>
      </c>
      <c r="D1228" s="40">
        <v>3.9837687679674962</v>
      </c>
      <c r="E1228" s="40">
        <v>27627.49641838625</v>
      </c>
      <c r="F1228" s="40">
        <v>0</v>
      </c>
      <c r="G1228" s="41">
        <v>19.61</v>
      </c>
      <c r="H1228" s="41">
        <v>20.5</v>
      </c>
      <c r="I1228" s="41">
        <v>44.8</v>
      </c>
      <c r="J1228" s="40" t="s">
        <v>348</v>
      </c>
      <c r="K1228" s="40" t="s">
        <v>348</v>
      </c>
      <c r="L1228" s="40" t="s">
        <v>348</v>
      </c>
      <c r="M1228" s="40" t="s">
        <v>348</v>
      </c>
    </row>
    <row r="1229" spans="1:13" ht="16" x14ac:dyDescent="0.2">
      <c r="A1229" s="77">
        <v>405</v>
      </c>
      <c r="B1229" s="37" t="s">
        <v>269</v>
      </c>
      <c r="C1229" s="90">
        <v>42172</v>
      </c>
      <c r="D1229" s="40">
        <v>5.2117295939434314</v>
      </c>
      <c r="E1229" s="40">
        <v>40932.134029246001</v>
      </c>
      <c r="F1229" s="40">
        <v>0</v>
      </c>
      <c r="G1229" s="41">
        <v>19.61</v>
      </c>
      <c r="H1229" s="41">
        <v>20.399999999999999</v>
      </c>
      <c r="I1229" s="41">
        <v>41.8</v>
      </c>
      <c r="J1229" s="40" t="s">
        <v>348</v>
      </c>
      <c r="K1229" s="40" t="s">
        <v>348</v>
      </c>
      <c r="L1229" s="40" t="s">
        <v>348</v>
      </c>
      <c r="M1229" s="40" t="s">
        <v>348</v>
      </c>
    </row>
    <row r="1230" spans="1:13" ht="16" x14ac:dyDescent="0.2">
      <c r="A1230" s="77">
        <v>406</v>
      </c>
      <c r="B1230" s="37" t="s">
        <v>276</v>
      </c>
      <c r="C1230" s="90">
        <v>42172</v>
      </c>
      <c r="D1230" s="40">
        <v>130.26786954052255</v>
      </c>
      <c r="E1230" s="40">
        <v>12657.056318572359</v>
      </c>
      <c r="F1230" s="40">
        <v>0</v>
      </c>
      <c r="G1230" s="41">
        <v>19.61</v>
      </c>
      <c r="H1230" s="41">
        <v>20.2</v>
      </c>
      <c r="I1230" s="41">
        <v>41.8</v>
      </c>
      <c r="J1230" s="40" t="s">
        <v>348</v>
      </c>
      <c r="K1230" s="40" t="s">
        <v>348</v>
      </c>
      <c r="L1230" s="40" t="s">
        <v>348</v>
      </c>
      <c r="M1230" s="40" t="s">
        <v>348</v>
      </c>
    </row>
    <row r="1231" spans="1:13" ht="16" x14ac:dyDescent="0.2">
      <c r="A1231" s="77">
        <v>407</v>
      </c>
      <c r="B1231" s="37" t="s">
        <v>274</v>
      </c>
      <c r="C1231" s="90">
        <v>42172</v>
      </c>
      <c r="D1231" s="40">
        <v>19.153027339503989</v>
      </c>
      <c r="E1231" s="40">
        <v>25442.556490886825</v>
      </c>
      <c r="F1231" s="40">
        <v>4.5287936024120654</v>
      </c>
      <c r="G1231" s="41">
        <v>19.61</v>
      </c>
      <c r="H1231" s="41">
        <v>20.2</v>
      </c>
      <c r="I1231" s="41">
        <v>42.7</v>
      </c>
      <c r="J1231" s="40" t="s">
        <v>348</v>
      </c>
      <c r="K1231" s="40" t="s">
        <v>348</v>
      </c>
      <c r="L1231" s="40" t="s">
        <v>348</v>
      </c>
      <c r="M1231" s="40" t="s">
        <v>348</v>
      </c>
    </row>
    <row r="1232" spans="1:13" ht="16" x14ac:dyDescent="0.2">
      <c r="A1232" s="77">
        <v>408</v>
      </c>
      <c r="B1232" s="37" t="s">
        <v>271</v>
      </c>
      <c r="C1232" s="90">
        <v>42172</v>
      </c>
      <c r="D1232" s="40">
        <v>13.35271184451941</v>
      </c>
      <c r="E1232" s="40">
        <v>21448.809074270794</v>
      </c>
      <c r="F1232" s="40">
        <v>3.2127939515540596</v>
      </c>
      <c r="G1232" s="41">
        <v>19.61</v>
      </c>
      <c r="H1232" s="41">
        <v>20.399999999999999</v>
      </c>
      <c r="I1232" s="41">
        <v>43.3</v>
      </c>
      <c r="J1232" s="40" t="s">
        <v>348</v>
      </c>
      <c r="K1232" s="40" t="s">
        <v>348</v>
      </c>
      <c r="L1232" s="40" t="s">
        <v>348</v>
      </c>
      <c r="M1232" s="40" t="s">
        <v>348</v>
      </c>
    </row>
    <row r="1233" spans="1:13" ht="16" x14ac:dyDescent="0.2">
      <c r="A1233" s="77">
        <v>409</v>
      </c>
      <c r="B1233" s="37" t="s">
        <v>270</v>
      </c>
      <c r="C1233" s="90">
        <v>42172</v>
      </c>
      <c r="D1233" s="40">
        <v>1.8990883054295211</v>
      </c>
      <c r="E1233" s="40">
        <v>21524.656147323603</v>
      </c>
      <c r="F1233" s="40">
        <v>5.9438811559919085</v>
      </c>
      <c r="G1233" s="41">
        <v>19.61</v>
      </c>
      <c r="H1233" s="41">
        <v>19.899999999999999</v>
      </c>
      <c r="I1233" s="41">
        <v>44.7</v>
      </c>
      <c r="J1233" s="40" t="s">
        <v>348</v>
      </c>
      <c r="K1233" s="40" t="s">
        <v>348</v>
      </c>
      <c r="L1233" s="40" t="s">
        <v>348</v>
      </c>
      <c r="M1233" s="40" t="s">
        <v>348</v>
      </c>
    </row>
    <row r="1234" spans="1:13" ht="16" x14ac:dyDescent="0.2">
      <c r="A1234" s="77">
        <v>102</v>
      </c>
      <c r="B1234" s="37" t="s">
        <v>271</v>
      </c>
      <c r="C1234" s="90">
        <v>42179</v>
      </c>
      <c r="D1234" s="40">
        <v>4.9992358191714361</v>
      </c>
      <c r="E1234" s="40">
        <v>58675.439443228577</v>
      </c>
      <c r="F1234" s="40">
        <v>0</v>
      </c>
      <c r="G1234" s="41">
        <v>23.43</v>
      </c>
      <c r="H1234" s="41">
        <v>21.8</v>
      </c>
      <c r="I1234" s="41">
        <v>34.200000000000003</v>
      </c>
      <c r="J1234" s="40" t="s">
        <v>348</v>
      </c>
      <c r="K1234" s="40" t="s">
        <v>348</v>
      </c>
      <c r="L1234" s="40" t="s">
        <v>348</v>
      </c>
      <c r="M1234" s="40" t="s">
        <v>348</v>
      </c>
    </row>
    <row r="1235" spans="1:13" ht="16" x14ac:dyDescent="0.2">
      <c r="A1235" s="77">
        <v>103</v>
      </c>
      <c r="B1235" s="37" t="s">
        <v>272</v>
      </c>
      <c r="C1235" s="90">
        <v>42179</v>
      </c>
      <c r="D1235" s="40">
        <v>20.039451275478932</v>
      </c>
      <c r="E1235" s="40">
        <v>71468.730909304271</v>
      </c>
      <c r="F1235" s="40">
        <v>0.21771908821158839</v>
      </c>
      <c r="G1235" s="41">
        <v>23.43</v>
      </c>
      <c r="H1235" s="41">
        <v>22.5</v>
      </c>
      <c r="I1235" s="41">
        <v>33.4</v>
      </c>
      <c r="J1235" s="40" t="s">
        <v>348</v>
      </c>
      <c r="K1235" s="40" t="s">
        <v>348</v>
      </c>
      <c r="L1235" s="40" t="s">
        <v>348</v>
      </c>
      <c r="M1235" s="40" t="s">
        <v>348</v>
      </c>
    </row>
    <row r="1236" spans="1:13" ht="16" x14ac:dyDescent="0.2">
      <c r="A1236" s="77">
        <v>104</v>
      </c>
      <c r="B1236" s="37" t="s">
        <v>269</v>
      </c>
      <c r="C1236" s="90">
        <v>42179</v>
      </c>
      <c r="D1236" s="40">
        <v>11.980731132485362</v>
      </c>
      <c r="E1236" s="40">
        <v>111330.09534637217</v>
      </c>
      <c r="F1236" s="40">
        <v>1.6844525280040685</v>
      </c>
      <c r="G1236" s="41">
        <v>23.43</v>
      </c>
      <c r="H1236" s="41">
        <v>22.7</v>
      </c>
      <c r="I1236" s="41">
        <v>35.299999999999997</v>
      </c>
      <c r="J1236" s="40" t="s">
        <v>348</v>
      </c>
      <c r="K1236" s="40" t="s">
        <v>348</v>
      </c>
      <c r="L1236" s="40" t="s">
        <v>348</v>
      </c>
      <c r="M1236" s="40" t="s">
        <v>348</v>
      </c>
    </row>
    <row r="1237" spans="1:13" ht="16" x14ac:dyDescent="0.2">
      <c r="A1237" s="77">
        <v>105</v>
      </c>
      <c r="B1237" s="37" t="s">
        <v>274</v>
      </c>
      <c r="C1237" s="90">
        <v>42179</v>
      </c>
      <c r="D1237" s="40">
        <v>9.6647844804080894</v>
      </c>
      <c r="E1237" s="40">
        <v>42580.264333233172</v>
      </c>
      <c r="F1237" s="40">
        <v>0</v>
      </c>
      <c r="G1237" s="41">
        <v>23.43</v>
      </c>
      <c r="H1237" s="41">
        <v>24.1</v>
      </c>
      <c r="I1237" s="41">
        <v>35.700000000000003</v>
      </c>
      <c r="J1237" s="40" t="s">
        <v>348</v>
      </c>
      <c r="K1237" s="40" t="s">
        <v>348</v>
      </c>
      <c r="L1237" s="40" t="s">
        <v>348</v>
      </c>
      <c r="M1237" s="40" t="s">
        <v>348</v>
      </c>
    </row>
    <row r="1238" spans="1:13" ht="16" x14ac:dyDescent="0.2">
      <c r="A1238" s="77">
        <v>106</v>
      </c>
      <c r="B1238" s="37" t="s">
        <v>268</v>
      </c>
      <c r="C1238" s="90">
        <v>42179</v>
      </c>
      <c r="D1238" s="40">
        <v>16.721991087652619</v>
      </c>
      <c r="E1238" s="40">
        <v>68207.406598720583</v>
      </c>
      <c r="F1238" s="40">
        <v>0</v>
      </c>
      <c r="G1238" s="41">
        <v>23.43</v>
      </c>
      <c r="H1238" s="41">
        <v>22.4</v>
      </c>
      <c r="I1238" s="41">
        <v>32.6</v>
      </c>
      <c r="J1238" s="40" t="s">
        <v>348</v>
      </c>
      <c r="K1238" s="40" t="s">
        <v>348</v>
      </c>
      <c r="L1238" s="40" t="s">
        <v>348</v>
      </c>
      <c r="M1238" s="40" t="s">
        <v>348</v>
      </c>
    </row>
    <row r="1239" spans="1:13" ht="16" x14ac:dyDescent="0.2">
      <c r="A1239" s="77">
        <v>107</v>
      </c>
      <c r="B1239" s="37" t="s">
        <v>270</v>
      </c>
      <c r="C1239" s="90">
        <v>42179</v>
      </c>
      <c r="D1239" s="40">
        <v>13.406569552916793</v>
      </c>
      <c r="E1239" s="40">
        <v>77165.685972148087</v>
      </c>
      <c r="F1239" s="40">
        <v>2.2085844226331934</v>
      </c>
      <c r="G1239" s="41">
        <v>23.43</v>
      </c>
      <c r="H1239" s="41">
        <v>23.8</v>
      </c>
      <c r="I1239" s="41">
        <v>32.9</v>
      </c>
      <c r="J1239" s="40" t="s">
        <v>348</v>
      </c>
      <c r="K1239" s="40" t="s">
        <v>348</v>
      </c>
      <c r="L1239" s="40" t="s">
        <v>348</v>
      </c>
      <c r="M1239" s="40" t="s">
        <v>348</v>
      </c>
    </row>
    <row r="1240" spans="1:13" ht="16" x14ac:dyDescent="0.2">
      <c r="A1240" s="77">
        <v>109</v>
      </c>
      <c r="B1240" s="37" t="s">
        <v>276</v>
      </c>
      <c r="C1240" s="90">
        <v>42179</v>
      </c>
      <c r="D1240" s="40">
        <v>43.49693847146257</v>
      </c>
      <c r="E1240" s="40">
        <v>36658.342849510474</v>
      </c>
      <c r="F1240" s="40">
        <v>4.6270378391754576</v>
      </c>
      <c r="G1240" s="41">
        <v>23.43</v>
      </c>
      <c r="H1240" s="41">
        <v>22.9</v>
      </c>
      <c r="I1240" s="41">
        <v>32.799999999999997</v>
      </c>
      <c r="J1240" s="40" t="s">
        <v>348</v>
      </c>
      <c r="K1240" s="40" t="s">
        <v>348</v>
      </c>
      <c r="L1240" s="40" t="s">
        <v>348</v>
      </c>
      <c r="M1240" s="40" t="s">
        <v>348</v>
      </c>
    </row>
    <row r="1241" spans="1:13" ht="16" x14ac:dyDescent="0.2">
      <c r="A1241" s="77">
        <v>110</v>
      </c>
      <c r="B1241" s="37" t="s">
        <v>273</v>
      </c>
      <c r="C1241" s="90">
        <v>42179</v>
      </c>
      <c r="D1241" s="40">
        <v>10.513138823033817</v>
      </c>
      <c r="E1241" s="40">
        <v>60854.286798889123</v>
      </c>
      <c r="F1241" s="40">
        <v>7.566806232416611</v>
      </c>
      <c r="G1241" s="41">
        <v>23.43</v>
      </c>
      <c r="H1241" s="41">
        <v>23.3</v>
      </c>
      <c r="I1241" s="41">
        <v>36.9</v>
      </c>
      <c r="J1241" s="40" t="s">
        <v>348</v>
      </c>
      <c r="K1241" s="40" t="s">
        <v>348</v>
      </c>
      <c r="L1241" s="40" t="s">
        <v>348</v>
      </c>
      <c r="M1241" s="40" t="s">
        <v>348</v>
      </c>
    </row>
    <row r="1242" spans="1:13" ht="16" x14ac:dyDescent="0.2">
      <c r="A1242" s="77">
        <v>202</v>
      </c>
      <c r="B1242" s="37" t="s">
        <v>273</v>
      </c>
      <c r="C1242" s="90">
        <v>42179</v>
      </c>
      <c r="D1242" s="40">
        <v>18.284457344973564</v>
      </c>
      <c r="E1242" s="40">
        <v>51835.032099456337</v>
      </c>
      <c r="F1242" s="40">
        <v>0</v>
      </c>
      <c r="G1242" s="41">
        <v>24.3</v>
      </c>
      <c r="H1242" s="41">
        <v>24</v>
      </c>
      <c r="I1242" s="41">
        <v>37.6</v>
      </c>
      <c r="J1242" s="40" t="s">
        <v>348</v>
      </c>
      <c r="K1242" s="40" t="s">
        <v>348</v>
      </c>
      <c r="L1242" s="40" t="s">
        <v>348</v>
      </c>
      <c r="M1242" s="40" t="s">
        <v>348</v>
      </c>
    </row>
    <row r="1243" spans="1:13" ht="16" x14ac:dyDescent="0.2">
      <c r="A1243" s="77">
        <v>204</v>
      </c>
      <c r="B1243" s="37" t="s">
        <v>274</v>
      </c>
      <c r="C1243" s="90">
        <v>42179</v>
      </c>
      <c r="D1243" s="40">
        <v>17.021789954203268</v>
      </c>
      <c r="E1243" s="40">
        <v>28203.895995317103</v>
      </c>
      <c r="F1243" s="40">
        <v>0</v>
      </c>
      <c r="G1243" s="41">
        <v>24.3</v>
      </c>
      <c r="H1243" s="41">
        <v>23.8</v>
      </c>
      <c r="I1243" s="41">
        <v>36.799999999999997</v>
      </c>
      <c r="J1243" s="40" t="s">
        <v>348</v>
      </c>
      <c r="K1243" s="40" t="s">
        <v>348</v>
      </c>
      <c r="L1243" s="40" t="s">
        <v>348</v>
      </c>
      <c r="M1243" s="40" t="s">
        <v>348</v>
      </c>
    </row>
    <row r="1244" spans="1:13" ht="16" x14ac:dyDescent="0.2">
      <c r="A1244" s="77">
        <v>205</v>
      </c>
      <c r="B1244" s="37" t="s">
        <v>269</v>
      </c>
      <c r="C1244" s="90">
        <v>42179</v>
      </c>
      <c r="D1244" s="40">
        <v>15.581055422680391</v>
      </c>
      <c r="E1244" s="40">
        <v>107317.2878032508</v>
      </c>
      <c r="F1244" s="40">
        <v>0.37457390592923923</v>
      </c>
      <c r="G1244" s="41">
        <v>24.3</v>
      </c>
      <c r="H1244" s="41">
        <v>23.8</v>
      </c>
      <c r="I1244" s="41">
        <v>38</v>
      </c>
      <c r="J1244" s="40" t="s">
        <v>348</v>
      </c>
      <c r="K1244" s="40" t="s">
        <v>348</v>
      </c>
      <c r="L1244" s="40" t="s">
        <v>348</v>
      </c>
      <c r="M1244" s="40" t="s">
        <v>348</v>
      </c>
    </row>
    <row r="1245" spans="1:13" ht="16" x14ac:dyDescent="0.2">
      <c r="A1245" s="77">
        <v>206</v>
      </c>
      <c r="B1245" s="37" t="s">
        <v>271</v>
      </c>
      <c r="C1245" s="90">
        <v>42179</v>
      </c>
      <c r="D1245" s="40">
        <v>8.7284615513034449</v>
      </c>
      <c r="E1245" s="40">
        <v>78458.841549905788</v>
      </c>
      <c r="F1245" s="40">
        <v>2.1376764719200092</v>
      </c>
      <c r="G1245" s="41">
        <v>24.3</v>
      </c>
      <c r="H1245" s="41">
        <v>23.4</v>
      </c>
      <c r="I1245" s="41">
        <v>38.799999999999997</v>
      </c>
      <c r="J1245" s="40" t="s">
        <v>348</v>
      </c>
      <c r="K1245" s="40" t="s">
        <v>348</v>
      </c>
      <c r="L1245" s="40" t="s">
        <v>348</v>
      </c>
      <c r="M1245" s="40" t="s">
        <v>348</v>
      </c>
    </row>
    <row r="1246" spans="1:13" ht="16" x14ac:dyDescent="0.2">
      <c r="A1246" s="77">
        <v>207</v>
      </c>
      <c r="B1246" s="37" t="s">
        <v>272</v>
      </c>
      <c r="C1246" s="90">
        <v>42179</v>
      </c>
      <c r="D1246" s="40">
        <v>16.761408371573658</v>
      </c>
      <c r="E1246" s="40">
        <v>41256.175687351031</v>
      </c>
      <c r="F1246" s="40">
        <v>2.6309751530770491</v>
      </c>
      <c r="G1246" s="41">
        <v>24.3</v>
      </c>
      <c r="H1246" s="41">
        <v>25</v>
      </c>
      <c r="I1246" s="41">
        <v>36</v>
      </c>
      <c r="J1246" s="40" t="s">
        <v>348</v>
      </c>
      <c r="K1246" s="40" t="s">
        <v>348</v>
      </c>
      <c r="L1246" s="40" t="s">
        <v>348</v>
      </c>
      <c r="M1246" s="40" t="s">
        <v>348</v>
      </c>
    </row>
    <row r="1247" spans="1:13" ht="16" x14ac:dyDescent="0.2">
      <c r="A1247" s="77">
        <v>208</v>
      </c>
      <c r="B1247" s="37" t="s">
        <v>268</v>
      </c>
      <c r="C1247" s="90">
        <v>42179</v>
      </c>
      <c r="D1247" s="40">
        <v>9.0085438365446446</v>
      </c>
      <c r="E1247" s="40">
        <v>74682.69096414595</v>
      </c>
      <c r="F1247" s="40">
        <v>2.635187797242462</v>
      </c>
      <c r="G1247" s="41">
        <v>24.3</v>
      </c>
      <c r="H1247" s="41">
        <v>24.6</v>
      </c>
      <c r="I1247" s="41">
        <v>38.1</v>
      </c>
      <c r="J1247" s="40" t="s">
        <v>348</v>
      </c>
      <c r="K1247" s="40" t="s">
        <v>348</v>
      </c>
      <c r="L1247" s="40" t="s">
        <v>348</v>
      </c>
      <c r="M1247" s="40" t="s">
        <v>348</v>
      </c>
    </row>
    <row r="1248" spans="1:13" ht="16" x14ac:dyDescent="0.2">
      <c r="A1248" s="77">
        <v>209</v>
      </c>
      <c r="B1248" s="37" t="s">
        <v>270</v>
      </c>
      <c r="C1248" s="90">
        <v>42179</v>
      </c>
      <c r="D1248" s="40">
        <v>8.9099650085045941</v>
      </c>
      <c r="E1248" s="40">
        <v>71984.888422234726</v>
      </c>
      <c r="F1248" s="40">
        <v>4.5746813340818928</v>
      </c>
      <c r="G1248" s="41">
        <v>24.3</v>
      </c>
      <c r="H1248" s="41">
        <v>23.8</v>
      </c>
      <c r="I1248" s="41">
        <v>35.9</v>
      </c>
      <c r="J1248" s="40" t="s">
        <v>348</v>
      </c>
      <c r="K1248" s="40" t="s">
        <v>348</v>
      </c>
      <c r="L1248" s="40" t="s">
        <v>348</v>
      </c>
      <c r="M1248" s="40" t="s">
        <v>348</v>
      </c>
    </row>
    <row r="1249" spans="1:13" ht="16" x14ac:dyDescent="0.2">
      <c r="A1249" s="77">
        <v>210</v>
      </c>
      <c r="B1249" s="37" t="s">
        <v>276</v>
      </c>
      <c r="C1249" s="90">
        <v>42179</v>
      </c>
      <c r="D1249" s="40">
        <v>87.326552911232952</v>
      </c>
      <c r="E1249" s="40">
        <v>48208.899335137336</v>
      </c>
      <c r="F1249" s="40">
        <v>2.2567567526518455</v>
      </c>
      <c r="G1249" s="41">
        <v>24.3</v>
      </c>
      <c r="H1249" s="41">
        <v>23.1</v>
      </c>
      <c r="I1249" s="41">
        <v>31.4</v>
      </c>
      <c r="J1249" s="40" t="s">
        <v>348</v>
      </c>
      <c r="K1249" s="40" t="s">
        <v>348</v>
      </c>
      <c r="L1249" s="40" t="s">
        <v>348</v>
      </c>
      <c r="M1249" s="40" t="s">
        <v>348</v>
      </c>
    </row>
    <row r="1250" spans="1:13" ht="16" x14ac:dyDescent="0.2">
      <c r="A1250" s="77">
        <v>402</v>
      </c>
      <c r="B1250" s="37" t="s">
        <v>272</v>
      </c>
      <c r="C1250" s="90">
        <v>42179</v>
      </c>
      <c r="D1250" s="40">
        <v>36.878791004066329</v>
      </c>
      <c r="E1250" s="40">
        <v>40172.180344270295</v>
      </c>
      <c r="F1250" s="40">
        <v>1.8729456083064802</v>
      </c>
      <c r="G1250" s="41">
        <v>24.85</v>
      </c>
      <c r="H1250" s="41">
        <v>24.7</v>
      </c>
      <c r="I1250" s="41">
        <v>33.6</v>
      </c>
      <c r="J1250" s="40" t="s">
        <v>348</v>
      </c>
      <c r="K1250" s="40" t="s">
        <v>348</v>
      </c>
      <c r="L1250" s="40" t="s">
        <v>348</v>
      </c>
      <c r="M1250" s="40" t="s">
        <v>348</v>
      </c>
    </row>
    <row r="1251" spans="1:13" ht="16" x14ac:dyDescent="0.2">
      <c r="A1251" s="77">
        <v>403</v>
      </c>
      <c r="B1251" s="37" t="s">
        <v>268</v>
      </c>
      <c r="C1251" s="90">
        <v>42179</v>
      </c>
      <c r="D1251" s="40">
        <v>37.853850954944505</v>
      </c>
      <c r="E1251" s="40">
        <v>70385.422055823641</v>
      </c>
      <c r="F1251" s="40">
        <v>0</v>
      </c>
      <c r="G1251" s="41">
        <v>24.85</v>
      </c>
      <c r="H1251" s="41">
        <v>25.2</v>
      </c>
      <c r="I1251" s="41">
        <v>38.5</v>
      </c>
      <c r="J1251" s="40" t="s">
        <v>348</v>
      </c>
      <c r="K1251" s="40" t="s">
        <v>348</v>
      </c>
      <c r="L1251" s="40" t="s">
        <v>348</v>
      </c>
      <c r="M1251" s="40" t="s">
        <v>348</v>
      </c>
    </row>
    <row r="1252" spans="1:13" ht="16" x14ac:dyDescent="0.2">
      <c r="A1252" s="77">
        <v>404</v>
      </c>
      <c r="B1252" s="37" t="s">
        <v>273</v>
      </c>
      <c r="C1252" s="90">
        <v>42179</v>
      </c>
      <c r="D1252" s="40">
        <v>25.125214299389363</v>
      </c>
      <c r="E1252" s="40">
        <v>37296.464364253647</v>
      </c>
      <c r="F1252" s="40">
        <v>1.3859308296481561</v>
      </c>
      <c r="G1252" s="41">
        <v>24.85</v>
      </c>
      <c r="H1252" s="41">
        <v>24</v>
      </c>
      <c r="I1252" s="41">
        <v>33</v>
      </c>
      <c r="J1252" s="40" t="s">
        <v>348</v>
      </c>
      <c r="K1252" s="40" t="s">
        <v>348</v>
      </c>
      <c r="L1252" s="40" t="s">
        <v>348</v>
      </c>
      <c r="M1252" s="40" t="s">
        <v>348</v>
      </c>
    </row>
    <row r="1253" spans="1:13" ht="16" x14ac:dyDescent="0.2">
      <c r="A1253" s="77">
        <v>405</v>
      </c>
      <c r="B1253" s="37" t="s">
        <v>269</v>
      </c>
      <c r="C1253" s="90">
        <v>42179</v>
      </c>
      <c r="D1253" s="40">
        <v>25.754882323231406</v>
      </c>
      <c r="E1253" s="40">
        <v>63509.076303360991</v>
      </c>
      <c r="F1253" s="40">
        <v>0.536898924120772</v>
      </c>
      <c r="G1253" s="41">
        <v>24.85</v>
      </c>
      <c r="H1253" s="41">
        <v>23.5</v>
      </c>
      <c r="I1253" s="41">
        <v>37.299999999999997</v>
      </c>
      <c r="J1253" s="40" t="s">
        <v>348</v>
      </c>
      <c r="K1253" s="40" t="s">
        <v>348</v>
      </c>
      <c r="L1253" s="40" t="s">
        <v>348</v>
      </c>
      <c r="M1253" s="40" t="s">
        <v>348</v>
      </c>
    </row>
    <row r="1254" spans="1:13" ht="16" x14ac:dyDescent="0.2">
      <c r="A1254" s="77">
        <v>406</v>
      </c>
      <c r="B1254" s="37" t="s">
        <v>276</v>
      </c>
      <c r="C1254" s="90">
        <v>42179</v>
      </c>
      <c r="D1254" s="40">
        <v>171.04760285794117</v>
      </c>
      <c r="E1254" s="40">
        <v>42056.04857718906</v>
      </c>
      <c r="F1254" s="40">
        <v>4.9761669462138594</v>
      </c>
      <c r="G1254" s="41">
        <v>24.85</v>
      </c>
      <c r="H1254" s="41">
        <v>24.9</v>
      </c>
      <c r="I1254" s="41">
        <v>33.200000000000003</v>
      </c>
      <c r="J1254" s="40" t="s">
        <v>348</v>
      </c>
      <c r="K1254" s="40" t="s">
        <v>348</v>
      </c>
      <c r="L1254" s="40" t="s">
        <v>348</v>
      </c>
      <c r="M1254" s="40" t="s">
        <v>348</v>
      </c>
    </row>
    <row r="1255" spans="1:13" ht="16" x14ac:dyDescent="0.2">
      <c r="A1255" s="77">
        <v>407</v>
      </c>
      <c r="B1255" s="37" t="s">
        <v>274</v>
      </c>
      <c r="C1255" s="90">
        <v>42179</v>
      </c>
      <c r="D1255" s="40">
        <v>30.756657366508065</v>
      </c>
      <c r="E1255" s="40">
        <v>46208.883317286396</v>
      </c>
      <c r="F1255" s="40">
        <v>2.5113495616642978</v>
      </c>
      <c r="G1255" s="41">
        <v>24.85</v>
      </c>
      <c r="H1255" s="41">
        <v>24.7</v>
      </c>
      <c r="I1255" s="41">
        <v>35.5</v>
      </c>
      <c r="J1255" s="40" t="s">
        <v>348</v>
      </c>
      <c r="K1255" s="40" t="s">
        <v>348</v>
      </c>
      <c r="L1255" s="40" t="s">
        <v>348</v>
      </c>
      <c r="M1255" s="40" t="s">
        <v>348</v>
      </c>
    </row>
    <row r="1256" spans="1:13" ht="16" x14ac:dyDescent="0.2">
      <c r="A1256" s="77">
        <v>408</v>
      </c>
      <c r="B1256" s="37" t="s">
        <v>271</v>
      </c>
      <c r="C1256" s="90">
        <v>42179</v>
      </c>
      <c r="D1256" s="40">
        <v>22.543942480132745</v>
      </c>
      <c r="E1256" s="40">
        <v>52181.09516613296</v>
      </c>
      <c r="F1256" s="40">
        <v>7.2132400387598503</v>
      </c>
      <c r="G1256" s="41">
        <v>24.85</v>
      </c>
      <c r="H1256" s="41">
        <v>26.2</v>
      </c>
      <c r="I1256" s="41">
        <v>34.6</v>
      </c>
      <c r="J1256" s="40" t="s">
        <v>348</v>
      </c>
      <c r="K1256" s="40" t="s">
        <v>348</v>
      </c>
      <c r="L1256" s="40" t="s">
        <v>348</v>
      </c>
      <c r="M1256" s="40" t="s">
        <v>348</v>
      </c>
    </row>
    <row r="1257" spans="1:13" ht="16" x14ac:dyDescent="0.2">
      <c r="A1257" s="77">
        <v>409</v>
      </c>
      <c r="B1257" s="37" t="s">
        <v>270</v>
      </c>
      <c r="C1257" s="90">
        <v>42179</v>
      </c>
      <c r="D1257" s="40">
        <v>32.895756634289818</v>
      </c>
      <c r="E1257" s="40">
        <v>68213.984057154332</v>
      </c>
      <c r="F1257" s="40">
        <v>4.2795411883703354</v>
      </c>
      <c r="G1257" s="41">
        <v>24.85</v>
      </c>
      <c r="H1257" s="41">
        <v>24.8</v>
      </c>
      <c r="I1257" s="41">
        <v>38.1</v>
      </c>
      <c r="J1257" s="40" t="s">
        <v>348</v>
      </c>
      <c r="K1257" s="40" t="s">
        <v>348</v>
      </c>
      <c r="L1257" s="40" t="s">
        <v>348</v>
      </c>
      <c r="M1257" s="40" t="s">
        <v>348</v>
      </c>
    </row>
    <row r="1258" spans="1:13" ht="16" x14ac:dyDescent="0.2">
      <c r="A1258" s="77">
        <v>102</v>
      </c>
      <c r="B1258" s="37" t="s">
        <v>271</v>
      </c>
      <c r="C1258" s="90">
        <v>42186</v>
      </c>
      <c r="D1258" s="40">
        <v>6.6885739112265616</v>
      </c>
      <c r="E1258" s="40">
        <v>38647.06574556361</v>
      </c>
      <c r="F1258" s="40">
        <v>7.0485127290666956</v>
      </c>
      <c r="G1258" s="41">
        <v>13.61</v>
      </c>
      <c r="H1258" s="41">
        <v>15.7</v>
      </c>
      <c r="I1258" s="41">
        <v>36.299999999999997</v>
      </c>
      <c r="J1258" s="40" t="s">
        <v>348</v>
      </c>
      <c r="K1258" s="40" t="s">
        <v>348</v>
      </c>
      <c r="L1258" s="40" t="s">
        <v>348</v>
      </c>
      <c r="M1258" s="40" t="s">
        <v>348</v>
      </c>
    </row>
    <row r="1259" spans="1:13" ht="16" x14ac:dyDescent="0.2">
      <c r="A1259" s="77">
        <v>103</v>
      </c>
      <c r="B1259" s="37" t="s">
        <v>272</v>
      </c>
      <c r="C1259" s="90">
        <v>42186</v>
      </c>
      <c r="D1259" s="40">
        <v>16.573184076572094</v>
      </c>
      <c r="E1259" s="40">
        <v>43197.299550268894</v>
      </c>
      <c r="F1259" s="40">
        <v>7.0483859187586848</v>
      </c>
      <c r="G1259" s="41">
        <v>13.61</v>
      </c>
      <c r="H1259" s="41">
        <v>16</v>
      </c>
      <c r="I1259" s="41">
        <v>33.5</v>
      </c>
      <c r="J1259" s="40" t="s">
        <v>348</v>
      </c>
      <c r="K1259" s="40" t="s">
        <v>348</v>
      </c>
      <c r="L1259" s="40" t="s">
        <v>348</v>
      </c>
      <c r="M1259" s="40" t="s">
        <v>348</v>
      </c>
    </row>
    <row r="1260" spans="1:13" ht="16" x14ac:dyDescent="0.2">
      <c r="A1260" s="77">
        <v>104</v>
      </c>
      <c r="B1260" s="37" t="s">
        <v>269</v>
      </c>
      <c r="C1260" s="90">
        <v>42186</v>
      </c>
      <c r="D1260" s="40">
        <v>3.3492052350627066</v>
      </c>
      <c r="E1260" s="40">
        <v>46225.779835607675</v>
      </c>
      <c r="F1260" s="40">
        <v>4.7159787130560993</v>
      </c>
      <c r="G1260" s="41">
        <v>13.61</v>
      </c>
      <c r="H1260" s="41">
        <v>15.9</v>
      </c>
      <c r="I1260" s="41">
        <v>36.299999999999997</v>
      </c>
      <c r="J1260" s="40" t="s">
        <v>348</v>
      </c>
      <c r="K1260" s="40" t="s">
        <v>348</v>
      </c>
      <c r="L1260" s="40" t="s">
        <v>348</v>
      </c>
      <c r="M1260" s="40" t="s">
        <v>348</v>
      </c>
    </row>
    <row r="1261" spans="1:13" ht="16" x14ac:dyDescent="0.2">
      <c r="A1261" s="77">
        <v>105</v>
      </c>
      <c r="B1261" s="37" t="s">
        <v>274</v>
      </c>
      <c r="C1261" s="90">
        <v>42186</v>
      </c>
      <c r="D1261" s="40">
        <v>5.623238044126829</v>
      </c>
      <c r="E1261" s="40">
        <v>39713.489015902866</v>
      </c>
      <c r="F1261" s="40">
        <v>6.1899439387506447</v>
      </c>
      <c r="G1261" s="41">
        <v>13.61</v>
      </c>
      <c r="H1261" s="41">
        <v>16.899999999999999</v>
      </c>
      <c r="I1261" s="41">
        <v>35.9</v>
      </c>
      <c r="J1261" s="40" t="s">
        <v>348</v>
      </c>
      <c r="K1261" s="40" t="s">
        <v>348</v>
      </c>
      <c r="L1261" s="40" t="s">
        <v>348</v>
      </c>
      <c r="M1261" s="40" t="s">
        <v>348</v>
      </c>
    </row>
    <row r="1262" spans="1:13" ht="16" x14ac:dyDescent="0.2">
      <c r="A1262" s="77">
        <v>106</v>
      </c>
      <c r="B1262" s="37" t="s">
        <v>268</v>
      </c>
      <c r="C1262" s="90">
        <v>42186</v>
      </c>
      <c r="D1262" s="40">
        <v>8.4912663341791941</v>
      </c>
      <c r="E1262" s="40">
        <v>44862.883926141381</v>
      </c>
      <c r="F1262" s="40">
        <v>5.5768666198967018</v>
      </c>
      <c r="G1262" s="41">
        <v>13.61</v>
      </c>
      <c r="H1262" s="41">
        <v>16</v>
      </c>
      <c r="I1262" s="41">
        <v>32.9</v>
      </c>
      <c r="J1262" s="40" t="s">
        <v>348</v>
      </c>
      <c r="K1262" s="40" t="s">
        <v>348</v>
      </c>
      <c r="L1262" s="40" t="s">
        <v>348</v>
      </c>
      <c r="M1262" s="40" t="s">
        <v>348</v>
      </c>
    </row>
    <row r="1263" spans="1:13" ht="16" x14ac:dyDescent="0.2">
      <c r="A1263" s="77">
        <v>107</v>
      </c>
      <c r="B1263" s="37" t="s">
        <v>270</v>
      </c>
      <c r="C1263" s="90">
        <v>42186</v>
      </c>
      <c r="D1263" s="40">
        <v>6.9760235947899361</v>
      </c>
      <c r="E1263" s="40">
        <v>38454.06484154996</v>
      </c>
      <c r="F1263" s="40">
        <v>7.4813436518207705</v>
      </c>
      <c r="G1263" s="41">
        <v>13.61</v>
      </c>
      <c r="H1263" s="41">
        <v>16</v>
      </c>
      <c r="I1263" s="41">
        <v>34.299999999999997</v>
      </c>
      <c r="J1263" s="40" t="s">
        <v>348</v>
      </c>
      <c r="K1263" s="40" t="s">
        <v>348</v>
      </c>
      <c r="L1263" s="40" t="s">
        <v>348</v>
      </c>
      <c r="M1263" s="40" t="s">
        <v>348</v>
      </c>
    </row>
    <row r="1264" spans="1:13" ht="16" x14ac:dyDescent="0.2">
      <c r="A1264" s="77">
        <v>109</v>
      </c>
      <c r="B1264" s="37" t="s">
        <v>276</v>
      </c>
      <c r="C1264" s="90">
        <v>42186</v>
      </c>
      <c r="D1264" s="40">
        <v>37.491309131821978</v>
      </c>
      <c r="E1264" s="40">
        <v>28145.736498269256</v>
      </c>
      <c r="F1264" s="40">
        <v>0</v>
      </c>
      <c r="G1264" s="41">
        <v>13.61</v>
      </c>
      <c r="H1264" s="41">
        <v>15.2</v>
      </c>
      <c r="I1264" s="41">
        <v>34.200000000000003</v>
      </c>
      <c r="J1264" s="40" t="s">
        <v>348</v>
      </c>
      <c r="K1264" s="40" t="s">
        <v>348</v>
      </c>
      <c r="L1264" s="40" t="s">
        <v>348</v>
      </c>
      <c r="M1264" s="40" t="s">
        <v>348</v>
      </c>
    </row>
    <row r="1265" spans="1:13" ht="16" x14ac:dyDescent="0.2">
      <c r="A1265" s="77">
        <v>110</v>
      </c>
      <c r="B1265" s="37" t="s">
        <v>273</v>
      </c>
      <c r="C1265" s="90">
        <v>42186</v>
      </c>
      <c r="D1265" s="40">
        <v>5.928247309738401</v>
      </c>
      <c r="E1265" s="40">
        <v>30830.512685813195</v>
      </c>
      <c r="F1265" s="40">
        <v>0</v>
      </c>
      <c r="G1265" s="41">
        <v>13.61</v>
      </c>
      <c r="H1265" s="41">
        <v>15.9</v>
      </c>
      <c r="I1265" s="41">
        <v>30.3</v>
      </c>
      <c r="J1265" s="40" t="s">
        <v>348</v>
      </c>
      <c r="K1265" s="40" t="s">
        <v>348</v>
      </c>
      <c r="L1265" s="40" t="s">
        <v>348</v>
      </c>
      <c r="M1265" s="40" t="s">
        <v>348</v>
      </c>
    </row>
    <row r="1266" spans="1:13" ht="16" x14ac:dyDescent="0.2">
      <c r="A1266" s="77">
        <v>202</v>
      </c>
      <c r="B1266" s="37" t="s">
        <v>273</v>
      </c>
      <c r="C1266" s="90">
        <v>42186</v>
      </c>
      <c r="D1266" s="40">
        <v>12.254254939387</v>
      </c>
      <c r="E1266" s="40">
        <v>40728.963645701195</v>
      </c>
      <c r="F1266" s="40">
        <v>3.7355563939814966</v>
      </c>
      <c r="G1266" s="41">
        <v>15.03</v>
      </c>
      <c r="H1266" s="41">
        <v>17.7</v>
      </c>
      <c r="I1266" s="41">
        <v>37.799999999999997</v>
      </c>
      <c r="J1266" s="40" t="s">
        <v>348</v>
      </c>
      <c r="K1266" s="40" t="s">
        <v>348</v>
      </c>
      <c r="L1266" s="40" t="s">
        <v>348</v>
      </c>
      <c r="M1266" s="40" t="s">
        <v>348</v>
      </c>
    </row>
    <row r="1267" spans="1:13" ht="16" x14ac:dyDescent="0.2">
      <c r="A1267" s="77">
        <v>204</v>
      </c>
      <c r="B1267" s="37" t="s">
        <v>274</v>
      </c>
      <c r="C1267" s="90">
        <v>42186</v>
      </c>
      <c r="D1267" s="40">
        <v>12.622178242453032</v>
      </c>
      <c r="E1267" s="40">
        <v>25144.146332729502</v>
      </c>
      <c r="F1267" s="40">
        <v>0.66626210647411199</v>
      </c>
      <c r="G1267" s="41">
        <v>15.03</v>
      </c>
      <c r="H1267" s="41">
        <v>18.899999999999999</v>
      </c>
      <c r="I1267" s="41">
        <v>35.1</v>
      </c>
      <c r="J1267" s="40" t="s">
        <v>348</v>
      </c>
      <c r="K1267" s="40" t="s">
        <v>348</v>
      </c>
      <c r="L1267" s="40" t="s">
        <v>348</v>
      </c>
      <c r="M1267" s="40" t="s">
        <v>348</v>
      </c>
    </row>
    <row r="1268" spans="1:13" ht="16" x14ac:dyDescent="0.2">
      <c r="A1268" s="77">
        <v>205</v>
      </c>
      <c r="B1268" s="37" t="s">
        <v>269</v>
      </c>
      <c r="C1268" s="90">
        <v>42186</v>
      </c>
      <c r="D1268" s="40">
        <v>10.577347402233389</v>
      </c>
      <c r="E1268" s="40">
        <v>76934.554592909466</v>
      </c>
      <c r="F1268" s="40">
        <v>6.4163113984766023</v>
      </c>
      <c r="G1268" s="41">
        <v>15.03</v>
      </c>
      <c r="H1268" s="41">
        <v>18.399999999999999</v>
      </c>
      <c r="I1268" s="41">
        <v>38.799999999999997</v>
      </c>
      <c r="J1268" s="40" t="s">
        <v>348</v>
      </c>
      <c r="K1268" s="40" t="s">
        <v>348</v>
      </c>
      <c r="L1268" s="40" t="s">
        <v>348</v>
      </c>
      <c r="M1268" s="40" t="s">
        <v>348</v>
      </c>
    </row>
    <row r="1269" spans="1:13" ht="16" x14ac:dyDescent="0.2">
      <c r="A1269" s="77">
        <v>206</v>
      </c>
      <c r="B1269" s="37" t="s">
        <v>271</v>
      </c>
      <c r="C1269" s="90">
        <v>42186</v>
      </c>
      <c r="D1269" s="40">
        <v>9.0204976059351321</v>
      </c>
      <c r="E1269" s="40">
        <v>58426.78859255409</v>
      </c>
      <c r="F1269" s="40">
        <v>7.0828284088222073</v>
      </c>
      <c r="G1269" s="41">
        <v>15.03</v>
      </c>
      <c r="H1269" s="41">
        <v>18.100000000000001</v>
      </c>
      <c r="I1269" s="41">
        <v>39.799999999999997</v>
      </c>
      <c r="J1269" s="40" t="s">
        <v>348</v>
      </c>
      <c r="K1269" s="40" t="s">
        <v>348</v>
      </c>
      <c r="L1269" s="40" t="s">
        <v>348</v>
      </c>
      <c r="M1269" s="40" t="s">
        <v>348</v>
      </c>
    </row>
    <row r="1270" spans="1:13" ht="16" x14ac:dyDescent="0.2">
      <c r="A1270" s="77">
        <v>207</v>
      </c>
      <c r="B1270" s="37" t="s">
        <v>272</v>
      </c>
      <c r="C1270" s="90">
        <v>42186</v>
      </c>
      <c r="D1270" s="40">
        <v>20.076661219881554</v>
      </c>
      <c r="E1270" s="40">
        <v>38883.3474613707</v>
      </c>
      <c r="F1270" s="40">
        <v>1.0480288357345595</v>
      </c>
      <c r="G1270" s="41">
        <v>15.03</v>
      </c>
      <c r="H1270" s="41">
        <v>18.3</v>
      </c>
      <c r="I1270" s="41">
        <v>38.1</v>
      </c>
      <c r="J1270" s="40" t="s">
        <v>348</v>
      </c>
      <c r="K1270" s="40" t="s">
        <v>348</v>
      </c>
      <c r="L1270" s="40" t="s">
        <v>348</v>
      </c>
      <c r="M1270" s="40" t="s">
        <v>348</v>
      </c>
    </row>
    <row r="1271" spans="1:13" ht="16" x14ac:dyDescent="0.2">
      <c r="A1271" s="77">
        <v>208</v>
      </c>
      <c r="B1271" s="37" t="s">
        <v>268</v>
      </c>
      <c r="C1271" s="90">
        <v>42186</v>
      </c>
      <c r="D1271" s="40">
        <v>7.0968318492272617</v>
      </c>
      <c r="E1271" s="40">
        <v>57840.916900811848</v>
      </c>
      <c r="F1271" s="40">
        <v>9.2454568128966006</v>
      </c>
      <c r="G1271" s="41">
        <v>15.03</v>
      </c>
      <c r="H1271" s="41">
        <v>17.2</v>
      </c>
      <c r="I1271" s="41">
        <v>37.700000000000003</v>
      </c>
      <c r="J1271" s="40" t="s">
        <v>348</v>
      </c>
      <c r="K1271" s="40" t="s">
        <v>348</v>
      </c>
      <c r="L1271" s="40" t="s">
        <v>348</v>
      </c>
      <c r="M1271" s="40" t="s">
        <v>348</v>
      </c>
    </row>
    <row r="1272" spans="1:13" ht="16" x14ac:dyDescent="0.2">
      <c r="A1272" s="77">
        <v>209</v>
      </c>
      <c r="B1272" s="37" t="s">
        <v>270</v>
      </c>
      <c r="C1272" s="90">
        <v>42186</v>
      </c>
      <c r="D1272" s="40">
        <v>6.5666511868056867</v>
      </c>
      <c r="E1272" s="40">
        <v>63714.980371334765</v>
      </c>
      <c r="F1272" s="40">
        <v>7.3224628620070851</v>
      </c>
      <c r="G1272" s="41">
        <v>15.03</v>
      </c>
      <c r="H1272" s="41">
        <v>17.2</v>
      </c>
      <c r="I1272" s="41">
        <v>38.799999999999997</v>
      </c>
      <c r="J1272" s="40" t="s">
        <v>348</v>
      </c>
      <c r="K1272" s="40" t="s">
        <v>348</v>
      </c>
      <c r="L1272" s="40" t="s">
        <v>348</v>
      </c>
      <c r="M1272" s="40" t="s">
        <v>348</v>
      </c>
    </row>
    <row r="1273" spans="1:13" ht="16" x14ac:dyDescent="0.2">
      <c r="A1273" s="77">
        <v>210</v>
      </c>
      <c r="B1273" s="37" t="s">
        <v>276</v>
      </c>
      <c r="C1273" s="90">
        <v>42186</v>
      </c>
      <c r="D1273" s="40">
        <v>43.622577401595819</v>
      </c>
      <c r="E1273" s="40">
        <v>31959.841337100388</v>
      </c>
      <c r="F1273" s="40">
        <v>5.4733663524869423</v>
      </c>
      <c r="G1273" s="41">
        <v>15.03</v>
      </c>
      <c r="H1273" s="41">
        <v>18.8</v>
      </c>
      <c r="I1273" s="41">
        <v>38.799999999999997</v>
      </c>
      <c r="J1273" s="40" t="s">
        <v>348</v>
      </c>
      <c r="K1273" s="40" t="s">
        <v>348</v>
      </c>
      <c r="L1273" s="40" t="s">
        <v>348</v>
      </c>
      <c r="M1273" s="40" t="s">
        <v>348</v>
      </c>
    </row>
    <row r="1274" spans="1:13" ht="16" x14ac:dyDescent="0.2">
      <c r="A1274" s="77">
        <v>402</v>
      </c>
      <c r="B1274" s="37" t="s">
        <v>272</v>
      </c>
      <c r="C1274" s="90">
        <v>42186</v>
      </c>
      <c r="D1274" s="40">
        <v>53.491480536288641</v>
      </c>
      <c r="E1274" s="40">
        <v>47616.857993990714</v>
      </c>
      <c r="F1274" s="40">
        <v>4.3814087546896179</v>
      </c>
      <c r="G1274" s="41">
        <v>16.22</v>
      </c>
      <c r="H1274" s="41">
        <v>19.100000000000001</v>
      </c>
      <c r="I1274" s="41">
        <v>36.4</v>
      </c>
      <c r="J1274" s="40" t="s">
        <v>348</v>
      </c>
      <c r="K1274" s="40" t="s">
        <v>348</v>
      </c>
      <c r="L1274" s="40" t="s">
        <v>348</v>
      </c>
      <c r="M1274" s="40" t="s">
        <v>348</v>
      </c>
    </row>
    <row r="1275" spans="1:13" ht="16" x14ac:dyDescent="0.2">
      <c r="A1275" s="77">
        <v>403</v>
      </c>
      <c r="B1275" s="37" t="s">
        <v>268</v>
      </c>
      <c r="C1275" s="90">
        <v>42186</v>
      </c>
      <c r="D1275" s="40">
        <v>26.388902060660566</v>
      </c>
      <c r="E1275" s="40">
        <v>61441.545051937828</v>
      </c>
      <c r="F1275" s="40">
        <v>6.6395973109360984</v>
      </c>
      <c r="G1275" s="41">
        <v>16.22</v>
      </c>
      <c r="H1275" s="41">
        <v>19.399999999999999</v>
      </c>
      <c r="I1275" s="41">
        <v>36.799999999999997</v>
      </c>
      <c r="J1275" s="40" t="s">
        <v>348</v>
      </c>
      <c r="K1275" s="40" t="s">
        <v>348</v>
      </c>
      <c r="L1275" s="40" t="s">
        <v>348</v>
      </c>
      <c r="M1275" s="40" t="s">
        <v>348</v>
      </c>
    </row>
    <row r="1276" spans="1:13" ht="16" x14ac:dyDescent="0.2">
      <c r="A1276" s="77">
        <v>404</v>
      </c>
      <c r="B1276" s="37" t="s">
        <v>273</v>
      </c>
      <c r="C1276" s="90">
        <v>42186</v>
      </c>
      <c r="D1276" s="40">
        <v>44.266386082827616</v>
      </c>
      <c r="E1276" s="40">
        <v>40160.243209666216</v>
      </c>
      <c r="F1276" s="40">
        <v>4.819181910102369</v>
      </c>
      <c r="G1276" s="41">
        <v>16.22</v>
      </c>
      <c r="H1276" s="41">
        <v>19.5</v>
      </c>
      <c r="I1276" s="41">
        <v>35.700000000000003</v>
      </c>
      <c r="J1276" s="40" t="s">
        <v>348</v>
      </c>
      <c r="K1276" s="40" t="s">
        <v>348</v>
      </c>
      <c r="L1276" s="40" t="s">
        <v>348</v>
      </c>
      <c r="M1276" s="40" t="s">
        <v>348</v>
      </c>
    </row>
    <row r="1277" spans="1:13" ht="16" x14ac:dyDescent="0.2">
      <c r="A1277" s="77">
        <v>405</v>
      </c>
      <c r="B1277" s="37" t="s">
        <v>269</v>
      </c>
      <c r="C1277" s="90">
        <v>42186</v>
      </c>
      <c r="D1277" s="40">
        <v>35.498297987096741</v>
      </c>
      <c r="E1277" s="40">
        <v>52787.576529985272</v>
      </c>
      <c r="F1277" s="40">
        <v>6.085675902469819</v>
      </c>
      <c r="G1277" s="41">
        <v>16.22</v>
      </c>
      <c r="H1277" s="41">
        <v>19.100000000000001</v>
      </c>
      <c r="I1277" s="41">
        <v>34.700000000000003</v>
      </c>
      <c r="J1277" s="40" t="s">
        <v>348</v>
      </c>
      <c r="K1277" s="40" t="s">
        <v>348</v>
      </c>
      <c r="L1277" s="40" t="s">
        <v>348</v>
      </c>
      <c r="M1277" s="40" t="s">
        <v>348</v>
      </c>
    </row>
    <row r="1278" spans="1:13" ht="16" x14ac:dyDescent="0.2">
      <c r="A1278" s="77">
        <v>406</v>
      </c>
      <c r="B1278" s="37" t="s">
        <v>276</v>
      </c>
      <c r="C1278" s="90">
        <v>42186</v>
      </c>
      <c r="D1278" s="40">
        <v>53.730721514976388</v>
      </c>
      <c r="E1278" s="40">
        <v>20498.798462263287</v>
      </c>
      <c r="F1278" s="40">
        <v>0</v>
      </c>
      <c r="G1278" s="41">
        <v>16.22</v>
      </c>
      <c r="H1278" s="41">
        <v>20.8</v>
      </c>
      <c r="I1278" s="41">
        <v>35.4</v>
      </c>
      <c r="J1278" s="40" t="s">
        <v>348</v>
      </c>
      <c r="K1278" s="40" t="s">
        <v>348</v>
      </c>
      <c r="L1278" s="40" t="s">
        <v>348</v>
      </c>
      <c r="M1278" s="40" t="s">
        <v>348</v>
      </c>
    </row>
    <row r="1279" spans="1:13" ht="16" x14ac:dyDescent="0.2">
      <c r="A1279" s="77">
        <v>407</v>
      </c>
      <c r="B1279" s="37" t="s">
        <v>274</v>
      </c>
      <c r="C1279" s="90">
        <v>42186</v>
      </c>
      <c r="D1279" s="40">
        <v>50.894463212050162</v>
      </c>
      <c r="E1279" s="40">
        <v>47021.312203961716</v>
      </c>
      <c r="F1279" s="40">
        <v>0.59987174652534725</v>
      </c>
      <c r="G1279" s="41">
        <v>16.22</v>
      </c>
      <c r="H1279" s="41">
        <v>20.8</v>
      </c>
      <c r="I1279" s="41">
        <v>37.200000000000003</v>
      </c>
      <c r="J1279" s="40" t="s">
        <v>348</v>
      </c>
      <c r="K1279" s="40" t="s">
        <v>348</v>
      </c>
      <c r="L1279" s="40" t="s">
        <v>348</v>
      </c>
      <c r="M1279" s="40" t="s">
        <v>348</v>
      </c>
    </row>
    <row r="1280" spans="1:13" ht="16" x14ac:dyDescent="0.2">
      <c r="A1280" s="77">
        <v>408</v>
      </c>
      <c r="B1280" s="37" t="s">
        <v>271</v>
      </c>
      <c r="C1280" s="90">
        <v>42186</v>
      </c>
      <c r="D1280" s="40">
        <v>26.338241148907066</v>
      </c>
      <c r="E1280" s="40">
        <v>42929.96625228395</v>
      </c>
      <c r="F1280" s="40">
        <v>1.1397646943064093</v>
      </c>
      <c r="G1280" s="41">
        <v>16.22</v>
      </c>
      <c r="H1280" s="41">
        <v>20.7</v>
      </c>
      <c r="I1280" s="41">
        <v>34.700000000000003</v>
      </c>
      <c r="J1280" s="40" t="s">
        <v>348</v>
      </c>
      <c r="K1280" s="40" t="s">
        <v>348</v>
      </c>
      <c r="L1280" s="40" t="s">
        <v>348</v>
      </c>
      <c r="M1280" s="40" t="s">
        <v>348</v>
      </c>
    </row>
    <row r="1281" spans="1:13" ht="16" x14ac:dyDescent="0.2">
      <c r="A1281" s="77">
        <v>409</v>
      </c>
      <c r="B1281" s="37" t="s">
        <v>270</v>
      </c>
      <c r="C1281" s="90">
        <v>42186</v>
      </c>
      <c r="D1281" s="40">
        <v>16.435800558768616</v>
      </c>
      <c r="E1281" s="40">
        <v>43050.388801206907</v>
      </c>
      <c r="F1281" s="40">
        <v>2.9297980253762512</v>
      </c>
      <c r="G1281" s="41">
        <v>16.22</v>
      </c>
      <c r="H1281" s="41">
        <v>18.2</v>
      </c>
      <c r="I1281" s="41">
        <v>34.299999999999997</v>
      </c>
      <c r="J1281" s="40" t="s">
        <v>348</v>
      </c>
      <c r="K1281" s="40" t="s">
        <v>348</v>
      </c>
      <c r="L1281" s="40" t="s">
        <v>348</v>
      </c>
      <c r="M1281" s="40" t="s">
        <v>348</v>
      </c>
    </row>
    <row r="1282" spans="1:13" ht="16" x14ac:dyDescent="0.2">
      <c r="A1282" s="77">
        <v>102</v>
      </c>
      <c r="B1282" s="37" t="s">
        <v>271</v>
      </c>
      <c r="C1282" s="90">
        <v>42193</v>
      </c>
      <c r="D1282" s="40">
        <v>9.8050205694356212</v>
      </c>
      <c r="E1282" s="40">
        <v>68770.512969064686</v>
      </c>
      <c r="F1282" s="40">
        <v>8.1434620893712069</v>
      </c>
      <c r="G1282" s="41">
        <v>20</v>
      </c>
      <c r="H1282" s="41">
        <v>19.2</v>
      </c>
      <c r="I1282" s="41">
        <v>29</v>
      </c>
      <c r="J1282" s="40" t="s">
        <v>348</v>
      </c>
      <c r="K1282" s="40" t="s">
        <v>348</v>
      </c>
      <c r="L1282" s="40" t="s">
        <v>348</v>
      </c>
      <c r="M1282" s="40" t="s">
        <v>348</v>
      </c>
    </row>
    <row r="1283" spans="1:13" ht="16" x14ac:dyDescent="0.2">
      <c r="A1283" s="77">
        <v>103</v>
      </c>
      <c r="B1283" s="37" t="s">
        <v>272</v>
      </c>
      <c r="C1283" s="90">
        <v>42193</v>
      </c>
      <c r="D1283" s="40">
        <v>10.360574490981277</v>
      </c>
      <c r="E1283" s="40">
        <v>83183.158961375506</v>
      </c>
      <c r="F1283" s="40">
        <v>8.1665483388871944</v>
      </c>
      <c r="G1283" s="41">
        <v>20</v>
      </c>
      <c r="H1283" s="41">
        <v>19.8</v>
      </c>
      <c r="I1283" s="41">
        <v>33.799999999999997</v>
      </c>
      <c r="J1283" s="40" t="s">
        <v>348</v>
      </c>
      <c r="K1283" s="40" t="s">
        <v>348</v>
      </c>
      <c r="L1283" s="40" t="s">
        <v>348</v>
      </c>
      <c r="M1283" s="40" t="s">
        <v>348</v>
      </c>
    </row>
    <row r="1284" spans="1:13" ht="16" x14ac:dyDescent="0.2">
      <c r="A1284" s="77">
        <v>104</v>
      </c>
      <c r="B1284" s="37" t="s">
        <v>269</v>
      </c>
      <c r="C1284" s="90">
        <v>42193</v>
      </c>
      <c r="D1284" s="40">
        <v>5.8610419349975436</v>
      </c>
      <c r="E1284" s="40">
        <v>71968.193824141839</v>
      </c>
      <c r="F1284" s="40">
        <v>1.3901710727678087</v>
      </c>
      <c r="G1284" s="41">
        <v>20</v>
      </c>
      <c r="H1284" s="41">
        <v>19.8</v>
      </c>
      <c r="I1284" s="41">
        <v>31.8</v>
      </c>
      <c r="J1284" s="40" t="s">
        <v>348</v>
      </c>
      <c r="K1284" s="40" t="s">
        <v>348</v>
      </c>
      <c r="L1284" s="40" t="s">
        <v>348</v>
      </c>
      <c r="M1284" s="40" t="s">
        <v>348</v>
      </c>
    </row>
    <row r="1285" spans="1:13" ht="16" x14ac:dyDescent="0.2">
      <c r="A1285" s="77">
        <v>105</v>
      </c>
      <c r="B1285" s="37" t="s">
        <v>274</v>
      </c>
      <c r="C1285" s="90">
        <v>42193</v>
      </c>
      <c r="D1285" s="40">
        <v>7.4794147698081535</v>
      </c>
      <c r="E1285" s="40">
        <v>46124.488416410517</v>
      </c>
      <c r="F1285" s="40">
        <v>2.71533068672638</v>
      </c>
      <c r="G1285" s="41">
        <v>20</v>
      </c>
      <c r="H1285" s="41">
        <v>20.7</v>
      </c>
      <c r="I1285" s="41">
        <v>31</v>
      </c>
      <c r="J1285" s="40" t="s">
        <v>348</v>
      </c>
      <c r="K1285" s="40" t="s">
        <v>348</v>
      </c>
      <c r="L1285" s="40" t="s">
        <v>348</v>
      </c>
      <c r="M1285" s="40" t="s">
        <v>348</v>
      </c>
    </row>
    <row r="1286" spans="1:13" ht="16" x14ac:dyDescent="0.2">
      <c r="A1286" s="77">
        <v>106</v>
      </c>
      <c r="B1286" s="37" t="s">
        <v>268</v>
      </c>
      <c r="C1286" s="90">
        <v>42193</v>
      </c>
      <c r="D1286" s="40">
        <v>5.1134776551866841</v>
      </c>
      <c r="E1286" s="40">
        <v>57472.31857872074</v>
      </c>
      <c r="F1286" s="40">
        <v>0</v>
      </c>
      <c r="G1286" s="41">
        <v>20</v>
      </c>
      <c r="H1286" s="41">
        <v>19</v>
      </c>
      <c r="I1286" s="41">
        <v>29.3</v>
      </c>
      <c r="J1286" s="40" t="s">
        <v>348</v>
      </c>
      <c r="K1286" s="40" t="s">
        <v>348</v>
      </c>
      <c r="L1286" s="40" t="s">
        <v>348</v>
      </c>
      <c r="M1286" s="40" t="s">
        <v>348</v>
      </c>
    </row>
    <row r="1287" spans="1:13" ht="16" x14ac:dyDescent="0.2">
      <c r="A1287" s="77">
        <v>107</v>
      </c>
      <c r="B1287" s="37" t="s">
        <v>270</v>
      </c>
      <c r="C1287" s="90">
        <v>42193</v>
      </c>
      <c r="D1287" s="40">
        <v>10.884692546242416</v>
      </c>
      <c r="E1287" s="40">
        <v>60790.983438176132</v>
      </c>
      <c r="F1287" s="40">
        <v>3.9936532584050992E-2</v>
      </c>
      <c r="G1287" s="41">
        <v>20</v>
      </c>
      <c r="H1287" s="41">
        <v>18.8</v>
      </c>
      <c r="I1287" s="41">
        <v>32.9</v>
      </c>
      <c r="J1287" s="40" t="s">
        <v>348</v>
      </c>
      <c r="K1287" s="40" t="s">
        <v>348</v>
      </c>
      <c r="L1287" s="40" t="s">
        <v>348</v>
      </c>
      <c r="M1287" s="40" t="s">
        <v>348</v>
      </c>
    </row>
    <row r="1288" spans="1:13" ht="16" x14ac:dyDescent="0.2">
      <c r="A1288" s="77">
        <v>109</v>
      </c>
      <c r="B1288" s="37" t="s">
        <v>276</v>
      </c>
      <c r="C1288" s="90">
        <v>42193</v>
      </c>
      <c r="D1288" s="40">
        <v>12.592840142836316</v>
      </c>
      <c r="E1288" s="40">
        <v>35061.704270786417</v>
      </c>
      <c r="F1288" s="40">
        <v>2.2315726728876681</v>
      </c>
      <c r="G1288" s="41">
        <v>20</v>
      </c>
      <c r="H1288" s="41">
        <v>18.2</v>
      </c>
      <c r="I1288" s="41">
        <v>33</v>
      </c>
      <c r="J1288" s="40" t="s">
        <v>348</v>
      </c>
      <c r="K1288" s="40" t="s">
        <v>348</v>
      </c>
      <c r="L1288" s="40" t="s">
        <v>348</v>
      </c>
      <c r="M1288" s="40" t="s">
        <v>348</v>
      </c>
    </row>
    <row r="1289" spans="1:13" ht="16" x14ac:dyDescent="0.2">
      <c r="A1289" s="77">
        <v>110</v>
      </c>
      <c r="B1289" s="37" t="s">
        <v>273</v>
      </c>
      <c r="C1289" s="90">
        <v>42193</v>
      </c>
      <c r="D1289" s="40">
        <v>9.4253563974831902</v>
      </c>
      <c r="E1289" s="40">
        <v>72215.87919706729</v>
      </c>
      <c r="F1289" s="40">
        <v>12.934076196490743</v>
      </c>
      <c r="G1289" s="41">
        <v>20</v>
      </c>
      <c r="H1289" s="41">
        <v>19</v>
      </c>
      <c r="I1289" s="41">
        <v>30.8</v>
      </c>
      <c r="J1289" s="40" t="s">
        <v>348</v>
      </c>
      <c r="K1289" s="40" t="s">
        <v>348</v>
      </c>
      <c r="L1289" s="40" t="s">
        <v>348</v>
      </c>
      <c r="M1289" s="40" t="s">
        <v>348</v>
      </c>
    </row>
    <row r="1290" spans="1:13" ht="16" x14ac:dyDescent="0.2">
      <c r="A1290" s="77">
        <v>202</v>
      </c>
      <c r="B1290" s="37" t="s">
        <v>273</v>
      </c>
      <c r="C1290" s="90">
        <v>42193</v>
      </c>
      <c r="D1290" s="40">
        <v>31.923906803222305</v>
      </c>
      <c r="E1290" s="40">
        <v>50228.085218297849</v>
      </c>
      <c r="F1290" s="40">
        <v>0</v>
      </c>
      <c r="G1290" s="41">
        <v>18.97</v>
      </c>
      <c r="H1290" s="41">
        <v>19.100000000000001</v>
      </c>
      <c r="I1290" s="41">
        <v>32</v>
      </c>
      <c r="J1290" s="40" t="s">
        <v>348</v>
      </c>
      <c r="K1290" s="40" t="s">
        <v>348</v>
      </c>
      <c r="L1290" s="40" t="s">
        <v>348</v>
      </c>
      <c r="M1290" s="40" t="s">
        <v>348</v>
      </c>
    </row>
    <row r="1291" spans="1:13" ht="16" x14ac:dyDescent="0.2">
      <c r="A1291" s="77">
        <v>204</v>
      </c>
      <c r="B1291" s="37" t="s">
        <v>274</v>
      </c>
      <c r="C1291" s="90">
        <v>42193</v>
      </c>
      <c r="D1291" s="40">
        <v>19.027938621509296</v>
      </c>
      <c r="E1291" s="40">
        <v>35252.0215246191</v>
      </c>
      <c r="F1291" s="40">
        <v>0</v>
      </c>
      <c r="G1291" s="41">
        <v>18.97</v>
      </c>
      <c r="H1291" s="41">
        <v>20.399999999999999</v>
      </c>
      <c r="I1291" s="41">
        <v>32.6</v>
      </c>
      <c r="J1291" s="40" t="s">
        <v>348</v>
      </c>
      <c r="K1291" s="40" t="s">
        <v>348</v>
      </c>
      <c r="L1291" s="40" t="s">
        <v>348</v>
      </c>
      <c r="M1291" s="40" t="s">
        <v>348</v>
      </c>
    </row>
    <row r="1292" spans="1:13" ht="16" x14ac:dyDescent="0.2">
      <c r="A1292" s="77">
        <v>205</v>
      </c>
      <c r="B1292" s="37" t="s">
        <v>269</v>
      </c>
      <c r="C1292" s="90">
        <v>42193</v>
      </c>
      <c r="D1292" s="40">
        <v>10.435474234860669</v>
      </c>
      <c r="E1292" s="40">
        <v>57642.97077107949</v>
      </c>
      <c r="F1292" s="40">
        <v>0.25953510839471361</v>
      </c>
      <c r="G1292" s="41">
        <v>18.97</v>
      </c>
      <c r="H1292" s="41">
        <v>20.7</v>
      </c>
      <c r="I1292" s="41">
        <v>32.4</v>
      </c>
      <c r="J1292" s="40" t="s">
        <v>348</v>
      </c>
      <c r="K1292" s="40" t="s">
        <v>348</v>
      </c>
      <c r="L1292" s="40" t="s">
        <v>348</v>
      </c>
      <c r="M1292" s="40" t="s">
        <v>348</v>
      </c>
    </row>
    <row r="1293" spans="1:13" ht="16" x14ac:dyDescent="0.2">
      <c r="A1293" s="77">
        <v>206</v>
      </c>
      <c r="B1293" s="37" t="s">
        <v>271</v>
      </c>
      <c r="C1293" s="90">
        <v>42193</v>
      </c>
      <c r="D1293" s="40">
        <v>12.353891806874095</v>
      </c>
      <c r="E1293" s="40">
        <v>62281.68685913449</v>
      </c>
      <c r="F1293" s="40">
        <v>0</v>
      </c>
      <c r="G1293" s="41">
        <v>18.97</v>
      </c>
      <c r="H1293" s="41">
        <v>19.8</v>
      </c>
      <c r="I1293" s="41">
        <v>35</v>
      </c>
      <c r="J1293" s="40" t="s">
        <v>348</v>
      </c>
      <c r="K1293" s="40" t="s">
        <v>348</v>
      </c>
      <c r="L1293" s="40" t="s">
        <v>348</v>
      </c>
      <c r="M1293" s="40" t="s">
        <v>348</v>
      </c>
    </row>
    <row r="1294" spans="1:13" ht="16" x14ac:dyDescent="0.2">
      <c r="A1294" s="77">
        <v>207</v>
      </c>
      <c r="B1294" s="37" t="s">
        <v>272</v>
      </c>
      <c r="C1294" s="90">
        <v>42193</v>
      </c>
      <c r="D1294" s="40">
        <v>14.6226237187465</v>
      </c>
      <c r="E1294" s="40">
        <v>50959.812004976586</v>
      </c>
      <c r="F1294" s="40">
        <v>0</v>
      </c>
      <c r="G1294" s="41">
        <v>18.97</v>
      </c>
      <c r="H1294" s="41">
        <v>18.899999999999999</v>
      </c>
      <c r="I1294" s="41">
        <v>35</v>
      </c>
      <c r="J1294" s="40" t="s">
        <v>348</v>
      </c>
      <c r="K1294" s="40" t="s">
        <v>348</v>
      </c>
      <c r="L1294" s="40" t="s">
        <v>348</v>
      </c>
      <c r="M1294" s="40" t="s">
        <v>348</v>
      </c>
    </row>
    <row r="1295" spans="1:13" ht="16" x14ac:dyDescent="0.2">
      <c r="A1295" s="77">
        <v>208</v>
      </c>
      <c r="B1295" s="37" t="s">
        <v>268</v>
      </c>
      <c r="C1295" s="90">
        <v>42193</v>
      </c>
      <c r="D1295" s="40">
        <v>9.9984952629209758</v>
      </c>
      <c r="E1295" s="40">
        <v>60623.898279864108</v>
      </c>
      <c r="F1295" s="40">
        <v>2.3177286879832266</v>
      </c>
      <c r="G1295" s="41">
        <v>18.97</v>
      </c>
      <c r="H1295" s="41">
        <v>20.8</v>
      </c>
      <c r="I1295" s="41">
        <v>31.3</v>
      </c>
      <c r="J1295" s="40" t="s">
        <v>348</v>
      </c>
      <c r="K1295" s="40" t="s">
        <v>348</v>
      </c>
      <c r="L1295" s="40" t="s">
        <v>348</v>
      </c>
      <c r="M1295" s="40" t="s">
        <v>348</v>
      </c>
    </row>
    <row r="1296" spans="1:13" ht="16" x14ac:dyDescent="0.2">
      <c r="A1296" s="77">
        <v>209</v>
      </c>
      <c r="B1296" s="37" t="s">
        <v>270</v>
      </c>
      <c r="C1296" s="90">
        <v>42193</v>
      </c>
      <c r="D1296" s="40">
        <v>7.1493114690322077</v>
      </c>
      <c r="E1296" s="40">
        <v>50214.758866942633</v>
      </c>
      <c r="F1296" s="40">
        <v>3.8449120966601265</v>
      </c>
      <c r="G1296" s="41">
        <v>18.97</v>
      </c>
      <c r="H1296" s="41">
        <v>20</v>
      </c>
      <c r="I1296" s="41">
        <v>33.200000000000003</v>
      </c>
      <c r="J1296" s="40" t="s">
        <v>348</v>
      </c>
      <c r="K1296" s="40" t="s">
        <v>348</v>
      </c>
      <c r="L1296" s="40" t="s">
        <v>348</v>
      </c>
      <c r="M1296" s="40" t="s">
        <v>348</v>
      </c>
    </row>
    <row r="1297" spans="1:13" ht="16" x14ac:dyDescent="0.2">
      <c r="A1297" s="77">
        <v>210</v>
      </c>
      <c r="B1297" s="37" t="s">
        <v>276</v>
      </c>
      <c r="C1297" s="90">
        <v>42193</v>
      </c>
      <c r="D1297" s="40">
        <v>33.187601182241593</v>
      </c>
      <c r="E1297" s="40">
        <v>37380.099481082703</v>
      </c>
      <c r="F1297" s="40">
        <v>0</v>
      </c>
      <c r="G1297" s="41">
        <v>18.97</v>
      </c>
      <c r="H1297" s="41">
        <v>18.5</v>
      </c>
      <c r="I1297" s="41">
        <v>30.7</v>
      </c>
      <c r="J1297" s="40" t="s">
        <v>348</v>
      </c>
      <c r="K1297" s="40" t="s">
        <v>348</v>
      </c>
      <c r="L1297" s="40" t="s">
        <v>348</v>
      </c>
      <c r="M1297" s="40" t="s">
        <v>348</v>
      </c>
    </row>
    <row r="1298" spans="1:13" ht="16" x14ac:dyDescent="0.2">
      <c r="A1298" s="77">
        <v>402</v>
      </c>
      <c r="B1298" s="37" t="s">
        <v>272</v>
      </c>
      <c r="C1298" s="90">
        <v>42193</v>
      </c>
      <c r="D1298" s="40">
        <v>38.091387280500214</v>
      </c>
      <c r="E1298" s="40">
        <v>37794.840657229368</v>
      </c>
      <c r="F1298" s="40">
        <v>0</v>
      </c>
      <c r="G1298" s="41">
        <v>17.53</v>
      </c>
      <c r="H1298" s="41">
        <v>16.899999999999999</v>
      </c>
      <c r="I1298" s="41">
        <v>33.4</v>
      </c>
      <c r="J1298" s="40" t="s">
        <v>348</v>
      </c>
      <c r="K1298" s="40" t="s">
        <v>348</v>
      </c>
      <c r="L1298" s="40" t="s">
        <v>348</v>
      </c>
      <c r="M1298" s="40" t="s">
        <v>348</v>
      </c>
    </row>
    <row r="1299" spans="1:13" ht="16" x14ac:dyDescent="0.2">
      <c r="A1299" s="77">
        <v>403</v>
      </c>
      <c r="B1299" s="37" t="s">
        <v>268</v>
      </c>
      <c r="C1299" s="90">
        <v>42193</v>
      </c>
      <c r="D1299" s="40">
        <v>37.577806066335398</v>
      </c>
      <c r="E1299" s="40">
        <v>36120.234106985648</v>
      </c>
      <c r="F1299" s="40">
        <v>0</v>
      </c>
      <c r="G1299" s="41">
        <v>17.53</v>
      </c>
      <c r="H1299" s="41">
        <v>18</v>
      </c>
      <c r="I1299" s="41">
        <v>33.5</v>
      </c>
      <c r="J1299" s="40" t="s">
        <v>348</v>
      </c>
      <c r="K1299" s="40" t="s">
        <v>348</v>
      </c>
      <c r="L1299" s="40" t="s">
        <v>348</v>
      </c>
      <c r="M1299" s="40" t="s">
        <v>348</v>
      </c>
    </row>
    <row r="1300" spans="1:13" ht="16" x14ac:dyDescent="0.2">
      <c r="A1300" s="77">
        <v>404</v>
      </c>
      <c r="B1300" s="37" t="s">
        <v>273</v>
      </c>
      <c r="C1300" s="90">
        <v>42193</v>
      </c>
      <c r="D1300" s="40">
        <v>48.64263288100102</v>
      </c>
      <c r="E1300" s="40">
        <v>34495.045753640639</v>
      </c>
      <c r="F1300" s="40">
        <v>1.4632374878792134</v>
      </c>
      <c r="G1300" s="41">
        <v>17.53</v>
      </c>
      <c r="H1300" s="41">
        <v>17.899999999999999</v>
      </c>
      <c r="I1300" s="41">
        <v>31.4</v>
      </c>
      <c r="J1300" s="40" t="s">
        <v>348</v>
      </c>
      <c r="K1300" s="40" t="s">
        <v>348</v>
      </c>
      <c r="L1300" s="40" t="s">
        <v>348</v>
      </c>
      <c r="M1300" s="40" t="s">
        <v>348</v>
      </c>
    </row>
    <row r="1301" spans="1:13" ht="16" x14ac:dyDescent="0.2">
      <c r="A1301" s="77">
        <v>405</v>
      </c>
      <c r="B1301" s="37" t="s">
        <v>269</v>
      </c>
      <c r="C1301" s="90">
        <v>42193</v>
      </c>
      <c r="D1301" s="40">
        <v>34.71771584681143</v>
      </c>
      <c r="E1301" s="40">
        <v>42617.426309009985</v>
      </c>
      <c r="F1301" s="40">
        <v>0</v>
      </c>
      <c r="G1301" s="41">
        <v>17.53</v>
      </c>
      <c r="H1301" s="41">
        <v>16.899999999999999</v>
      </c>
      <c r="I1301" s="41">
        <v>32.9</v>
      </c>
      <c r="J1301" s="40" t="s">
        <v>348</v>
      </c>
      <c r="K1301" s="40" t="s">
        <v>348</v>
      </c>
      <c r="L1301" s="40" t="s">
        <v>348</v>
      </c>
      <c r="M1301" s="40" t="s">
        <v>348</v>
      </c>
    </row>
    <row r="1302" spans="1:13" ht="16" x14ac:dyDescent="0.2">
      <c r="A1302" s="77">
        <v>406</v>
      </c>
      <c r="B1302" s="37" t="s">
        <v>276</v>
      </c>
      <c r="C1302" s="90">
        <v>42193</v>
      </c>
      <c r="D1302" s="40">
        <v>37.044652828497895</v>
      </c>
      <c r="E1302" s="40">
        <v>19481.609915304318</v>
      </c>
      <c r="F1302" s="40">
        <v>0.64570685714516574</v>
      </c>
      <c r="G1302" s="41">
        <v>17.53</v>
      </c>
      <c r="H1302" s="41">
        <v>16.2</v>
      </c>
      <c r="I1302" s="41">
        <v>33.200000000000003</v>
      </c>
      <c r="J1302" s="40" t="s">
        <v>348</v>
      </c>
      <c r="K1302" s="40" t="s">
        <v>348</v>
      </c>
      <c r="L1302" s="40" t="s">
        <v>348</v>
      </c>
      <c r="M1302" s="40" t="s">
        <v>348</v>
      </c>
    </row>
    <row r="1303" spans="1:13" ht="16" x14ac:dyDescent="0.2">
      <c r="A1303" s="77">
        <v>407</v>
      </c>
      <c r="B1303" s="37" t="s">
        <v>274</v>
      </c>
      <c r="C1303" s="90">
        <v>42193</v>
      </c>
      <c r="D1303" s="40">
        <v>22.739576450692294</v>
      </c>
      <c r="E1303" s="40">
        <v>31770.397358000813</v>
      </c>
      <c r="F1303" s="40">
        <v>0</v>
      </c>
      <c r="G1303" s="41">
        <v>17.53</v>
      </c>
      <c r="H1303" s="41">
        <v>16.3</v>
      </c>
      <c r="I1303" s="41">
        <v>34</v>
      </c>
      <c r="J1303" s="40" t="s">
        <v>348</v>
      </c>
      <c r="K1303" s="40" t="s">
        <v>348</v>
      </c>
      <c r="L1303" s="40" t="s">
        <v>348</v>
      </c>
      <c r="M1303" s="40" t="s">
        <v>348</v>
      </c>
    </row>
    <row r="1304" spans="1:13" ht="16" x14ac:dyDescent="0.2">
      <c r="A1304" s="77">
        <v>408</v>
      </c>
      <c r="B1304" s="37" t="s">
        <v>271</v>
      </c>
      <c r="C1304" s="90">
        <v>42193</v>
      </c>
      <c r="D1304" s="40">
        <v>21.748569859831804</v>
      </c>
      <c r="E1304" s="40">
        <v>36876.491366946022</v>
      </c>
      <c r="F1304" s="40">
        <v>0</v>
      </c>
      <c r="G1304" s="41">
        <v>17.53</v>
      </c>
      <c r="H1304" s="41">
        <v>17.399999999999999</v>
      </c>
      <c r="I1304" s="41">
        <v>32.799999999999997</v>
      </c>
      <c r="J1304" s="40" t="s">
        <v>348</v>
      </c>
      <c r="K1304" s="40" t="s">
        <v>348</v>
      </c>
      <c r="L1304" s="40" t="s">
        <v>348</v>
      </c>
      <c r="M1304" s="40" t="s">
        <v>348</v>
      </c>
    </row>
    <row r="1305" spans="1:13" ht="16" x14ac:dyDescent="0.2">
      <c r="A1305" s="77">
        <v>409</v>
      </c>
      <c r="B1305" s="37" t="s">
        <v>270</v>
      </c>
      <c r="C1305" s="90">
        <v>42193</v>
      </c>
      <c r="D1305" s="40">
        <v>29.592991579651727</v>
      </c>
      <c r="E1305" s="40">
        <v>36155.843032420249</v>
      </c>
      <c r="F1305" s="40">
        <v>0</v>
      </c>
      <c r="G1305" s="41">
        <v>17.53</v>
      </c>
      <c r="H1305" s="41">
        <v>16.600000000000001</v>
      </c>
      <c r="I1305" s="41">
        <v>31.2</v>
      </c>
      <c r="J1305" s="40" t="s">
        <v>348</v>
      </c>
      <c r="K1305" s="40" t="s">
        <v>348</v>
      </c>
      <c r="L1305" s="40" t="s">
        <v>348</v>
      </c>
      <c r="M1305" s="40" t="s">
        <v>348</v>
      </c>
    </row>
    <row r="1306" spans="1:13" ht="16" x14ac:dyDescent="0.2">
      <c r="A1306" s="77">
        <v>102</v>
      </c>
      <c r="B1306" s="37" t="s">
        <v>271</v>
      </c>
      <c r="C1306" s="90">
        <v>42202</v>
      </c>
      <c r="D1306" s="40">
        <v>7.1936896257924205</v>
      </c>
      <c r="E1306" s="40">
        <v>53783.773543841322</v>
      </c>
      <c r="F1306" s="40">
        <v>3.1637016299131941</v>
      </c>
      <c r="G1306" s="41">
        <v>20.190000000000001</v>
      </c>
      <c r="H1306" s="41">
        <v>20</v>
      </c>
      <c r="I1306" s="41">
        <v>24.6</v>
      </c>
      <c r="J1306" s="40" t="s">
        <v>348</v>
      </c>
      <c r="K1306" s="40" t="s">
        <v>348</v>
      </c>
      <c r="L1306" s="40" t="s">
        <v>348</v>
      </c>
      <c r="M1306" s="40" t="s">
        <v>348</v>
      </c>
    </row>
    <row r="1307" spans="1:13" ht="16" x14ac:dyDescent="0.2">
      <c r="A1307" s="77">
        <v>103</v>
      </c>
      <c r="B1307" s="37" t="s">
        <v>272</v>
      </c>
      <c r="C1307" s="90">
        <v>42202</v>
      </c>
      <c r="D1307" s="40">
        <v>6.1948348014142915</v>
      </c>
      <c r="E1307" s="40">
        <v>61772.274495930884</v>
      </c>
      <c r="F1307" s="40">
        <v>5.6927077278245175</v>
      </c>
      <c r="G1307" s="41">
        <v>20.190000000000001</v>
      </c>
      <c r="H1307" s="41">
        <v>20.3</v>
      </c>
      <c r="I1307" s="41">
        <v>28.8</v>
      </c>
      <c r="J1307" s="40" t="s">
        <v>348</v>
      </c>
      <c r="K1307" s="40" t="s">
        <v>348</v>
      </c>
      <c r="L1307" s="40" t="s">
        <v>348</v>
      </c>
      <c r="M1307" s="40" t="s">
        <v>348</v>
      </c>
    </row>
    <row r="1308" spans="1:13" ht="16" x14ac:dyDescent="0.2">
      <c r="A1308" s="77">
        <v>104</v>
      </c>
      <c r="B1308" s="37" t="s">
        <v>269</v>
      </c>
      <c r="C1308" s="90">
        <v>42202</v>
      </c>
      <c r="D1308" s="40">
        <v>14.864137841980957</v>
      </c>
      <c r="E1308" s="40">
        <v>121968.29404284629</v>
      </c>
      <c r="F1308" s="40">
        <v>3.4018831640772769</v>
      </c>
      <c r="G1308" s="41">
        <v>20.190000000000001</v>
      </c>
      <c r="H1308" s="41">
        <v>20.3</v>
      </c>
      <c r="I1308" s="41">
        <v>31.7</v>
      </c>
      <c r="J1308" s="40" t="s">
        <v>348</v>
      </c>
      <c r="K1308" s="40" t="s">
        <v>348</v>
      </c>
      <c r="L1308" s="40" t="s">
        <v>348</v>
      </c>
      <c r="M1308" s="40" t="s">
        <v>348</v>
      </c>
    </row>
    <row r="1309" spans="1:13" ht="16" x14ac:dyDescent="0.2">
      <c r="A1309" s="77">
        <v>105</v>
      </c>
      <c r="B1309" s="37" t="s">
        <v>274</v>
      </c>
      <c r="C1309" s="90">
        <v>42202</v>
      </c>
      <c r="D1309" s="40">
        <v>4.4081568389362902</v>
      </c>
      <c r="E1309" s="40">
        <v>41254.126863454781</v>
      </c>
      <c r="F1309" s="40">
        <v>2.5555671630483299</v>
      </c>
      <c r="G1309" s="41">
        <v>20.190000000000001</v>
      </c>
      <c r="H1309" s="41">
        <v>20.3</v>
      </c>
      <c r="I1309" s="41">
        <v>26.4</v>
      </c>
      <c r="J1309" s="40" t="s">
        <v>348</v>
      </c>
      <c r="K1309" s="40" t="s">
        <v>348</v>
      </c>
      <c r="L1309" s="40" t="s">
        <v>348</v>
      </c>
      <c r="M1309" s="40" t="s">
        <v>348</v>
      </c>
    </row>
    <row r="1310" spans="1:13" ht="16" x14ac:dyDescent="0.2">
      <c r="A1310" s="77">
        <v>106</v>
      </c>
      <c r="B1310" s="37" t="s">
        <v>268</v>
      </c>
      <c r="C1310" s="90">
        <v>42202</v>
      </c>
      <c r="D1310" s="40">
        <v>6.933346795311504</v>
      </c>
      <c r="E1310" s="40">
        <v>74410.916981897448</v>
      </c>
      <c r="F1310" s="40">
        <v>0</v>
      </c>
      <c r="G1310" s="41">
        <v>20.190000000000001</v>
      </c>
      <c r="H1310" s="41">
        <v>20.3</v>
      </c>
      <c r="I1310" s="41">
        <v>34.5</v>
      </c>
      <c r="J1310" s="40" t="s">
        <v>348</v>
      </c>
      <c r="K1310" s="40" t="s">
        <v>348</v>
      </c>
      <c r="L1310" s="40" t="s">
        <v>348</v>
      </c>
      <c r="M1310" s="40" t="s">
        <v>348</v>
      </c>
    </row>
    <row r="1311" spans="1:13" ht="16" x14ac:dyDescent="0.2">
      <c r="A1311" s="77">
        <v>107</v>
      </c>
      <c r="B1311" s="37" t="s">
        <v>270</v>
      </c>
      <c r="C1311" s="90">
        <v>42202</v>
      </c>
      <c r="D1311" s="40">
        <v>9.0567276967087356</v>
      </c>
      <c r="E1311" s="40">
        <v>54336.057160794764</v>
      </c>
      <c r="F1311" s="40">
        <v>0.83425301714514366</v>
      </c>
      <c r="G1311" s="41">
        <v>20.190000000000001</v>
      </c>
      <c r="H1311" s="41">
        <v>19.899999999999999</v>
      </c>
      <c r="I1311" s="41">
        <v>32.9</v>
      </c>
      <c r="J1311" s="40" t="s">
        <v>348</v>
      </c>
      <c r="K1311" s="40" t="s">
        <v>348</v>
      </c>
      <c r="L1311" s="40" t="s">
        <v>348</v>
      </c>
      <c r="M1311" s="40" t="s">
        <v>348</v>
      </c>
    </row>
    <row r="1312" spans="1:13" ht="16" x14ac:dyDescent="0.2">
      <c r="A1312" s="77">
        <v>109</v>
      </c>
      <c r="B1312" s="37" t="s">
        <v>276</v>
      </c>
      <c r="C1312" s="90">
        <v>42202</v>
      </c>
      <c r="D1312" s="40">
        <v>8.2672234735025487</v>
      </c>
      <c r="E1312" s="40">
        <v>49546.399684741329</v>
      </c>
      <c r="F1312" s="40">
        <v>0</v>
      </c>
      <c r="G1312" s="41">
        <v>20.190000000000001</v>
      </c>
      <c r="H1312" s="41">
        <v>19.8</v>
      </c>
      <c r="I1312" s="41">
        <v>35.9</v>
      </c>
      <c r="J1312" s="40" t="s">
        <v>348</v>
      </c>
      <c r="K1312" s="40" t="s">
        <v>348</v>
      </c>
      <c r="L1312" s="40" t="s">
        <v>348</v>
      </c>
      <c r="M1312" s="40" t="s">
        <v>348</v>
      </c>
    </row>
    <row r="1313" spans="1:13" ht="16" x14ac:dyDescent="0.2">
      <c r="A1313" s="77">
        <v>110</v>
      </c>
      <c r="B1313" s="37" t="s">
        <v>273</v>
      </c>
      <c r="C1313" s="90">
        <v>42202</v>
      </c>
      <c r="D1313" s="40">
        <v>7.4086655002045383</v>
      </c>
      <c r="E1313" s="40">
        <v>82425.213605770055</v>
      </c>
      <c r="F1313" s="40">
        <v>2.7803968583843117</v>
      </c>
      <c r="G1313" s="41">
        <v>20.190000000000001</v>
      </c>
      <c r="H1313" s="41">
        <v>20.3</v>
      </c>
      <c r="I1313" s="41">
        <v>35.9</v>
      </c>
      <c r="J1313" s="40" t="s">
        <v>348</v>
      </c>
      <c r="K1313" s="40" t="s">
        <v>348</v>
      </c>
      <c r="L1313" s="40" t="s">
        <v>348</v>
      </c>
      <c r="M1313" s="40" t="s">
        <v>348</v>
      </c>
    </row>
    <row r="1314" spans="1:13" ht="16" x14ac:dyDescent="0.2">
      <c r="A1314" s="77">
        <v>202</v>
      </c>
      <c r="B1314" s="37" t="s">
        <v>273</v>
      </c>
      <c r="C1314" s="90">
        <v>42202</v>
      </c>
      <c r="D1314" s="40">
        <v>17.770843197420007</v>
      </c>
      <c r="E1314" s="40">
        <v>78584.603296215995</v>
      </c>
      <c r="F1314" s="40">
        <v>6.7416003493107981</v>
      </c>
      <c r="G1314" s="41">
        <v>20.8</v>
      </c>
      <c r="H1314" s="41">
        <v>20.9</v>
      </c>
      <c r="I1314" s="41">
        <v>35.9</v>
      </c>
      <c r="J1314" s="40" t="s">
        <v>348</v>
      </c>
      <c r="K1314" s="40" t="s">
        <v>348</v>
      </c>
      <c r="L1314" s="40" t="s">
        <v>348</v>
      </c>
      <c r="M1314" s="40" t="s">
        <v>348</v>
      </c>
    </row>
    <row r="1315" spans="1:13" ht="16" x14ac:dyDescent="0.2">
      <c r="A1315" s="77">
        <v>204</v>
      </c>
      <c r="B1315" s="37" t="s">
        <v>274</v>
      </c>
      <c r="C1315" s="90">
        <v>42202</v>
      </c>
      <c r="D1315" s="40">
        <v>9.7619513656166692</v>
      </c>
      <c r="E1315" s="40">
        <v>42110.306076623245</v>
      </c>
      <c r="F1315" s="40">
        <v>6.0878421383581376</v>
      </c>
      <c r="G1315" s="41">
        <v>20.8</v>
      </c>
      <c r="H1315" s="41">
        <v>21.1</v>
      </c>
      <c r="I1315" s="41">
        <v>33.799999999999997</v>
      </c>
      <c r="J1315" s="40" t="s">
        <v>348</v>
      </c>
      <c r="K1315" s="40" t="s">
        <v>348</v>
      </c>
      <c r="L1315" s="40" t="s">
        <v>348</v>
      </c>
      <c r="M1315" s="40" t="s">
        <v>348</v>
      </c>
    </row>
    <row r="1316" spans="1:13" ht="16" x14ac:dyDescent="0.2">
      <c r="A1316" s="77">
        <v>205</v>
      </c>
      <c r="B1316" s="37" t="s">
        <v>269</v>
      </c>
      <c r="C1316" s="90">
        <v>42202</v>
      </c>
      <c r="D1316" s="40">
        <v>11.236390339612244</v>
      </c>
      <c r="E1316" s="40">
        <v>47977.29405717412</v>
      </c>
      <c r="F1316" s="40">
        <v>5.6630575628236954</v>
      </c>
      <c r="G1316" s="41">
        <v>20.8</v>
      </c>
      <c r="H1316" s="41">
        <v>20.8</v>
      </c>
      <c r="I1316" s="41">
        <v>36.200000000000003</v>
      </c>
      <c r="J1316" s="40" t="s">
        <v>348</v>
      </c>
      <c r="K1316" s="40" t="s">
        <v>348</v>
      </c>
      <c r="L1316" s="40" t="s">
        <v>348</v>
      </c>
      <c r="M1316" s="40" t="s">
        <v>348</v>
      </c>
    </row>
    <row r="1317" spans="1:13" ht="16" x14ac:dyDescent="0.2">
      <c r="A1317" s="77">
        <v>206</v>
      </c>
      <c r="B1317" s="37" t="s">
        <v>271</v>
      </c>
      <c r="C1317" s="90">
        <v>42202</v>
      </c>
      <c r="D1317" s="40">
        <v>16.945580713167871</v>
      </c>
      <c r="E1317" s="40">
        <v>83499.50174522918</v>
      </c>
      <c r="F1317" s="40">
        <v>9.7784808941986583</v>
      </c>
      <c r="G1317" s="41">
        <v>20.8</v>
      </c>
      <c r="H1317" s="41">
        <v>20.8</v>
      </c>
      <c r="I1317" s="41">
        <v>35.700000000000003</v>
      </c>
      <c r="J1317" s="40" t="s">
        <v>348</v>
      </c>
      <c r="K1317" s="40" t="s">
        <v>348</v>
      </c>
      <c r="L1317" s="40" t="s">
        <v>348</v>
      </c>
      <c r="M1317" s="40" t="s">
        <v>348</v>
      </c>
    </row>
    <row r="1318" spans="1:13" ht="16" x14ac:dyDescent="0.2">
      <c r="A1318" s="77">
        <v>207</v>
      </c>
      <c r="B1318" s="37" t="s">
        <v>272</v>
      </c>
      <c r="C1318" s="90">
        <v>42202</v>
      </c>
      <c r="D1318" s="40">
        <v>13.186880981676852</v>
      </c>
      <c r="E1318" s="40">
        <v>54963.340099617002</v>
      </c>
      <c r="F1318" s="40">
        <v>4.7814317273503679</v>
      </c>
      <c r="G1318" s="41">
        <v>20.8</v>
      </c>
      <c r="H1318" s="41">
        <v>21</v>
      </c>
      <c r="I1318" s="41">
        <v>32.5</v>
      </c>
      <c r="J1318" s="40" t="s">
        <v>348</v>
      </c>
      <c r="K1318" s="40" t="s">
        <v>348</v>
      </c>
      <c r="L1318" s="40" t="s">
        <v>348</v>
      </c>
      <c r="M1318" s="40" t="s">
        <v>348</v>
      </c>
    </row>
    <row r="1319" spans="1:13" ht="16" x14ac:dyDescent="0.2">
      <c r="A1319" s="77">
        <v>208</v>
      </c>
      <c r="B1319" s="37" t="s">
        <v>268</v>
      </c>
      <c r="C1319" s="90">
        <v>42202</v>
      </c>
      <c r="D1319" s="40">
        <v>9.1899231103194214</v>
      </c>
      <c r="E1319" s="40">
        <v>81827.589694122667</v>
      </c>
      <c r="F1319" s="40">
        <v>3.8807599370738211</v>
      </c>
      <c r="G1319" s="41">
        <v>20.8</v>
      </c>
      <c r="H1319" s="41">
        <v>20.9</v>
      </c>
      <c r="I1319" s="41">
        <v>38</v>
      </c>
      <c r="J1319" s="40" t="s">
        <v>348</v>
      </c>
      <c r="K1319" s="40" t="s">
        <v>348</v>
      </c>
      <c r="L1319" s="40" t="s">
        <v>348</v>
      </c>
      <c r="M1319" s="40" t="s">
        <v>348</v>
      </c>
    </row>
    <row r="1320" spans="1:13" ht="16" x14ac:dyDescent="0.2">
      <c r="A1320" s="77">
        <v>209</v>
      </c>
      <c r="B1320" s="37" t="s">
        <v>270</v>
      </c>
      <c r="C1320" s="90">
        <v>42202</v>
      </c>
      <c r="D1320" s="40">
        <v>11.387491862283698</v>
      </c>
      <c r="E1320" s="40">
        <v>72065.615484432012</v>
      </c>
      <c r="F1320" s="40">
        <v>0</v>
      </c>
      <c r="G1320" s="41">
        <v>20.8</v>
      </c>
      <c r="H1320" s="41">
        <v>21.2</v>
      </c>
      <c r="I1320" s="41">
        <v>33.9</v>
      </c>
      <c r="J1320" s="40" t="s">
        <v>348</v>
      </c>
      <c r="K1320" s="40" t="s">
        <v>348</v>
      </c>
      <c r="L1320" s="40" t="s">
        <v>348</v>
      </c>
      <c r="M1320" s="40" t="s">
        <v>348</v>
      </c>
    </row>
    <row r="1321" spans="1:13" ht="16" x14ac:dyDescent="0.2">
      <c r="A1321" s="77">
        <v>210</v>
      </c>
      <c r="B1321" s="37" t="s">
        <v>276</v>
      </c>
      <c r="C1321" s="90">
        <v>42202</v>
      </c>
      <c r="D1321" s="40">
        <v>14.766691850159342</v>
      </c>
      <c r="E1321" s="40">
        <v>62780.889514701063</v>
      </c>
      <c r="F1321" s="40">
        <v>0</v>
      </c>
      <c r="G1321" s="41">
        <v>20.8</v>
      </c>
      <c r="H1321" s="41">
        <v>20.8</v>
      </c>
      <c r="I1321" s="41">
        <v>32.799999999999997</v>
      </c>
      <c r="J1321" s="40" t="s">
        <v>348</v>
      </c>
      <c r="K1321" s="40" t="s">
        <v>348</v>
      </c>
      <c r="L1321" s="40" t="s">
        <v>348</v>
      </c>
      <c r="M1321" s="40" t="s">
        <v>348</v>
      </c>
    </row>
    <row r="1322" spans="1:13" ht="16" x14ac:dyDescent="0.2">
      <c r="A1322" s="77">
        <v>402</v>
      </c>
      <c r="B1322" s="37" t="s">
        <v>272</v>
      </c>
      <c r="C1322" s="90">
        <v>42202</v>
      </c>
      <c r="D1322" s="40">
        <v>26.50694464429575</v>
      </c>
      <c r="E1322" s="40">
        <v>85648.443945601888</v>
      </c>
      <c r="F1322" s="40">
        <v>0.66333769482842064</v>
      </c>
      <c r="G1322" s="41">
        <v>21.87</v>
      </c>
      <c r="H1322" s="41">
        <v>23</v>
      </c>
      <c r="I1322" s="41">
        <v>35</v>
      </c>
      <c r="J1322" s="40" t="s">
        <v>348</v>
      </c>
      <c r="K1322" s="40" t="s">
        <v>348</v>
      </c>
      <c r="L1322" s="40" t="s">
        <v>348</v>
      </c>
      <c r="M1322" s="40" t="s">
        <v>348</v>
      </c>
    </row>
    <row r="1323" spans="1:13" ht="16" x14ac:dyDescent="0.2">
      <c r="A1323" s="77">
        <v>403</v>
      </c>
      <c r="B1323" s="37" t="s">
        <v>268</v>
      </c>
      <c r="C1323" s="90">
        <v>42202</v>
      </c>
      <c r="D1323" s="40">
        <v>25.501181961698389</v>
      </c>
      <c r="E1323" s="40">
        <v>69616.595795352594</v>
      </c>
      <c r="F1323" s="40">
        <v>0.72372367234907686</v>
      </c>
      <c r="G1323" s="41">
        <v>21.87</v>
      </c>
      <c r="H1323" s="41">
        <v>22.3</v>
      </c>
      <c r="I1323" s="41">
        <v>34.1</v>
      </c>
      <c r="J1323" s="40" t="s">
        <v>348</v>
      </c>
      <c r="K1323" s="40" t="s">
        <v>348</v>
      </c>
      <c r="L1323" s="40" t="s">
        <v>348</v>
      </c>
      <c r="M1323" s="40" t="s">
        <v>348</v>
      </c>
    </row>
    <row r="1324" spans="1:13" ht="16" x14ac:dyDescent="0.2">
      <c r="A1324" s="77">
        <v>404</v>
      </c>
      <c r="B1324" s="37" t="s">
        <v>273</v>
      </c>
      <c r="C1324" s="90">
        <v>42202</v>
      </c>
      <c r="D1324" s="40">
        <v>32.593501961593994</v>
      </c>
      <c r="E1324" s="40">
        <v>70273.727836657243</v>
      </c>
      <c r="F1324" s="40">
        <v>1.078732972847092</v>
      </c>
      <c r="G1324" s="41">
        <v>21.87</v>
      </c>
      <c r="H1324" s="41">
        <v>22.9</v>
      </c>
      <c r="I1324" s="41">
        <v>32.700000000000003</v>
      </c>
      <c r="J1324" s="40" t="s">
        <v>348</v>
      </c>
      <c r="K1324" s="40" t="s">
        <v>348</v>
      </c>
      <c r="L1324" s="40" t="s">
        <v>348</v>
      </c>
      <c r="M1324" s="40" t="s">
        <v>348</v>
      </c>
    </row>
    <row r="1325" spans="1:13" ht="16" x14ac:dyDescent="0.2">
      <c r="A1325" s="77">
        <v>405</v>
      </c>
      <c r="B1325" s="37" t="s">
        <v>269</v>
      </c>
      <c r="C1325" s="90">
        <v>42202</v>
      </c>
      <c r="D1325" s="40">
        <v>24.347305191508639</v>
      </c>
      <c r="E1325" s="40">
        <v>79634.93997032092</v>
      </c>
      <c r="F1325" s="40">
        <v>1.4530082566212001</v>
      </c>
      <c r="G1325" s="41">
        <v>21.87</v>
      </c>
      <c r="H1325" s="41">
        <v>22.5</v>
      </c>
      <c r="I1325" s="41">
        <v>34.6</v>
      </c>
      <c r="J1325" s="40" t="s">
        <v>348</v>
      </c>
      <c r="K1325" s="40" t="s">
        <v>348</v>
      </c>
      <c r="L1325" s="40" t="s">
        <v>348</v>
      </c>
      <c r="M1325" s="40" t="s">
        <v>348</v>
      </c>
    </row>
    <row r="1326" spans="1:13" ht="16" x14ac:dyDescent="0.2">
      <c r="A1326" s="77">
        <v>406</v>
      </c>
      <c r="B1326" s="37" t="s">
        <v>276</v>
      </c>
      <c r="C1326" s="90">
        <v>42202</v>
      </c>
      <c r="D1326" s="40">
        <v>21.456079443447067</v>
      </c>
      <c r="E1326" s="40">
        <v>53126.707294881104</v>
      </c>
      <c r="F1326" s="40">
        <v>0.27089499115528004</v>
      </c>
      <c r="G1326" s="41">
        <v>21.87</v>
      </c>
      <c r="H1326" s="41">
        <v>22.4</v>
      </c>
      <c r="I1326" s="41">
        <v>35.1</v>
      </c>
      <c r="J1326" s="40" t="s">
        <v>348</v>
      </c>
      <c r="K1326" s="40" t="s">
        <v>348</v>
      </c>
      <c r="L1326" s="40" t="s">
        <v>348</v>
      </c>
      <c r="M1326" s="40" t="s">
        <v>348</v>
      </c>
    </row>
    <row r="1327" spans="1:13" ht="16" x14ac:dyDescent="0.2">
      <c r="A1327" s="77">
        <v>407</v>
      </c>
      <c r="B1327" s="37" t="s">
        <v>274</v>
      </c>
      <c r="C1327" s="90">
        <v>42202</v>
      </c>
      <c r="D1327" s="40">
        <v>11.988919007522787</v>
      </c>
      <c r="E1327" s="40">
        <v>68316.275225011326</v>
      </c>
      <c r="F1327" s="40">
        <v>2.7266020097956436</v>
      </c>
      <c r="G1327" s="41">
        <v>21.87</v>
      </c>
      <c r="H1327" s="41">
        <v>23.2</v>
      </c>
      <c r="I1327" s="41">
        <v>32.1</v>
      </c>
      <c r="J1327" s="40" t="s">
        <v>348</v>
      </c>
      <c r="K1327" s="40" t="s">
        <v>348</v>
      </c>
      <c r="L1327" s="40" t="s">
        <v>348</v>
      </c>
      <c r="M1327" s="40" t="s">
        <v>348</v>
      </c>
    </row>
    <row r="1328" spans="1:13" ht="16" x14ac:dyDescent="0.2">
      <c r="A1328" s="77">
        <v>408</v>
      </c>
      <c r="B1328" s="37" t="s">
        <v>271</v>
      </c>
      <c r="C1328" s="90">
        <v>42202</v>
      </c>
      <c r="D1328" s="40">
        <v>15.215008999656796</v>
      </c>
      <c r="E1328" s="40">
        <v>91133.130034108166</v>
      </c>
      <c r="F1328" s="40">
        <v>2.7315016947713611</v>
      </c>
      <c r="G1328" s="41">
        <v>21.87</v>
      </c>
      <c r="H1328" s="41">
        <v>24.1</v>
      </c>
      <c r="I1328" s="41">
        <v>33.6</v>
      </c>
      <c r="J1328" s="40" t="s">
        <v>348</v>
      </c>
      <c r="K1328" s="40" t="s">
        <v>348</v>
      </c>
      <c r="L1328" s="40" t="s">
        <v>348</v>
      </c>
      <c r="M1328" s="40" t="s">
        <v>348</v>
      </c>
    </row>
    <row r="1329" spans="1:13" ht="16" x14ac:dyDescent="0.2">
      <c r="A1329" s="77">
        <v>409</v>
      </c>
      <c r="B1329" s="37" t="s">
        <v>270</v>
      </c>
      <c r="C1329" s="90">
        <v>42202</v>
      </c>
      <c r="D1329" s="40">
        <v>11.395644024140237</v>
      </c>
      <c r="E1329" s="40">
        <v>91698.133348720279</v>
      </c>
      <c r="F1329" s="40">
        <v>3.2888080202982817</v>
      </c>
      <c r="G1329" s="41">
        <v>21.87</v>
      </c>
      <c r="H1329" s="41">
        <v>23.3</v>
      </c>
      <c r="I1329" s="41">
        <v>34.4</v>
      </c>
      <c r="J1329" s="40" t="s">
        <v>348</v>
      </c>
      <c r="K1329" s="40" t="s">
        <v>348</v>
      </c>
      <c r="L1329" s="40" t="s">
        <v>348</v>
      </c>
      <c r="M1329" s="40" t="s">
        <v>348</v>
      </c>
    </row>
    <row r="1330" spans="1:13" ht="16" x14ac:dyDescent="0.2">
      <c r="A1330" s="77">
        <v>102</v>
      </c>
      <c r="B1330" s="37" t="s">
        <v>271</v>
      </c>
      <c r="C1330" s="90">
        <v>42208</v>
      </c>
      <c r="D1330" s="40">
        <v>7.6328988820977202</v>
      </c>
      <c r="E1330" s="40">
        <v>59136.64141482074</v>
      </c>
      <c r="F1330" s="40">
        <v>4.0827391161547233</v>
      </c>
      <c r="G1330" s="41">
        <v>22.78</v>
      </c>
      <c r="H1330" s="41">
        <v>20</v>
      </c>
      <c r="I1330" s="41">
        <v>27.2</v>
      </c>
      <c r="J1330" s="40" t="s">
        <v>348</v>
      </c>
      <c r="K1330" s="40" t="s">
        <v>348</v>
      </c>
      <c r="L1330" s="40" t="s">
        <v>348</v>
      </c>
      <c r="M1330" s="40" t="s">
        <v>348</v>
      </c>
    </row>
    <row r="1331" spans="1:13" ht="16" x14ac:dyDescent="0.2">
      <c r="A1331" s="77">
        <v>103</v>
      </c>
      <c r="B1331" s="37" t="s">
        <v>272</v>
      </c>
      <c r="C1331" s="90">
        <v>42208</v>
      </c>
      <c r="D1331" s="40">
        <v>6.5106510480247675</v>
      </c>
      <c r="E1331" s="40">
        <v>65649.980483669497</v>
      </c>
      <c r="F1331" s="40">
        <v>2.5422661532450981</v>
      </c>
      <c r="G1331" s="41">
        <v>22.78</v>
      </c>
      <c r="H1331" s="41">
        <v>20.3</v>
      </c>
      <c r="I1331" s="41">
        <v>29.5</v>
      </c>
      <c r="J1331" s="40" t="s">
        <v>348</v>
      </c>
      <c r="K1331" s="40" t="s">
        <v>348</v>
      </c>
      <c r="L1331" s="40" t="s">
        <v>348</v>
      </c>
      <c r="M1331" s="40" t="s">
        <v>348</v>
      </c>
    </row>
    <row r="1332" spans="1:13" ht="16" x14ac:dyDescent="0.2">
      <c r="A1332" s="77">
        <v>104</v>
      </c>
      <c r="B1332" s="37" t="s">
        <v>269</v>
      </c>
      <c r="C1332" s="90">
        <v>42208</v>
      </c>
      <c r="D1332" s="40">
        <v>7.7430699611878957</v>
      </c>
      <c r="E1332" s="40">
        <v>76178.747647576994</v>
      </c>
      <c r="F1332" s="40">
        <v>0</v>
      </c>
      <c r="G1332" s="41">
        <v>22.78</v>
      </c>
      <c r="H1332" s="41">
        <v>20.2</v>
      </c>
      <c r="I1332" s="41">
        <v>28.6</v>
      </c>
      <c r="J1332" s="40" t="s">
        <v>348</v>
      </c>
      <c r="K1332" s="40" t="s">
        <v>348</v>
      </c>
      <c r="L1332" s="40" t="s">
        <v>348</v>
      </c>
      <c r="M1332" s="40" t="s">
        <v>348</v>
      </c>
    </row>
    <row r="1333" spans="1:13" ht="16" x14ac:dyDescent="0.2">
      <c r="A1333" s="77">
        <v>105</v>
      </c>
      <c r="B1333" s="37" t="s">
        <v>274</v>
      </c>
      <c r="C1333" s="90">
        <v>42208</v>
      </c>
      <c r="D1333" s="40">
        <v>2.9703747583215452</v>
      </c>
      <c r="E1333" s="40">
        <v>51874.055787560916</v>
      </c>
      <c r="F1333" s="40">
        <v>0.24392447303478579</v>
      </c>
      <c r="G1333" s="41">
        <v>22.78</v>
      </c>
      <c r="H1333" s="41">
        <v>20.7</v>
      </c>
      <c r="I1333" s="41">
        <v>26.1</v>
      </c>
      <c r="J1333" s="40" t="s">
        <v>348</v>
      </c>
      <c r="K1333" s="40" t="s">
        <v>348</v>
      </c>
      <c r="L1333" s="40" t="s">
        <v>348</v>
      </c>
      <c r="M1333" s="40" t="s">
        <v>348</v>
      </c>
    </row>
    <row r="1334" spans="1:13" ht="16" x14ac:dyDescent="0.2">
      <c r="A1334" s="77">
        <v>106</v>
      </c>
      <c r="B1334" s="37" t="s">
        <v>268</v>
      </c>
      <c r="C1334" s="90">
        <v>42208</v>
      </c>
      <c r="D1334" s="40">
        <v>6.0937817691200502</v>
      </c>
      <c r="E1334" s="40">
        <v>58184.754926072768</v>
      </c>
      <c r="F1334" s="40">
        <v>0</v>
      </c>
      <c r="G1334" s="41">
        <v>22.78</v>
      </c>
      <c r="H1334" s="41">
        <v>19.399999999999999</v>
      </c>
      <c r="I1334" s="41">
        <v>21.6</v>
      </c>
      <c r="J1334" s="40" t="s">
        <v>348</v>
      </c>
      <c r="K1334" s="40" t="s">
        <v>348</v>
      </c>
      <c r="L1334" s="40" t="s">
        <v>348</v>
      </c>
      <c r="M1334" s="40" t="s">
        <v>348</v>
      </c>
    </row>
    <row r="1335" spans="1:13" ht="16" x14ac:dyDescent="0.2">
      <c r="A1335" s="77">
        <v>107</v>
      </c>
      <c r="B1335" s="37" t="s">
        <v>270</v>
      </c>
      <c r="C1335" s="90">
        <v>42208</v>
      </c>
      <c r="D1335" s="40">
        <v>1.8838870215283743</v>
      </c>
      <c r="E1335" s="40">
        <v>52926.419465004903</v>
      </c>
      <c r="F1335" s="40">
        <v>1.5935513751610426</v>
      </c>
      <c r="G1335" s="41">
        <v>22.78</v>
      </c>
      <c r="H1335" s="41">
        <v>19.600000000000001</v>
      </c>
      <c r="I1335" s="41">
        <v>25</v>
      </c>
      <c r="J1335" s="40" t="s">
        <v>348</v>
      </c>
      <c r="K1335" s="40" t="s">
        <v>348</v>
      </c>
      <c r="L1335" s="40" t="s">
        <v>348</v>
      </c>
      <c r="M1335" s="40" t="s">
        <v>348</v>
      </c>
    </row>
    <row r="1336" spans="1:13" ht="16" x14ac:dyDescent="0.2">
      <c r="A1336" s="77">
        <v>109</v>
      </c>
      <c r="B1336" s="37" t="s">
        <v>276</v>
      </c>
      <c r="C1336" s="90">
        <v>42208</v>
      </c>
      <c r="D1336" s="40">
        <v>4.4444497786836248</v>
      </c>
      <c r="E1336" s="40">
        <v>49263.633316998486</v>
      </c>
      <c r="F1336" s="40">
        <v>0</v>
      </c>
      <c r="G1336" s="41">
        <v>22.78</v>
      </c>
      <c r="H1336" s="41">
        <v>19.5</v>
      </c>
      <c r="I1336" s="41">
        <v>25.9</v>
      </c>
      <c r="J1336" s="40" t="s">
        <v>348</v>
      </c>
      <c r="K1336" s="40" t="s">
        <v>348</v>
      </c>
      <c r="L1336" s="40" t="s">
        <v>348</v>
      </c>
      <c r="M1336" s="40" t="s">
        <v>348</v>
      </c>
    </row>
    <row r="1337" spans="1:13" ht="16" x14ac:dyDescent="0.2">
      <c r="A1337" s="77">
        <v>110</v>
      </c>
      <c r="B1337" s="37" t="s">
        <v>273</v>
      </c>
      <c r="C1337" s="90">
        <v>42208</v>
      </c>
      <c r="D1337" s="40">
        <v>4.7897597473007245</v>
      </c>
      <c r="E1337" s="40">
        <v>68618.243534971873</v>
      </c>
      <c r="F1337" s="40">
        <v>0.30686217779386238</v>
      </c>
      <c r="G1337" s="41">
        <v>22.78</v>
      </c>
      <c r="H1337" s="41">
        <v>20.3</v>
      </c>
      <c r="I1337" s="41">
        <v>28</v>
      </c>
      <c r="J1337" s="40" t="s">
        <v>348</v>
      </c>
      <c r="K1337" s="40" t="s">
        <v>348</v>
      </c>
      <c r="L1337" s="40" t="s">
        <v>348</v>
      </c>
      <c r="M1337" s="40" t="s">
        <v>348</v>
      </c>
    </row>
    <row r="1338" spans="1:13" ht="16" x14ac:dyDescent="0.2">
      <c r="A1338" s="77">
        <v>202</v>
      </c>
      <c r="B1338" s="37" t="s">
        <v>273</v>
      </c>
      <c r="C1338" s="90">
        <v>42208</v>
      </c>
      <c r="D1338" s="40">
        <v>15.227400222054106</v>
      </c>
      <c r="E1338" s="40">
        <v>81341.77950950322</v>
      </c>
      <c r="F1338" s="40">
        <v>4.4045843309817387</v>
      </c>
      <c r="G1338" s="41">
        <v>24.36</v>
      </c>
      <c r="H1338" s="41">
        <v>23</v>
      </c>
      <c r="I1338" s="41">
        <v>30.9</v>
      </c>
      <c r="J1338" s="40" t="s">
        <v>348</v>
      </c>
      <c r="K1338" s="40" t="s">
        <v>348</v>
      </c>
      <c r="L1338" s="40" t="s">
        <v>348</v>
      </c>
      <c r="M1338" s="40" t="s">
        <v>348</v>
      </c>
    </row>
    <row r="1339" spans="1:13" ht="16" x14ac:dyDescent="0.2">
      <c r="A1339" s="77">
        <v>204</v>
      </c>
      <c r="B1339" s="37" t="s">
        <v>274</v>
      </c>
      <c r="C1339" s="90">
        <v>42208</v>
      </c>
      <c r="D1339" s="40">
        <v>9.3346959119028856</v>
      </c>
      <c r="E1339" s="40">
        <v>43467.137083496949</v>
      </c>
      <c r="F1339" s="40">
        <v>2.3730720848697127</v>
      </c>
      <c r="G1339" s="41">
        <v>24.36</v>
      </c>
      <c r="H1339" s="41">
        <v>23.9</v>
      </c>
      <c r="I1339" s="41">
        <v>29.1</v>
      </c>
      <c r="J1339" s="40" t="s">
        <v>348</v>
      </c>
      <c r="K1339" s="40" t="s">
        <v>348</v>
      </c>
      <c r="L1339" s="40" t="s">
        <v>348</v>
      </c>
      <c r="M1339" s="40" t="s">
        <v>348</v>
      </c>
    </row>
    <row r="1340" spans="1:13" ht="16" x14ac:dyDescent="0.2">
      <c r="A1340" s="77">
        <v>205</v>
      </c>
      <c r="B1340" s="37" t="s">
        <v>269</v>
      </c>
      <c r="C1340" s="90">
        <v>42208</v>
      </c>
      <c r="D1340" s="40">
        <v>8.5650561599025536</v>
      </c>
      <c r="E1340" s="40">
        <v>104728.52472221199</v>
      </c>
      <c r="F1340" s="40">
        <v>1.8158416557552657</v>
      </c>
      <c r="G1340" s="41">
        <v>24.36</v>
      </c>
      <c r="H1340" s="41">
        <v>23.8</v>
      </c>
      <c r="I1340" s="41">
        <v>32.1</v>
      </c>
      <c r="J1340" s="40" t="s">
        <v>348</v>
      </c>
      <c r="K1340" s="40" t="s">
        <v>348</v>
      </c>
      <c r="L1340" s="40" t="s">
        <v>348</v>
      </c>
      <c r="M1340" s="40" t="s">
        <v>348</v>
      </c>
    </row>
    <row r="1341" spans="1:13" ht="16" x14ac:dyDescent="0.2">
      <c r="A1341" s="77">
        <v>206</v>
      </c>
      <c r="B1341" s="37" t="s">
        <v>271</v>
      </c>
      <c r="C1341" s="90">
        <v>42208</v>
      </c>
      <c r="D1341" s="40">
        <v>13.831768493372225</v>
      </c>
      <c r="E1341" s="40">
        <v>92538.203034784659</v>
      </c>
      <c r="F1341" s="40">
        <v>0.82158862823043599</v>
      </c>
      <c r="G1341" s="41">
        <v>24.36</v>
      </c>
      <c r="H1341" s="41">
        <v>23.7</v>
      </c>
      <c r="I1341" s="41">
        <v>33</v>
      </c>
      <c r="J1341" s="40" t="s">
        <v>348</v>
      </c>
      <c r="K1341" s="40" t="s">
        <v>348</v>
      </c>
      <c r="L1341" s="40" t="s">
        <v>348</v>
      </c>
      <c r="M1341" s="40" t="s">
        <v>348</v>
      </c>
    </row>
    <row r="1342" spans="1:13" ht="16" x14ac:dyDescent="0.2">
      <c r="A1342" s="77">
        <v>207</v>
      </c>
      <c r="B1342" s="37" t="s">
        <v>272</v>
      </c>
      <c r="C1342" s="90">
        <v>42208</v>
      </c>
      <c r="D1342" s="40">
        <v>8.0185874819701102</v>
      </c>
      <c r="E1342" s="40">
        <v>57141.284898738137</v>
      </c>
      <c r="F1342" s="40">
        <v>2.2056410193769067</v>
      </c>
      <c r="G1342" s="41">
        <v>24.36</v>
      </c>
      <c r="H1342" s="41">
        <v>22.4</v>
      </c>
      <c r="I1342" s="41">
        <v>28.3</v>
      </c>
      <c r="J1342" s="40" t="s">
        <v>348</v>
      </c>
      <c r="K1342" s="40" t="s">
        <v>348</v>
      </c>
      <c r="L1342" s="40" t="s">
        <v>348</v>
      </c>
      <c r="M1342" s="40" t="s">
        <v>348</v>
      </c>
    </row>
    <row r="1343" spans="1:13" ht="16" x14ac:dyDescent="0.2">
      <c r="A1343" s="77">
        <v>208</v>
      </c>
      <c r="B1343" s="37" t="s">
        <v>268</v>
      </c>
      <c r="C1343" s="90">
        <v>42208</v>
      </c>
      <c r="D1343" s="40">
        <v>8.4546756774265202</v>
      </c>
      <c r="E1343" s="40">
        <v>89843.82567657507</v>
      </c>
      <c r="F1343" s="40">
        <v>5.4588261686226023</v>
      </c>
      <c r="G1343" s="41">
        <v>24.36</v>
      </c>
      <c r="H1343" s="41">
        <v>21.7</v>
      </c>
      <c r="I1343" s="41">
        <v>29.2</v>
      </c>
      <c r="J1343" s="40" t="s">
        <v>348</v>
      </c>
      <c r="K1343" s="40" t="s">
        <v>348</v>
      </c>
      <c r="L1343" s="40" t="s">
        <v>348</v>
      </c>
      <c r="M1343" s="40" t="s">
        <v>348</v>
      </c>
    </row>
    <row r="1344" spans="1:13" ht="16" x14ac:dyDescent="0.2">
      <c r="A1344" s="77">
        <v>209</v>
      </c>
      <c r="B1344" s="37" t="s">
        <v>270</v>
      </c>
      <c r="C1344" s="90">
        <v>42208</v>
      </c>
      <c r="D1344" s="40">
        <v>5.20734990278953</v>
      </c>
      <c r="E1344" s="40">
        <v>79703.096973776032</v>
      </c>
      <c r="F1344" s="40">
        <v>4.4939124274638118</v>
      </c>
      <c r="G1344" s="41">
        <v>24.36</v>
      </c>
      <c r="H1344" s="41">
        <v>22.5</v>
      </c>
      <c r="I1344" s="41">
        <v>28.2</v>
      </c>
      <c r="J1344" s="40" t="s">
        <v>348</v>
      </c>
      <c r="K1344" s="40" t="s">
        <v>348</v>
      </c>
      <c r="L1344" s="40" t="s">
        <v>348</v>
      </c>
      <c r="M1344" s="40" t="s">
        <v>348</v>
      </c>
    </row>
    <row r="1345" spans="1:13" ht="16" x14ac:dyDescent="0.2">
      <c r="A1345" s="77">
        <v>210</v>
      </c>
      <c r="B1345" s="37" t="s">
        <v>276</v>
      </c>
      <c r="C1345" s="90">
        <v>42208</v>
      </c>
      <c r="D1345" s="40">
        <v>10.373481144404092</v>
      </c>
      <c r="E1345" s="40">
        <v>57122.198015769754</v>
      </c>
      <c r="F1345" s="40">
        <v>3.0655354729636359</v>
      </c>
      <c r="G1345" s="41">
        <v>24.36</v>
      </c>
      <c r="H1345" s="41">
        <v>21.6</v>
      </c>
      <c r="I1345" s="41">
        <v>28.4</v>
      </c>
      <c r="J1345" s="40" t="s">
        <v>348</v>
      </c>
      <c r="K1345" s="40" t="s">
        <v>348</v>
      </c>
      <c r="L1345" s="40" t="s">
        <v>348</v>
      </c>
      <c r="M1345" s="40" t="s">
        <v>348</v>
      </c>
    </row>
    <row r="1346" spans="1:13" ht="16" x14ac:dyDescent="0.2">
      <c r="A1346" s="77">
        <v>402</v>
      </c>
      <c r="B1346" s="37" t="s">
        <v>272</v>
      </c>
      <c r="C1346" s="90">
        <v>42208</v>
      </c>
      <c r="D1346" s="40">
        <v>11.077538705744882</v>
      </c>
      <c r="E1346" s="40">
        <v>100032.21139221746</v>
      </c>
      <c r="F1346" s="40">
        <v>2.677233275327783</v>
      </c>
      <c r="G1346" s="41">
        <v>25.42</v>
      </c>
      <c r="H1346" s="41">
        <v>23.7</v>
      </c>
      <c r="I1346" s="41">
        <v>30.2</v>
      </c>
      <c r="J1346" s="40" t="s">
        <v>348</v>
      </c>
      <c r="K1346" s="40" t="s">
        <v>348</v>
      </c>
      <c r="L1346" s="40" t="s">
        <v>348</v>
      </c>
      <c r="M1346" s="40" t="s">
        <v>348</v>
      </c>
    </row>
    <row r="1347" spans="1:13" ht="16" x14ac:dyDescent="0.2">
      <c r="A1347" s="77">
        <v>403</v>
      </c>
      <c r="B1347" s="37" t="s">
        <v>268</v>
      </c>
      <c r="C1347" s="90">
        <v>42208</v>
      </c>
      <c r="D1347" s="40">
        <v>11.03524241514841</v>
      </c>
      <c r="E1347" s="40">
        <v>86162.379403960455</v>
      </c>
      <c r="F1347" s="40">
        <v>1.1213177287979914</v>
      </c>
      <c r="G1347" s="41">
        <v>25.42</v>
      </c>
      <c r="H1347" s="41">
        <v>23.4</v>
      </c>
      <c r="I1347" s="41">
        <v>30.5</v>
      </c>
      <c r="J1347" s="40" t="s">
        <v>348</v>
      </c>
      <c r="K1347" s="40" t="s">
        <v>348</v>
      </c>
      <c r="L1347" s="40" t="s">
        <v>348</v>
      </c>
      <c r="M1347" s="40" t="s">
        <v>348</v>
      </c>
    </row>
    <row r="1348" spans="1:13" ht="16" x14ac:dyDescent="0.2">
      <c r="A1348" s="77">
        <v>404</v>
      </c>
      <c r="B1348" s="37" t="s">
        <v>273</v>
      </c>
      <c r="C1348" s="90">
        <v>42208</v>
      </c>
      <c r="D1348" s="40">
        <v>12.753300369145666</v>
      </c>
      <c r="E1348" s="40">
        <v>77993.680994144757</v>
      </c>
      <c r="F1348" s="40">
        <v>2.4820256841842849</v>
      </c>
      <c r="G1348" s="41">
        <v>25.42</v>
      </c>
      <c r="H1348" s="41">
        <v>23.7</v>
      </c>
      <c r="I1348" s="41">
        <v>28.7</v>
      </c>
      <c r="J1348" s="40" t="s">
        <v>348</v>
      </c>
      <c r="K1348" s="40" t="s">
        <v>348</v>
      </c>
      <c r="L1348" s="40" t="s">
        <v>348</v>
      </c>
      <c r="M1348" s="40" t="s">
        <v>348</v>
      </c>
    </row>
    <row r="1349" spans="1:13" ht="16" x14ac:dyDescent="0.2">
      <c r="A1349" s="77">
        <v>405</v>
      </c>
      <c r="B1349" s="37" t="s">
        <v>269</v>
      </c>
      <c r="C1349" s="90">
        <v>42208</v>
      </c>
      <c r="D1349" s="40">
        <v>9.8870221331937742</v>
      </c>
      <c r="E1349" s="40">
        <v>77423.525748890563</v>
      </c>
      <c r="F1349" s="40">
        <v>0</v>
      </c>
      <c r="G1349" s="41">
        <v>25.42</v>
      </c>
      <c r="H1349" s="41">
        <v>23.9</v>
      </c>
      <c r="I1349" s="41">
        <v>26.9</v>
      </c>
      <c r="J1349" s="40" t="s">
        <v>348</v>
      </c>
      <c r="K1349" s="40" t="s">
        <v>348</v>
      </c>
      <c r="L1349" s="40" t="s">
        <v>348</v>
      </c>
      <c r="M1349" s="40" t="s">
        <v>348</v>
      </c>
    </row>
    <row r="1350" spans="1:13" ht="16" x14ac:dyDescent="0.2">
      <c r="A1350" s="77">
        <v>406</v>
      </c>
      <c r="B1350" s="37" t="s">
        <v>276</v>
      </c>
      <c r="C1350" s="90">
        <v>42208</v>
      </c>
      <c r="D1350" s="40">
        <v>12.100123329149522</v>
      </c>
      <c r="E1350" s="40">
        <v>52022.887127047245</v>
      </c>
      <c r="F1350" s="40">
        <v>0</v>
      </c>
      <c r="G1350" s="41">
        <v>25.42</v>
      </c>
      <c r="H1350" s="41">
        <v>23.9</v>
      </c>
      <c r="I1350" s="41">
        <v>32</v>
      </c>
      <c r="J1350" s="40" t="s">
        <v>348</v>
      </c>
      <c r="K1350" s="40" t="s">
        <v>348</v>
      </c>
      <c r="L1350" s="40" t="s">
        <v>348</v>
      </c>
      <c r="M1350" s="40" t="s">
        <v>348</v>
      </c>
    </row>
    <row r="1351" spans="1:13" ht="16" x14ac:dyDescent="0.2">
      <c r="A1351" s="77">
        <v>407</v>
      </c>
      <c r="B1351" s="37" t="s">
        <v>274</v>
      </c>
      <c r="C1351" s="90">
        <v>42208</v>
      </c>
      <c r="D1351" s="40">
        <v>5.7467893781824904</v>
      </c>
      <c r="E1351" s="40">
        <v>82542.046556370144</v>
      </c>
      <c r="F1351" s="40">
        <v>0.3638366636044239</v>
      </c>
      <c r="G1351" s="41">
        <v>25.42</v>
      </c>
      <c r="H1351" s="41">
        <v>24.5</v>
      </c>
      <c r="I1351" s="41">
        <v>29.1</v>
      </c>
      <c r="J1351" s="40" t="s">
        <v>348</v>
      </c>
      <c r="K1351" s="40" t="s">
        <v>348</v>
      </c>
      <c r="L1351" s="40" t="s">
        <v>348</v>
      </c>
      <c r="M1351" s="40" t="s">
        <v>348</v>
      </c>
    </row>
    <row r="1352" spans="1:13" ht="16" x14ac:dyDescent="0.2">
      <c r="A1352" s="77">
        <v>408</v>
      </c>
      <c r="B1352" s="37" t="s">
        <v>271</v>
      </c>
      <c r="C1352" s="90">
        <v>42208</v>
      </c>
      <c r="D1352" s="40">
        <v>8.4696045475522794</v>
      </c>
      <c r="E1352" s="40">
        <v>95030.029846051009</v>
      </c>
      <c r="F1352" s="40">
        <v>0.21918206028022716</v>
      </c>
      <c r="G1352" s="41">
        <v>25.42</v>
      </c>
      <c r="H1352" s="41">
        <v>25</v>
      </c>
      <c r="I1352" s="41">
        <v>28.3</v>
      </c>
      <c r="J1352" s="40" t="s">
        <v>348</v>
      </c>
      <c r="K1352" s="40" t="s">
        <v>348</v>
      </c>
      <c r="L1352" s="40" t="s">
        <v>348</v>
      </c>
      <c r="M1352" s="40" t="s">
        <v>348</v>
      </c>
    </row>
    <row r="1353" spans="1:13" ht="16" x14ac:dyDescent="0.2">
      <c r="A1353" s="77">
        <v>409</v>
      </c>
      <c r="B1353" s="37" t="s">
        <v>270</v>
      </c>
      <c r="C1353" s="90">
        <v>42208</v>
      </c>
      <c r="D1353" s="40">
        <v>17.010682790752675</v>
      </c>
      <c r="E1353" s="40">
        <v>119219.85851675521</v>
      </c>
      <c r="F1353" s="40">
        <v>1.2844926856864509</v>
      </c>
      <c r="G1353" s="41">
        <v>25.42</v>
      </c>
      <c r="H1353" s="41">
        <v>25.1</v>
      </c>
      <c r="I1353" s="41">
        <v>30.6</v>
      </c>
      <c r="J1353" s="40" t="s">
        <v>348</v>
      </c>
      <c r="K1353" s="40" t="s">
        <v>348</v>
      </c>
      <c r="L1353" s="40" t="s">
        <v>348</v>
      </c>
      <c r="M1353" s="40" t="s">
        <v>348</v>
      </c>
    </row>
    <row r="1354" spans="1:13" ht="16" x14ac:dyDescent="0.2">
      <c r="A1354" s="77">
        <v>102</v>
      </c>
      <c r="B1354" s="37" t="s">
        <v>271</v>
      </c>
      <c r="C1354" s="90">
        <v>42215</v>
      </c>
      <c r="D1354" s="40">
        <v>3.9522508647544057</v>
      </c>
      <c r="E1354" s="40">
        <v>41464.546976519996</v>
      </c>
      <c r="F1354" s="40">
        <v>3.0012879240034072</v>
      </c>
      <c r="G1354" s="41">
        <v>24.86</v>
      </c>
      <c r="H1354" s="41">
        <v>20.8</v>
      </c>
      <c r="I1354" s="41">
        <v>19.7</v>
      </c>
      <c r="J1354" s="40" t="s">
        <v>348</v>
      </c>
      <c r="K1354" s="40" t="s">
        <v>348</v>
      </c>
      <c r="L1354" s="40" t="s">
        <v>348</v>
      </c>
      <c r="M1354" s="40" t="s">
        <v>348</v>
      </c>
    </row>
    <row r="1355" spans="1:13" ht="16" x14ac:dyDescent="0.2">
      <c r="A1355" s="77">
        <v>103</v>
      </c>
      <c r="B1355" s="37" t="s">
        <v>272</v>
      </c>
      <c r="C1355" s="90">
        <v>42215</v>
      </c>
      <c r="D1355" s="40">
        <v>2.1714735085601244</v>
      </c>
      <c r="E1355" s="40">
        <v>49854.026928503961</v>
      </c>
      <c r="F1355" s="40">
        <v>0</v>
      </c>
      <c r="G1355" s="41">
        <v>24.86</v>
      </c>
      <c r="H1355" s="41">
        <v>21.6</v>
      </c>
      <c r="I1355" s="41">
        <v>24.9</v>
      </c>
      <c r="J1355" s="40" t="s">
        <v>348</v>
      </c>
      <c r="K1355" s="40" t="s">
        <v>348</v>
      </c>
      <c r="L1355" s="40" t="s">
        <v>348</v>
      </c>
      <c r="M1355" s="40" t="s">
        <v>348</v>
      </c>
    </row>
    <row r="1356" spans="1:13" ht="16" x14ac:dyDescent="0.2">
      <c r="A1356" s="77">
        <v>104</v>
      </c>
      <c r="B1356" s="37" t="s">
        <v>269</v>
      </c>
      <c r="C1356" s="90">
        <v>42215</v>
      </c>
      <c r="D1356" s="40">
        <v>0.96033021731516865</v>
      </c>
      <c r="E1356" s="40">
        <v>57340.294689403716</v>
      </c>
      <c r="F1356" s="40">
        <v>1.7699853607333209</v>
      </c>
      <c r="G1356" s="41">
        <v>24.86</v>
      </c>
      <c r="H1356" s="41">
        <v>21.4</v>
      </c>
      <c r="I1356" s="41">
        <v>25.9</v>
      </c>
      <c r="J1356" s="40" t="s">
        <v>348</v>
      </c>
      <c r="K1356" s="40" t="s">
        <v>348</v>
      </c>
      <c r="L1356" s="40" t="s">
        <v>348</v>
      </c>
      <c r="M1356" s="40" t="s">
        <v>348</v>
      </c>
    </row>
    <row r="1357" spans="1:13" ht="16" x14ac:dyDescent="0.2">
      <c r="A1357" s="77">
        <v>105</v>
      </c>
      <c r="B1357" s="37" t="s">
        <v>274</v>
      </c>
      <c r="C1357" s="90">
        <v>42215</v>
      </c>
      <c r="D1357" s="40">
        <v>0.99321837657498979</v>
      </c>
      <c r="E1357" s="40">
        <v>28298.076595926097</v>
      </c>
      <c r="F1357" s="40">
        <v>2.0205962820070114</v>
      </c>
      <c r="G1357" s="41">
        <v>24.86</v>
      </c>
      <c r="H1357" s="41">
        <v>23.4</v>
      </c>
      <c r="I1357" s="41">
        <v>18.8</v>
      </c>
      <c r="J1357" s="40" t="s">
        <v>348</v>
      </c>
      <c r="K1357" s="40" t="s">
        <v>348</v>
      </c>
      <c r="L1357" s="40" t="s">
        <v>348</v>
      </c>
      <c r="M1357" s="40" t="s">
        <v>348</v>
      </c>
    </row>
    <row r="1358" spans="1:13" ht="16" x14ac:dyDescent="0.2">
      <c r="A1358" s="77">
        <v>106</v>
      </c>
      <c r="B1358" s="37" t="s">
        <v>268</v>
      </c>
      <c r="C1358" s="90">
        <v>42215</v>
      </c>
      <c r="D1358" s="40">
        <v>1.1807858167525154</v>
      </c>
      <c r="E1358" s="40">
        <v>43774.158165577981</v>
      </c>
      <c r="F1358" s="40">
        <v>0</v>
      </c>
      <c r="G1358" s="41">
        <v>24.86</v>
      </c>
      <c r="H1358" s="41">
        <v>20.9</v>
      </c>
      <c r="I1358" s="41">
        <v>16.5</v>
      </c>
      <c r="J1358" s="40" t="s">
        <v>348</v>
      </c>
      <c r="K1358" s="40" t="s">
        <v>348</v>
      </c>
      <c r="L1358" s="40" t="s">
        <v>348</v>
      </c>
      <c r="M1358" s="40" t="s">
        <v>348</v>
      </c>
    </row>
    <row r="1359" spans="1:13" ht="16" x14ac:dyDescent="0.2">
      <c r="A1359" s="77">
        <v>107</v>
      </c>
      <c r="B1359" s="37" t="s">
        <v>270</v>
      </c>
      <c r="C1359" s="90">
        <v>42215</v>
      </c>
      <c r="D1359" s="40">
        <v>2.0957344001597833</v>
      </c>
      <c r="E1359" s="40">
        <v>51336.470250993792</v>
      </c>
      <c r="F1359" s="40">
        <v>3.7918450780470958</v>
      </c>
      <c r="G1359" s="41">
        <v>24.86</v>
      </c>
      <c r="H1359" s="41">
        <v>21.8</v>
      </c>
      <c r="I1359" s="41">
        <v>23.4</v>
      </c>
      <c r="J1359" s="40" t="s">
        <v>348</v>
      </c>
      <c r="K1359" s="40" t="s">
        <v>348</v>
      </c>
      <c r="L1359" s="40" t="s">
        <v>348</v>
      </c>
      <c r="M1359" s="40" t="s">
        <v>348</v>
      </c>
    </row>
    <row r="1360" spans="1:13" ht="16" x14ac:dyDescent="0.2">
      <c r="A1360" s="77">
        <v>109</v>
      </c>
      <c r="B1360" s="37" t="s">
        <v>276</v>
      </c>
      <c r="C1360" s="90">
        <v>42215</v>
      </c>
      <c r="D1360" s="40">
        <v>1.9761816005991588</v>
      </c>
      <c r="E1360" s="40">
        <v>28654.975275725028</v>
      </c>
      <c r="F1360" s="40">
        <v>0.255618003951391</v>
      </c>
      <c r="G1360" s="41">
        <v>24.86</v>
      </c>
      <c r="H1360" s="41">
        <v>20.9</v>
      </c>
      <c r="I1360" s="41">
        <v>16.399999999999999</v>
      </c>
      <c r="J1360" s="40" t="s">
        <v>348</v>
      </c>
      <c r="K1360" s="40" t="s">
        <v>348</v>
      </c>
      <c r="L1360" s="40" t="s">
        <v>348</v>
      </c>
      <c r="M1360" s="40" t="s">
        <v>348</v>
      </c>
    </row>
    <row r="1361" spans="1:13" ht="16" x14ac:dyDescent="0.2">
      <c r="A1361" s="77">
        <v>110</v>
      </c>
      <c r="B1361" s="37" t="s">
        <v>273</v>
      </c>
      <c r="C1361" s="90">
        <v>42215</v>
      </c>
      <c r="D1361" s="40">
        <v>2.2017502441903698</v>
      </c>
      <c r="E1361" s="40">
        <v>61277.713585702339</v>
      </c>
      <c r="F1361" s="40">
        <v>0.57295433420802322</v>
      </c>
      <c r="G1361" s="41">
        <v>24.86</v>
      </c>
      <c r="H1361" s="41">
        <v>22.8</v>
      </c>
      <c r="I1361" s="41">
        <v>21</v>
      </c>
      <c r="J1361" s="40" t="s">
        <v>348</v>
      </c>
      <c r="K1361" s="40" t="s">
        <v>348</v>
      </c>
      <c r="L1361" s="40" t="s">
        <v>348</v>
      </c>
      <c r="M1361" s="40" t="s">
        <v>348</v>
      </c>
    </row>
    <row r="1362" spans="1:13" ht="16" x14ac:dyDescent="0.2">
      <c r="A1362" s="77">
        <v>202</v>
      </c>
      <c r="B1362" s="37" t="s">
        <v>273</v>
      </c>
      <c r="C1362" s="90">
        <v>42215</v>
      </c>
      <c r="D1362" s="40">
        <v>9.5288145415463781</v>
      </c>
      <c r="E1362" s="40">
        <v>65379.486075940593</v>
      </c>
      <c r="F1362" s="40">
        <v>1.4220386034944343</v>
      </c>
      <c r="G1362" s="41">
        <v>23.56</v>
      </c>
      <c r="H1362" s="41">
        <v>21.7</v>
      </c>
      <c r="I1362" s="41">
        <v>22</v>
      </c>
      <c r="J1362" s="40" t="s">
        <v>348</v>
      </c>
      <c r="K1362" s="40" t="s">
        <v>348</v>
      </c>
      <c r="L1362" s="40" t="s">
        <v>348</v>
      </c>
      <c r="M1362" s="40" t="s">
        <v>348</v>
      </c>
    </row>
    <row r="1363" spans="1:13" ht="16" x14ac:dyDescent="0.2">
      <c r="A1363" s="77">
        <v>204</v>
      </c>
      <c r="B1363" s="37" t="s">
        <v>274</v>
      </c>
      <c r="C1363" s="90">
        <v>42215</v>
      </c>
      <c r="D1363" s="40">
        <v>4.296109494586223</v>
      </c>
      <c r="E1363" s="40">
        <v>30207.530954601352</v>
      </c>
      <c r="F1363" s="40">
        <v>0</v>
      </c>
      <c r="G1363" s="41">
        <v>23.56</v>
      </c>
      <c r="H1363" s="41">
        <v>22.8</v>
      </c>
      <c r="I1363" s="41">
        <v>24.5</v>
      </c>
      <c r="J1363" s="40" t="s">
        <v>348</v>
      </c>
      <c r="K1363" s="40" t="s">
        <v>348</v>
      </c>
      <c r="L1363" s="40" t="s">
        <v>348</v>
      </c>
      <c r="M1363" s="40" t="s">
        <v>348</v>
      </c>
    </row>
    <row r="1364" spans="1:13" ht="16" x14ac:dyDescent="0.2">
      <c r="A1364" s="77">
        <v>205</v>
      </c>
      <c r="B1364" s="37" t="s">
        <v>269</v>
      </c>
      <c r="C1364" s="90">
        <v>42215</v>
      </c>
      <c r="D1364" s="40">
        <v>8.1708711514025847</v>
      </c>
      <c r="E1364" s="40">
        <v>82287.192430456154</v>
      </c>
      <c r="F1364" s="40">
        <v>1.7635039765963454</v>
      </c>
      <c r="G1364" s="41">
        <v>23.56</v>
      </c>
      <c r="H1364" s="41">
        <v>22.9</v>
      </c>
      <c r="I1364" s="41">
        <v>26.4</v>
      </c>
      <c r="J1364" s="40" t="s">
        <v>348</v>
      </c>
      <c r="K1364" s="40" t="s">
        <v>348</v>
      </c>
      <c r="L1364" s="40" t="s">
        <v>348</v>
      </c>
      <c r="M1364" s="40" t="s">
        <v>348</v>
      </c>
    </row>
    <row r="1365" spans="1:13" ht="16" x14ac:dyDescent="0.2">
      <c r="A1365" s="77">
        <v>206</v>
      </c>
      <c r="B1365" s="37" t="s">
        <v>271</v>
      </c>
      <c r="C1365" s="90">
        <v>42215</v>
      </c>
      <c r="D1365" s="40">
        <v>11.816863059213601</v>
      </c>
      <c r="E1365" s="40">
        <v>71831.975747903067</v>
      </c>
      <c r="F1365" s="40">
        <v>0</v>
      </c>
      <c r="G1365" s="41">
        <v>23.56</v>
      </c>
      <c r="H1365" s="41">
        <v>22.4</v>
      </c>
      <c r="I1365" s="41">
        <v>22.5</v>
      </c>
      <c r="J1365" s="40" t="s">
        <v>348</v>
      </c>
      <c r="K1365" s="40" t="s">
        <v>348</v>
      </c>
      <c r="L1365" s="40" t="s">
        <v>348</v>
      </c>
      <c r="M1365" s="40" t="s">
        <v>348</v>
      </c>
    </row>
    <row r="1366" spans="1:13" ht="16" x14ac:dyDescent="0.2">
      <c r="A1366" s="77">
        <v>207</v>
      </c>
      <c r="B1366" s="37" t="s">
        <v>272</v>
      </c>
      <c r="C1366" s="90">
        <v>42215</v>
      </c>
      <c r="D1366" s="40">
        <v>14.114244537362794</v>
      </c>
      <c r="E1366" s="40">
        <v>46433.311560240923</v>
      </c>
      <c r="F1366" s="40">
        <v>3.4971068591081944</v>
      </c>
      <c r="G1366" s="41">
        <v>23.56</v>
      </c>
      <c r="H1366" s="41">
        <v>21.6</v>
      </c>
      <c r="I1366" s="41">
        <v>21.3</v>
      </c>
      <c r="J1366" s="40" t="s">
        <v>348</v>
      </c>
      <c r="K1366" s="40" t="s">
        <v>348</v>
      </c>
      <c r="L1366" s="40" t="s">
        <v>348</v>
      </c>
      <c r="M1366" s="40" t="s">
        <v>348</v>
      </c>
    </row>
    <row r="1367" spans="1:13" ht="16" x14ac:dyDescent="0.2">
      <c r="A1367" s="77">
        <v>208</v>
      </c>
      <c r="B1367" s="37" t="s">
        <v>268</v>
      </c>
      <c r="C1367" s="90">
        <v>42215</v>
      </c>
      <c r="D1367" s="40">
        <v>3.2572773463973559</v>
      </c>
      <c r="E1367" s="40">
        <v>59615.206584264452</v>
      </c>
      <c r="F1367" s="40">
        <v>3.7865041442541085</v>
      </c>
      <c r="G1367" s="41">
        <v>23.56</v>
      </c>
      <c r="H1367" s="41">
        <v>21.7</v>
      </c>
      <c r="I1367" s="41">
        <v>25.5</v>
      </c>
      <c r="J1367" s="40" t="s">
        <v>348</v>
      </c>
      <c r="K1367" s="40" t="s">
        <v>348</v>
      </c>
      <c r="L1367" s="40" t="s">
        <v>348</v>
      </c>
      <c r="M1367" s="40" t="s">
        <v>348</v>
      </c>
    </row>
    <row r="1368" spans="1:13" ht="16" x14ac:dyDescent="0.2">
      <c r="A1368" s="77">
        <v>209</v>
      </c>
      <c r="B1368" s="37" t="s">
        <v>270</v>
      </c>
      <c r="C1368" s="90">
        <v>42215</v>
      </c>
      <c r="D1368" s="40">
        <v>2.4038798638235184</v>
      </c>
      <c r="E1368" s="40">
        <v>65529.151910659704</v>
      </c>
      <c r="F1368" s="40">
        <v>1.9541483502124839</v>
      </c>
      <c r="G1368" s="41">
        <v>23.56</v>
      </c>
      <c r="H1368" s="41">
        <v>21.2</v>
      </c>
      <c r="I1368" s="41">
        <v>24</v>
      </c>
      <c r="J1368" s="40" t="s">
        <v>348</v>
      </c>
      <c r="K1368" s="40" t="s">
        <v>348</v>
      </c>
      <c r="L1368" s="40" t="s">
        <v>348</v>
      </c>
      <c r="M1368" s="40" t="s">
        <v>348</v>
      </c>
    </row>
    <row r="1369" spans="1:13" ht="16" x14ac:dyDescent="0.2">
      <c r="A1369" s="77">
        <v>210</v>
      </c>
      <c r="B1369" s="37" t="s">
        <v>276</v>
      </c>
      <c r="C1369" s="90">
        <v>42215</v>
      </c>
      <c r="D1369" s="40">
        <v>2.7829157136906799</v>
      </c>
      <c r="E1369" s="40">
        <v>40905.628758348816</v>
      </c>
      <c r="F1369" s="40">
        <v>1.1045601000162273</v>
      </c>
      <c r="G1369" s="41">
        <v>23.56</v>
      </c>
      <c r="H1369" s="41">
        <v>20.6</v>
      </c>
      <c r="I1369" s="41">
        <v>18</v>
      </c>
      <c r="J1369" s="40" t="s">
        <v>348</v>
      </c>
      <c r="K1369" s="40" t="s">
        <v>348</v>
      </c>
      <c r="L1369" s="40" t="s">
        <v>348</v>
      </c>
      <c r="M1369" s="40" t="s">
        <v>348</v>
      </c>
    </row>
    <row r="1370" spans="1:13" ht="16" x14ac:dyDescent="0.2">
      <c r="A1370" s="77">
        <v>402</v>
      </c>
      <c r="B1370" s="37" t="s">
        <v>272</v>
      </c>
      <c r="C1370" s="90">
        <v>42215</v>
      </c>
      <c r="D1370" s="40">
        <v>4.4881746248681074</v>
      </c>
      <c r="E1370" s="40">
        <v>25780.441994555404</v>
      </c>
      <c r="F1370" s="40">
        <v>1.2948227161436439</v>
      </c>
      <c r="G1370" s="41">
        <v>21.78</v>
      </c>
      <c r="H1370" s="41">
        <v>19.5</v>
      </c>
      <c r="I1370" s="41">
        <v>24.5</v>
      </c>
      <c r="J1370" s="40" t="s">
        <v>348</v>
      </c>
      <c r="K1370" s="40" t="s">
        <v>348</v>
      </c>
      <c r="L1370" s="40" t="s">
        <v>348</v>
      </c>
      <c r="M1370" s="40" t="s">
        <v>348</v>
      </c>
    </row>
    <row r="1371" spans="1:13" ht="16" x14ac:dyDescent="0.2">
      <c r="A1371" s="77">
        <v>403</v>
      </c>
      <c r="B1371" s="37" t="s">
        <v>268</v>
      </c>
      <c r="C1371" s="90">
        <v>42215</v>
      </c>
      <c r="D1371" s="40">
        <v>7.6310819891807515</v>
      </c>
      <c r="E1371" s="40">
        <v>34070.514285685844</v>
      </c>
      <c r="F1371" s="40">
        <v>0</v>
      </c>
      <c r="G1371" s="41">
        <v>21.78</v>
      </c>
      <c r="H1371" s="41">
        <v>19.7</v>
      </c>
      <c r="I1371" s="41">
        <v>25.5</v>
      </c>
      <c r="J1371" s="40" t="s">
        <v>348</v>
      </c>
      <c r="K1371" s="40" t="s">
        <v>348</v>
      </c>
      <c r="L1371" s="40" t="s">
        <v>348</v>
      </c>
      <c r="M1371" s="40" t="s">
        <v>348</v>
      </c>
    </row>
    <row r="1372" spans="1:13" ht="16" x14ac:dyDescent="0.2">
      <c r="A1372" s="77">
        <v>404</v>
      </c>
      <c r="B1372" s="37" t="s">
        <v>273</v>
      </c>
      <c r="C1372" s="90">
        <v>42215</v>
      </c>
      <c r="D1372" s="40">
        <v>7.8744239683119099</v>
      </c>
      <c r="E1372" s="40">
        <v>36144.434480993696</v>
      </c>
      <c r="F1372" s="40">
        <v>1.0681007954053263</v>
      </c>
      <c r="G1372" s="41">
        <v>21.78</v>
      </c>
      <c r="H1372" s="41">
        <v>19.899999999999999</v>
      </c>
      <c r="I1372" s="41">
        <v>24.4</v>
      </c>
      <c r="J1372" s="40" t="s">
        <v>348</v>
      </c>
      <c r="K1372" s="40" t="s">
        <v>348</v>
      </c>
      <c r="L1372" s="40" t="s">
        <v>348</v>
      </c>
      <c r="M1372" s="40" t="s">
        <v>348</v>
      </c>
    </row>
    <row r="1373" spans="1:13" ht="16" x14ac:dyDescent="0.2">
      <c r="A1373" s="77">
        <v>405</v>
      </c>
      <c r="B1373" s="37" t="s">
        <v>269</v>
      </c>
      <c r="C1373" s="90">
        <v>42215</v>
      </c>
      <c r="D1373" s="40">
        <v>4.2610738830686596</v>
      </c>
      <c r="E1373" s="40">
        <v>33811.293858831377</v>
      </c>
      <c r="F1373" s="40">
        <v>2.2927715727504343</v>
      </c>
      <c r="G1373" s="41">
        <v>21.78</v>
      </c>
      <c r="H1373" s="41">
        <v>19.7</v>
      </c>
      <c r="I1373" s="41">
        <v>25.8</v>
      </c>
      <c r="J1373" s="40" t="s">
        <v>348</v>
      </c>
      <c r="K1373" s="40" t="s">
        <v>348</v>
      </c>
      <c r="L1373" s="40" t="s">
        <v>348</v>
      </c>
      <c r="M1373" s="40" t="s">
        <v>348</v>
      </c>
    </row>
    <row r="1374" spans="1:13" ht="16" x14ac:dyDescent="0.2">
      <c r="A1374" s="77">
        <v>406</v>
      </c>
      <c r="B1374" s="37" t="s">
        <v>276</v>
      </c>
      <c r="C1374" s="90">
        <v>42215</v>
      </c>
      <c r="D1374" s="40">
        <v>3.7146463974518369</v>
      </c>
      <c r="E1374" s="40">
        <v>19276.282938757729</v>
      </c>
      <c r="F1374" s="40">
        <v>0</v>
      </c>
      <c r="G1374" s="41">
        <v>21.78</v>
      </c>
      <c r="H1374" s="41">
        <v>18.7</v>
      </c>
      <c r="I1374" s="41">
        <v>28.2</v>
      </c>
      <c r="J1374" s="40" t="s">
        <v>348</v>
      </c>
      <c r="K1374" s="40" t="s">
        <v>348</v>
      </c>
      <c r="L1374" s="40" t="s">
        <v>348</v>
      </c>
      <c r="M1374" s="40" t="s">
        <v>348</v>
      </c>
    </row>
    <row r="1375" spans="1:13" ht="16" x14ac:dyDescent="0.2">
      <c r="A1375" s="77">
        <v>407</v>
      </c>
      <c r="B1375" s="37" t="s">
        <v>274</v>
      </c>
      <c r="C1375" s="90">
        <v>42215</v>
      </c>
      <c r="D1375" s="40">
        <v>2.6724516900551025</v>
      </c>
      <c r="E1375" s="40">
        <v>26022.286219204256</v>
      </c>
      <c r="F1375" s="40">
        <v>0</v>
      </c>
      <c r="G1375" s="41">
        <v>21.78</v>
      </c>
      <c r="H1375" s="41">
        <v>19.2</v>
      </c>
      <c r="I1375" s="41">
        <v>22.8</v>
      </c>
      <c r="J1375" s="40" t="s">
        <v>348</v>
      </c>
      <c r="K1375" s="40" t="s">
        <v>348</v>
      </c>
      <c r="L1375" s="40" t="s">
        <v>348</v>
      </c>
      <c r="M1375" s="40" t="s">
        <v>348</v>
      </c>
    </row>
    <row r="1376" spans="1:13" ht="16" x14ac:dyDescent="0.2">
      <c r="A1376" s="77">
        <v>408</v>
      </c>
      <c r="B1376" s="37" t="s">
        <v>271</v>
      </c>
      <c r="C1376" s="90">
        <v>42215</v>
      </c>
      <c r="D1376" s="40">
        <v>2.9366276852030926</v>
      </c>
      <c r="E1376" s="40">
        <v>32128.501938054342</v>
      </c>
      <c r="F1376" s="40">
        <v>0</v>
      </c>
      <c r="G1376" s="41">
        <v>21.78</v>
      </c>
      <c r="H1376" s="41">
        <v>19.399999999999999</v>
      </c>
      <c r="I1376" s="41">
        <v>21.8</v>
      </c>
      <c r="J1376" s="40" t="s">
        <v>348</v>
      </c>
      <c r="K1376" s="40" t="s">
        <v>348</v>
      </c>
      <c r="L1376" s="40" t="s">
        <v>348</v>
      </c>
      <c r="M1376" s="40" t="s">
        <v>348</v>
      </c>
    </row>
    <row r="1377" spans="1:13" ht="16" x14ac:dyDescent="0.2">
      <c r="A1377" s="77">
        <v>409</v>
      </c>
      <c r="B1377" s="37" t="s">
        <v>270</v>
      </c>
      <c r="C1377" s="90">
        <v>42215</v>
      </c>
      <c r="D1377" s="40">
        <v>9.0769709872905651</v>
      </c>
      <c r="E1377" s="40">
        <v>56226.701499121824</v>
      </c>
      <c r="F1377" s="40">
        <v>1.7882735315830514</v>
      </c>
      <c r="G1377" s="41">
        <v>21.78</v>
      </c>
      <c r="H1377" s="41">
        <v>19.8</v>
      </c>
      <c r="I1377" s="41">
        <v>27.7</v>
      </c>
      <c r="J1377" s="40" t="s">
        <v>348</v>
      </c>
      <c r="K1377" s="40" t="s">
        <v>348</v>
      </c>
      <c r="L1377" s="40" t="s">
        <v>348</v>
      </c>
      <c r="M1377" s="40" t="s">
        <v>348</v>
      </c>
    </row>
    <row r="1378" spans="1:13" ht="16" x14ac:dyDescent="0.2">
      <c r="A1378" s="77">
        <v>102</v>
      </c>
      <c r="B1378" s="37" t="s">
        <v>271</v>
      </c>
      <c r="C1378" s="90">
        <v>42222</v>
      </c>
      <c r="D1378" s="40">
        <v>0.59056552801810802</v>
      </c>
      <c r="E1378" s="40">
        <v>24303.758074012541</v>
      </c>
      <c r="F1378" s="40">
        <v>34.732703823072995</v>
      </c>
      <c r="G1378" s="41">
        <v>17.239999999999998</v>
      </c>
      <c r="H1378" s="41">
        <v>17.5</v>
      </c>
      <c r="I1378" s="41">
        <v>14.8</v>
      </c>
      <c r="J1378" s="69">
        <v>10</v>
      </c>
      <c r="K1378" s="69">
        <v>6.9</v>
      </c>
      <c r="L1378" s="69">
        <v>7.8</v>
      </c>
      <c r="M1378" s="69">
        <v>2.5</v>
      </c>
    </row>
    <row r="1379" spans="1:13" ht="16" x14ac:dyDescent="0.2">
      <c r="A1379" s="77">
        <v>103</v>
      </c>
      <c r="B1379" s="37" t="s">
        <v>272</v>
      </c>
      <c r="C1379" s="90">
        <v>42222</v>
      </c>
      <c r="D1379" s="40">
        <v>1.5685794128899146</v>
      </c>
      <c r="E1379" s="40">
        <v>24142.457586126915</v>
      </c>
      <c r="F1379" s="40">
        <v>1.6774257332798661</v>
      </c>
      <c r="G1379" s="41">
        <v>17.239999999999998</v>
      </c>
      <c r="H1379" s="41">
        <v>17.899999999999999</v>
      </c>
      <c r="I1379" s="41">
        <v>15.1</v>
      </c>
      <c r="J1379" s="69">
        <v>10.1</v>
      </c>
      <c r="K1379" s="69">
        <v>4.5</v>
      </c>
      <c r="L1379" s="69">
        <v>7.1</v>
      </c>
      <c r="M1379" s="69">
        <v>1.9</v>
      </c>
    </row>
    <row r="1380" spans="1:13" ht="16" x14ac:dyDescent="0.2">
      <c r="A1380" s="77">
        <v>104</v>
      </c>
      <c r="B1380" s="37" t="s">
        <v>269</v>
      </c>
      <c r="C1380" s="90">
        <v>42222</v>
      </c>
      <c r="D1380" s="40">
        <v>1.2618245650201756</v>
      </c>
      <c r="E1380" s="40">
        <v>30806.462319229322</v>
      </c>
      <c r="F1380" s="40">
        <v>0</v>
      </c>
      <c r="G1380" s="41">
        <v>17.239999999999998</v>
      </c>
      <c r="H1380" s="41">
        <v>17.7</v>
      </c>
      <c r="I1380" s="41">
        <v>14.2</v>
      </c>
      <c r="J1380" s="69">
        <v>15.05</v>
      </c>
      <c r="K1380" s="69">
        <v>4.0999999999999996</v>
      </c>
      <c r="L1380" s="69">
        <v>16.05</v>
      </c>
      <c r="M1380" s="69">
        <v>0.95000000000000007</v>
      </c>
    </row>
    <row r="1381" spans="1:13" ht="16" x14ac:dyDescent="0.2">
      <c r="A1381" s="77">
        <v>105</v>
      </c>
      <c r="B1381" s="37" t="s">
        <v>274</v>
      </c>
      <c r="C1381" s="90">
        <v>42222</v>
      </c>
      <c r="D1381" s="40">
        <v>0.77784950979908518</v>
      </c>
      <c r="E1381" s="40">
        <v>22197.947829750952</v>
      </c>
      <c r="F1381" s="40">
        <v>0</v>
      </c>
      <c r="G1381" s="41">
        <v>17.239999999999998</v>
      </c>
      <c r="H1381" s="41">
        <v>18.5</v>
      </c>
      <c r="I1381" s="41">
        <v>13.8</v>
      </c>
      <c r="J1381" s="69">
        <v>12.8</v>
      </c>
      <c r="K1381" s="69">
        <v>15.8</v>
      </c>
      <c r="L1381" s="69">
        <v>12.7</v>
      </c>
      <c r="M1381" s="69">
        <v>0.9</v>
      </c>
    </row>
    <row r="1382" spans="1:13" ht="16" x14ac:dyDescent="0.2">
      <c r="A1382" s="77">
        <v>106</v>
      </c>
      <c r="B1382" s="37" t="s">
        <v>268</v>
      </c>
      <c r="C1382" s="90">
        <v>42222</v>
      </c>
      <c r="D1382" s="40">
        <v>1.5950717647856096</v>
      </c>
      <c r="E1382" s="40">
        <v>27564.041080771491</v>
      </c>
      <c r="F1382" s="40">
        <v>0</v>
      </c>
      <c r="G1382" s="41">
        <v>17.239999999999998</v>
      </c>
      <c r="H1382" s="41">
        <v>17.3</v>
      </c>
      <c r="I1382" s="41">
        <v>18</v>
      </c>
      <c r="J1382" s="69">
        <v>9.1999999999999993</v>
      </c>
      <c r="K1382" s="69">
        <v>4.5</v>
      </c>
      <c r="L1382" s="69">
        <v>5.3</v>
      </c>
      <c r="M1382" s="69">
        <v>2.2000000000000002</v>
      </c>
    </row>
    <row r="1383" spans="1:13" ht="16" x14ac:dyDescent="0.2">
      <c r="A1383" s="77">
        <v>107</v>
      </c>
      <c r="B1383" s="37" t="s">
        <v>270</v>
      </c>
      <c r="C1383" s="90">
        <v>42222</v>
      </c>
      <c r="D1383" s="40">
        <v>1.9990575472726277</v>
      </c>
      <c r="E1383" s="40">
        <v>27305.447697949407</v>
      </c>
      <c r="F1383" s="40">
        <v>0</v>
      </c>
      <c r="G1383" s="41">
        <v>17.239999999999998</v>
      </c>
      <c r="H1383" s="41">
        <v>17.5</v>
      </c>
      <c r="I1383" s="41">
        <v>15.7</v>
      </c>
      <c r="J1383" s="69">
        <v>7.4</v>
      </c>
      <c r="K1383" s="69">
        <v>4.3</v>
      </c>
      <c r="L1383" s="69">
        <v>4.5</v>
      </c>
      <c r="M1383" s="69">
        <v>2.1</v>
      </c>
    </row>
    <row r="1384" spans="1:13" ht="16" x14ac:dyDescent="0.2">
      <c r="A1384" s="77">
        <v>109</v>
      </c>
      <c r="B1384" s="37" t="s">
        <v>276</v>
      </c>
      <c r="C1384" s="90">
        <v>42222</v>
      </c>
      <c r="D1384" s="40">
        <v>1.4998638682988248</v>
      </c>
      <c r="E1384" s="40">
        <v>18268.035979612832</v>
      </c>
      <c r="F1384" s="40">
        <v>0</v>
      </c>
      <c r="G1384" s="41">
        <v>17.239999999999998</v>
      </c>
      <c r="H1384" s="41">
        <v>17.3</v>
      </c>
      <c r="I1384" s="41">
        <v>10.6</v>
      </c>
      <c r="J1384" s="69">
        <v>4.5</v>
      </c>
      <c r="K1384" s="69">
        <v>14.6</v>
      </c>
      <c r="L1384" s="69">
        <v>5.3</v>
      </c>
      <c r="M1384" s="69">
        <v>1.8</v>
      </c>
    </row>
    <row r="1385" spans="1:13" ht="16" x14ac:dyDescent="0.2">
      <c r="A1385" s="77">
        <v>110</v>
      </c>
      <c r="B1385" s="37" t="s">
        <v>273</v>
      </c>
      <c r="C1385" s="90">
        <v>42222</v>
      </c>
      <c r="D1385" s="40">
        <v>2.347204807445384</v>
      </c>
      <c r="E1385" s="40">
        <v>32808.328621691049</v>
      </c>
      <c r="F1385" s="40">
        <v>0</v>
      </c>
      <c r="G1385" s="41">
        <v>17.239999999999998</v>
      </c>
      <c r="H1385" s="41">
        <v>18.600000000000001</v>
      </c>
      <c r="I1385" s="41">
        <v>10.8</v>
      </c>
      <c r="J1385" s="69">
        <v>7.4</v>
      </c>
      <c r="K1385" s="69">
        <v>6.7</v>
      </c>
      <c r="L1385" s="69">
        <v>6.6</v>
      </c>
      <c r="M1385" s="69">
        <v>2.5</v>
      </c>
    </row>
    <row r="1386" spans="1:13" ht="16" x14ac:dyDescent="0.2">
      <c r="A1386" s="77">
        <v>202</v>
      </c>
      <c r="B1386" s="37" t="s">
        <v>273</v>
      </c>
      <c r="C1386" s="90">
        <v>42222</v>
      </c>
      <c r="D1386" s="40">
        <v>5.8723198520512572</v>
      </c>
      <c r="E1386" s="40">
        <v>28708.137369397569</v>
      </c>
      <c r="F1386" s="40">
        <v>4.2570559285978566</v>
      </c>
      <c r="G1386" s="41">
        <v>19.52</v>
      </c>
      <c r="H1386" s="41">
        <v>20.100000000000001</v>
      </c>
      <c r="I1386" s="41">
        <v>16.8</v>
      </c>
      <c r="J1386" s="69">
        <v>9.1</v>
      </c>
      <c r="K1386" s="69">
        <v>5</v>
      </c>
      <c r="L1386" s="69">
        <v>6.9</v>
      </c>
      <c r="M1386" s="69">
        <v>1.2</v>
      </c>
    </row>
    <row r="1387" spans="1:13" ht="16" x14ac:dyDescent="0.2">
      <c r="A1387" s="77">
        <v>204</v>
      </c>
      <c r="B1387" s="37" t="s">
        <v>274</v>
      </c>
      <c r="C1387" s="90">
        <v>42222</v>
      </c>
      <c r="D1387" s="40">
        <v>2.3188495190792535</v>
      </c>
      <c r="E1387" s="40">
        <v>17048.247086228057</v>
      </c>
      <c r="F1387" s="40">
        <v>0</v>
      </c>
      <c r="G1387" s="41">
        <v>19.52</v>
      </c>
      <c r="H1387" s="41">
        <v>20.6</v>
      </c>
      <c r="I1387" s="41">
        <v>15.6</v>
      </c>
      <c r="J1387" s="69">
        <v>4.5999999999999996</v>
      </c>
      <c r="K1387" s="69">
        <v>1.9</v>
      </c>
      <c r="L1387" s="69">
        <v>5.2</v>
      </c>
      <c r="M1387" s="69">
        <v>0.8</v>
      </c>
    </row>
    <row r="1388" spans="1:13" ht="16" x14ac:dyDescent="0.2">
      <c r="A1388" s="77">
        <v>205</v>
      </c>
      <c r="B1388" s="37" t="s">
        <v>269</v>
      </c>
      <c r="C1388" s="90">
        <v>42222</v>
      </c>
      <c r="D1388" s="40">
        <v>5.3122099449593909</v>
      </c>
      <c r="E1388" s="40">
        <v>40669.683063829238</v>
      </c>
      <c r="F1388" s="40">
        <v>4.1824235284326085E-2</v>
      </c>
      <c r="G1388" s="41">
        <v>19.52</v>
      </c>
      <c r="H1388" s="41">
        <v>20.8</v>
      </c>
      <c r="I1388" s="41">
        <v>20.2</v>
      </c>
      <c r="J1388" s="69">
        <v>7.65</v>
      </c>
      <c r="K1388" s="69">
        <v>4</v>
      </c>
      <c r="L1388" s="69">
        <v>5.6999999999999993</v>
      </c>
      <c r="M1388" s="69">
        <v>2.3499999999999996</v>
      </c>
    </row>
    <row r="1389" spans="1:13" ht="16" x14ac:dyDescent="0.2">
      <c r="A1389" s="77">
        <v>206</v>
      </c>
      <c r="B1389" s="37" t="s">
        <v>271</v>
      </c>
      <c r="C1389" s="90">
        <v>42222</v>
      </c>
      <c r="D1389" s="40">
        <v>4.0968988602639484</v>
      </c>
      <c r="E1389" s="40">
        <v>36666.325910534593</v>
      </c>
      <c r="F1389" s="40">
        <v>0</v>
      </c>
      <c r="G1389" s="41">
        <v>19.52</v>
      </c>
      <c r="H1389" s="41">
        <v>20.399999999999999</v>
      </c>
      <c r="I1389" s="41">
        <v>20.100000000000001</v>
      </c>
      <c r="J1389" s="69">
        <v>6.7</v>
      </c>
      <c r="K1389" s="69">
        <v>3.7</v>
      </c>
      <c r="L1389" s="69">
        <v>4.7</v>
      </c>
      <c r="M1389" s="69">
        <v>2.7</v>
      </c>
    </row>
    <row r="1390" spans="1:13" ht="16" x14ac:dyDescent="0.2">
      <c r="A1390" s="77">
        <v>207</v>
      </c>
      <c r="B1390" s="37" t="s">
        <v>272</v>
      </c>
      <c r="C1390" s="90">
        <v>42222</v>
      </c>
      <c r="D1390" s="40">
        <v>1.7993062526125794</v>
      </c>
      <c r="E1390" s="40">
        <v>22181.651894237824</v>
      </c>
      <c r="F1390" s="40">
        <v>0.52559542334380305</v>
      </c>
      <c r="G1390" s="41">
        <v>19.52</v>
      </c>
      <c r="H1390" s="41">
        <v>19.2</v>
      </c>
      <c r="I1390" s="41">
        <v>25.1</v>
      </c>
      <c r="J1390" s="69">
        <v>9.6</v>
      </c>
      <c r="K1390" s="69">
        <v>5</v>
      </c>
      <c r="L1390" s="69">
        <v>5.4</v>
      </c>
      <c r="M1390" s="69">
        <v>1.8</v>
      </c>
    </row>
    <row r="1391" spans="1:13" ht="16" x14ac:dyDescent="0.2">
      <c r="A1391" s="77">
        <v>208</v>
      </c>
      <c r="B1391" s="37" t="s">
        <v>268</v>
      </c>
      <c r="C1391" s="90">
        <v>42222</v>
      </c>
      <c r="D1391" s="40">
        <v>3.2602648332489284</v>
      </c>
      <c r="E1391" s="40">
        <v>38329.752280859226</v>
      </c>
      <c r="F1391" s="40">
        <v>1.1892915058336633</v>
      </c>
      <c r="G1391" s="41">
        <v>19.52</v>
      </c>
      <c r="H1391" s="41">
        <v>19.899999999999999</v>
      </c>
      <c r="I1391" s="41">
        <v>21</v>
      </c>
      <c r="J1391" s="69">
        <v>7.6</v>
      </c>
      <c r="K1391" s="69">
        <v>3.9</v>
      </c>
      <c r="L1391" s="69">
        <v>6.2</v>
      </c>
      <c r="M1391" s="69">
        <v>2</v>
      </c>
    </row>
    <row r="1392" spans="1:13" ht="16" x14ac:dyDescent="0.2">
      <c r="A1392" s="77">
        <v>209</v>
      </c>
      <c r="B1392" s="37" t="s">
        <v>270</v>
      </c>
      <c r="C1392" s="90">
        <v>42222</v>
      </c>
      <c r="D1392" s="40">
        <v>1.5852417763281492</v>
      </c>
      <c r="E1392" s="40">
        <v>35171.423504335005</v>
      </c>
      <c r="F1392" s="40">
        <v>1.2817729312164086</v>
      </c>
      <c r="G1392" s="41">
        <v>19.52</v>
      </c>
      <c r="H1392" s="41">
        <v>19.399999999999999</v>
      </c>
      <c r="I1392" s="41">
        <v>21.3</v>
      </c>
      <c r="J1392" s="69">
        <v>9.6</v>
      </c>
      <c r="K1392" s="69">
        <v>3.1</v>
      </c>
      <c r="L1392" s="69">
        <v>10</v>
      </c>
      <c r="M1392" s="69">
        <v>1.8</v>
      </c>
    </row>
    <row r="1393" spans="1:13" ht="16" x14ac:dyDescent="0.2">
      <c r="A1393" s="77">
        <v>210</v>
      </c>
      <c r="B1393" s="37" t="s">
        <v>276</v>
      </c>
      <c r="C1393" s="90">
        <v>42222</v>
      </c>
      <c r="D1393" s="40">
        <v>1.9701290573111661</v>
      </c>
      <c r="E1393" s="40">
        <v>27802.864166524352</v>
      </c>
      <c r="F1393" s="40">
        <v>0.50572130808028737</v>
      </c>
      <c r="G1393" s="41">
        <v>19.52</v>
      </c>
      <c r="H1393" s="41">
        <v>18.5</v>
      </c>
      <c r="I1393" s="41">
        <v>16.3</v>
      </c>
      <c r="J1393" s="69">
        <v>6.6</v>
      </c>
      <c r="K1393" s="69">
        <v>5.3</v>
      </c>
      <c r="L1393" s="69">
        <v>11.7</v>
      </c>
      <c r="M1393" s="69">
        <v>1.2</v>
      </c>
    </row>
    <row r="1394" spans="1:13" ht="16" x14ac:dyDescent="0.2">
      <c r="A1394" s="77">
        <v>402</v>
      </c>
      <c r="B1394" s="37" t="s">
        <v>272</v>
      </c>
      <c r="C1394" s="90">
        <v>42222</v>
      </c>
      <c r="D1394" s="40">
        <v>3.6626332011754097</v>
      </c>
      <c r="E1394" s="40">
        <v>39178.969271239519</v>
      </c>
      <c r="F1394" s="40">
        <v>2.9456404691579605</v>
      </c>
      <c r="G1394" s="41">
        <v>21.57</v>
      </c>
      <c r="H1394" s="41">
        <v>20.2</v>
      </c>
      <c r="I1394" s="41">
        <v>18.100000000000001</v>
      </c>
      <c r="J1394" s="69">
        <v>11.4</v>
      </c>
      <c r="K1394" s="69">
        <v>5.2</v>
      </c>
      <c r="L1394" s="69">
        <v>7.7</v>
      </c>
      <c r="M1394" s="69">
        <v>1.8</v>
      </c>
    </row>
    <row r="1395" spans="1:13" ht="16" x14ac:dyDescent="0.2">
      <c r="A1395" s="77">
        <v>403</v>
      </c>
      <c r="B1395" s="37" t="s">
        <v>268</v>
      </c>
      <c r="C1395" s="90">
        <v>42222</v>
      </c>
      <c r="D1395" s="40">
        <v>3.8390167372249855</v>
      </c>
      <c r="E1395" s="40">
        <v>36753.397710967882</v>
      </c>
      <c r="F1395" s="40">
        <v>0</v>
      </c>
      <c r="G1395" s="41">
        <v>21.57</v>
      </c>
      <c r="H1395" s="41">
        <v>20.3</v>
      </c>
      <c r="I1395" s="41">
        <v>21.8</v>
      </c>
      <c r="J1395" s="69">
        <v>11.5</v>
      </c>
      <c r="K1395" s="69">
        <v>4.9000000000000004</v>
      </c>
      <c r="L1395" s="69">
        <v>9.4</v>
      </c>
      <c r="M1395" s="69">
        <v>1.7</v>
      </c>
    </row>
    <row r="1396" spans="1:13" ht="16" x14ac:dyDescent="0.2">
      <c r="A1396" s="77">
        <v>404</v>
      </c>
      <c r="B1396" s="37" t="s">
        <v>273</v>
      </c>
      <c r="C1396" s="90">
        <v>42222</v>
      </c>
      <c r="D1396" s="40">
        <v>4.5698726953304103</v>
      </c>
      <c r="E1396" s="40">
        <v>45003.322445784397</v>
      </c>
      <c r="F1396" s="40">
        <v>0.98985360009102186</v>
      </c>
      <c r="G1396" s="41">
        <v>21.57</v>
      </c>
      <c r="H1396" s="41">
        <v>21.4</v>
      </c>
      <c r="I1396" s="41">
        <v>19.7</v>
      </c>
      <c r="J1396" s="69">
        <v>11.2</v>
      </c>
      <c r="K1396" s="69">
        <v>3.5</v>
      </c>
      <c r="L1396" s="69">
        <v>8.1999999999999993</v>
      </c>
      <c r="M1396" s="69">
        <v>1.2</v>
      </c>
    </row>
    <row r="1397" spans="1:13" ht="16" x14ac:dyDescent="0.2">
      <c r="A1397" s="77">
        <v>405</v>
      </c>
      <c r="B1397" s="37" t="s">
        <v>269</v>
      </c>
      <c r="C1397" s="90">
        <v>42222</v>
      </c>
      <c r="D1397" s="40">
        <v>3.4286121054562804</v>
      </c>
      <c r="E1397" s="40">
        <v>43957.289389996164</v>
      </c>
      <c r="F1397" s="40">
        <v>0.63492142397168516</v>
      </c>
      <c r="G1397" s="41">
        <v>21.57</v>
      </c>
      <c r="H1397" s="41">
        <v>20.399999999999999</v>
      </c>
      <c r="I1397" s="41">
        <v>21.8</v>
      </c>
      <c r="J1397" s="69">
        <v>10.65</v>
      </c>
      <c r="K1397" s="69">
        <v>3.25</v>
      </c>
      <c r="L1397" s="69">
        <v>9</v>
      </c>
      <c r="M1397" s="69">
        <v>2</v>
      </c>
    </row>
    <row r="1398" spans="1:13" ht="16" x14ac:dyDescent="0.2">
      <c r="A1398" s="77">
        <v>406</v>
      </c>
      <c r="B1398" s="37" t="s">
        <v>276</v>
      </c>
      <c r="C1398" s="90">
        <v>42222</v>
      </c>
      <c r="D1398" s="40">
        <v>1.834372952183235</v>
      </c>
      <c r="E1398" s="40">
        <v>22465.940488053475</v>
      </c>
      <c r="F1398" s="40">
        <v>0.63536527972796952</v>
      </c>
      <c r="G1398" s="41">
        <v>21.57</v>
      </c>
      <c r="H1398" s="41">
        <v>19.7</v>
      </c>
      <c r="I1398" s="41">
        <v>26.4</v>
      </c>
      <c r="J1398" s="69">
        <v>12.4</v>
      </c>
      <c r="K1398" s="69">
        <v>3.6</v>
      </c>
      <c r="L1398" s="69">
        <v>7.4</v>
      </c>
      <c r="M1398" s="69">
        <v>0.8</v>
      </c>
    </row>
    <row r="1399" spans="1:13" ht="16" x14ac:dyDescent="0.2">
      <c r="A1399" s="77">
        <v>407</v>
      </c>
      <c r="B1399" s="37" t="s">
        <v>274</v>
      </c>
      <c r="C1399" s="90">
        <v>42222</v>
      </c>
      <c r="D1399" s="40">
        <v>3.1994454798738499</v>
      </c>
      <c r="E1399" s="40">
        <v>42443.35059446653</v>
      </c>
      <c r="F1399" s="40">
        <v>0</v>
      </c>
      <c r="G1399" s="41">
        <v>21.57</v>
      </c>
      <c r="H1399" s="41">
        <v>20</v>
      </c>
      <c r="I1399" s="41">
        <v>24.2</v>
      </c>
      <c r="J1399" s="69">
        <v>7.5</v>
      </c>
      <c r="K1399" s="69">
        <v>3.3</v>
      </c>
      <c r="L1399" s="69">
        <v>7.2</v>
      </c>
      <c r="M1399" s="69">
        <v>1.3</v>
      </c>
    </row>
    <row r="1400" spans="1:13" ht="16" x14ac:dyDescent="0.2">
      <c r="A1400" s="77">
        <v>408</v>
      </c>
      <c r="B1400" s="37" t="s">
        <v>271</v>
      </c>
      <c r="C1400" s="90">
        <v>42222</v>
      </c>
      <c r="D1400" s="40">
        <v>3.016912639421363</v>
      </c>
      <c r="E1400" s="40">
        <v>48738.958431708248</v>
      </c>
      <c r="F1400" s="40">
        <v>2.549625978230905</v>
      </c>
      <c r="G1400" s="41">
        <v>21.57</v>
      </c>
      <c r="H1400" s="41">
        <v>19.5</v>
      </c>
      <c r="I1400" s="41">
        <v>21.3</v>
      </c>
      <c r="J1400" s="69">
        <v>3.3</v>
      </c>
      <c r="K1400" s="69">
        <v>1.7</v>
      </c>
      <c r="L1400" s="69">
        <v>3.3</v>
      </c>
      <c r="M1400" s="69">
        <v>0.6</v>
      </c>
    </row>
    <row r="1401" spans="1:13" ht="16" x14ac:dyDescent="0.2">
      <c r="A1401" s="77">
        <v>409</v>
      </c>
      <c r="B1401" s="37" t="s">
        <v>270</v>
      </c>
      <c r="C1401" s="90">
        <v>42222</v>
      </c>
      <c r="D1401" s="40">
        <v>5.4925340315885842</v>
      </c>
      <c r="E1401" s="40">
        <v>63873.471034455419</v>
      </c>
      <c r="F1401" s="40">
        <v>2.9659596343722918</v>
      </c>
      <c r="G1401" s="41">
        <v>21.57</v>
      </c>
      <c r="H1401" s="41">
        <v>20.2</v>
      </c>
      <c r="I1401" s="41">
        <v>20.9</v>
      </c>
      <c r="J1401" s="69">
        <v>3.2</v>
      </c>
      <c r="K1401" s="69">
        <v>1.8</v>
      </c>
      <c r="L1401" s="69">
        <v>3.3</v>
      </c>
      <c r="M1401" s="69">
        <v>0.5</v>
      </c>
    </row>
    <row r="1402" spans="1:13" ht="16" x14ac:dyDescent="0.2">
      <c r="A1402" s="77">
        <v>102</v>
      </c>
      <c r="B1402" s="37" t="s">
        <v>271</v>
      </c>
      <c r="C1402" s="90">
        <v>42229</v>
      </c>
      <c r="D1402" s="40">
        <v>1.6920985934806874</v>
      </c>
      <c r="E1402" s="40">
        <v>55696.997896315275</v>
      </c>
      <c r="F1402" s="40">
        <v>8.6084934103773065</v>
      </c>
      <c r="G1402" s="41">
        <v>25.83</v>
      </c>
      <c r="H1402" s="41">
        <v>21.4</v>
      </c>
      <c r="I1402" s="41">
        <v>22.2</v>
      </c>
      <c r="J1402" s="40" t="s">
        <v>348</v>
      </c>
      <c r="K1402" s="40" t="s">
        <v>348</v>
      </c>
      <c r="L1402" s="40" t="s">
        <v>348</v>
      </c>
      <c r="M1402" s="40" t="s">
        <v>348</v>
      </c>
    </row>
    <row r="1403" spans="1:13" ht="16" x14ac:dyDescent="0.2">
      <c r="A1403" s="77">
        <v>103</v>
      </c>
      <c r="B1403" s="37" t="s">
        <v>272</v>
      </c>
      <c r="C1403" s="90">
        <v>42229</v>
      </c>
      <c r="D1403" s="40">
        <v>1.4806998444058064</v>
      </c>
      <c r="E1403" s="40">
        <v>57094.310913299982</v>
      </c>
      <c r="F1403" s="40">
        <v>4.1460616584349594</v>
      </c>
      <c r="G1403" s="41">
        <v>25.83</v>
      </c>
      <c r="H1403" s="41">
        <v>21.8</v>
      </c>
      <c r="I1403" s="41">
        <v>24</v>
      </c>
      <c r="J1403" s="40" t="s">
        <v>348</v>
      </c>
      <c r="K1403" s="40" t="s">
        <v>348</v>
      </c>
      <c r="L1403" s="40" t="s">
        <v>348</v>
      </c>
      <c r="M1403" s="40" t="s">
        <v>348</v>
      </c>
    </row>
    <row r="1404" spans="1:13" ht="16" x14ac:dyDescent="0.2">
      <c r="A1404" s="77">
        <v>104</v>
      </c>
      <c r="B1404" s="37" t="s">
        <v>269</v>
      </c>
      <c r="C1404" s="90">
        <v>42229</v>
      </c>
      <c r="D1404" s="40">
        <v>5.3835799634531956</v>
      </c>
      <c r="E1404" s="40">
        <v>80895.55711064057</v>
      </c>
      <c r="F1404" s="40">
        <v>3.4955847192348806</v>
      </c>
      <c r="G1404" s="41">
        <v>25.83</v>
      </c>
      <c r="H1404" s="41">
        <v>21.8</v>
      </c>
      <c r="I1404" s="41">
        <v>26.5</v>
      </c>
      <c r="J1404" s="40" t="s">
        <v>348</v>
      </c>
      <c r="K1404" s="40" t="s">
        <v>348</v>
      </c>
      <c r="L1404" s="40" t="s">
        <v>348</v>
      </c>
      <c r="M1404" s="40" t="s">
        <v>348</v>
      </c>
    </row>
    <row r="1405" spans="1:13" ht="16" x14ac:dyDescent="0.2">
      <c r="A1405" s="77">
        <v>105</v>
      </c>
      <c r="B1405" s="37" t="s">
        <v>274</v>
      </c>
      <c r="C1405" s="90">
        <v>42229</v>
      </c>
      <c r="D1405" s="40">
        <v>0.69881461806451139</v>
      </c>
      <c r="E1405" s="40">
        <v>48043.772776617421</v>
      </c>
      <c r="F1405" s="40">
        <v>3.2998003119506931</v>
      </c>
      <c r="G1405" s="41">
        <v>25.83</v>
      </c>
      <c r="H1405" s="41">
        <v>22.9</v>
      </c>
      <c r="I1405" s="41">
        <v>22</v>
      </c>
      <c r="J1405" s="40" t="s">
        <v>348</v>
      </c>
      <c r="K1405" s="40" t="s">
        <v>348</v>
      </c>
      <c r="L1405" s="40" t="s">
        <v>348</v>
      </c>
      <c r="M1405" s="40" t="s">
        <v>348</v>
      </c>
    </row>
    <row r="1406" spans="1:13" ht="16" x14ac:dyDescent="0.2">
      <c r="A1406" s="77">
        <v>106</v>
      </c>
      <c r="B1406" s="37" t="s">
        <v>268</v>
      </c>
      <c r="C1406" s="90">
        <v>42229</v>
      </c>
      <c r="D1406" s="40">
        <v>2.9473388204274213</v>
      </c>
      <c r="E1406" s="40">
        <v>56662.318831515513</v>
      </c>
      <c r="F1406" s="40">
        <v>4.8367543223136416</v>
      </c>
      <c r="G1406" s="41">
        <v>25.83</v>
      </c>
      <c r="H1406" s="41">
        <v>21.9</v>
      </c>
      <c r="I1406" s="41">
        <v>24</v>
      </c>
      <c r="J1406" s="40" t="s">
        <v>348</v>
      </c>
      <c r="K1406" s="40" t="s">
        <v>348</v>
      </c>
      <c r="L1406" s="40" t="s">
        <v>348</v>
      </c>
      <c r="M1406" s="40" t="s">
        <v>348</v>
      </c>
    </row>
    <row r="1407" spans="1:13" ht="16" x14ac:dyDescent="0.2">
      <c r="A1407" s="77">
        <v>107</v>
      </c>
      <c r="B1407" s="37" t="s">
        <v>270</v>
      </c>
      <c r="C1407" s="90">
        <v>42229</v>
      </c>
      <c r="D1407" s="40">
        <v>3.724761225456132</v>
      </c>
      <c r="E1407" s="40">
        <v>58416.352224169343</v>
      </c>
      <c r="F1407" s="40">
        <v>3.6464172465076166</v>
      </c>
      <c r="G1407" s="41">
        <v>25.83</v>
      </c>
      <c r="H1407" s="41">
        <v>22.4</v>
      </c>
      <c r="I1407" s="41">
        <v>24.7</v>
      </c>
      <c r="J1407" s="40" t="s">
        <v>348</v>
      </c>
      <c r="K1407" s="40" t="s">
        <v>348</v>
      </c>
      <c r="L1407" s="40" t="s">
        <v>348</v>
      </c>
      <c r="M1407" s="40" t="s">
        <v>348</v>
      </c>
    </row>
    <row r="1408" spans="1:13" ht="16" x14ac:dyDescent="0.2">
      <c r="A1408" s="77">
        <v>109</v>
      </c>
      <c r="B1408" s="37" t="s">
        <v>276</v>
      </c>
      <c r="C1408" s="90">
        <v>42229</v>
      </c>
      <c r="D1408" s="40">
        <v>1.3918852140909341</v>
      </c>
      <c r="E1408" s="40">
        <v>27254.535415548373</v>
      </c>
      <c r="F1408" s="40">
        <v>2.1868497473895498</v>
      </c>
      <c r="G1408" s="41">
        <v>25.83</v>
      </c>
      <c r="H1408" s="41">
        <v>21.6</v>
      </c>
      <c r="I1408" s="41">
        <v>24</v>
      </c>
      <c r="J1408" s="40" t="s">
        <v>348</v>
      </c>
      <c r="K1408" s="40" t="s">
        <v>348</v>
      </c>
      <c r="L1408" s="40" t="s">
        <v>348</v>
      </c>
      <c r="M1408" s="40" t="s">
        <v>348</v>
      </c>
    </row>
    <row r="1409" spans="1:13" ht="16" x14ac:dyDescent="0.2">
      <c r="A1409" s="77">
        <v>110</v>
      </c>
      <c r="B1409" s="37" t="s">
        <v>273</v>
      </c>
      <c r="C1409" s="90">
        <v>42229</v>
      </c>
      <c r="D1409" s="40">
        <v>1.3972746334519015</v>
      </c>
      <c r="E1409" s="40">
        <v>82170.329196089224</v>
      </c>
      <c r="F1409" s="40">
        <v>1.8293528241108952</v>
      </c>
      <c r="G1409" s="41">
        <v>25.83</v>
      </c>
      <c r="H1409" s="41">
        <v>22.5</v>
      </c>
      <c r="I1409" s="41">
        <v>25.5</v>
      </c>
      <c r="J1409" s="40" t="s">
        <v>348</v>
      </c>
      <c r="K1409" s="40" t="s">
        <v>348</v>
      </c>
      <c r="L1409" s="40" t="s">
        <v>348</v>
      </c>
      <c r="M1409" s="40" t="s">
        <v>348</v>
      </c>
    </row>
    <row r="1410" spans="1:13" ht="16" x14ac:dyDescent="0.2">
      <c r="A1410" s="77">
        <v>202</v>
      </c>
      <c r="B1410" s="37" t="s">
        <v>273</v>
      </c>
      <c r="C1410" s="90">
        <v>42229</v>
      </c>
      <c r="D1410" s="40">
        <v>8.9495988763828702</v>
      </c>
      <c r="E1410" s="40">
        <v>85095.222731635688</v>
      </c>
      <c r="F1410" s="40">
        <v>1.158975640573402</v>
      </c>
      <c r="G1410" s="41">
        <v>24.67</v>
      </c>
      <c r="H1410" s="41">
        <v>22.2</v>
      </c>
      <c r="I1410" s="41">
        <v>28.8</v>
      </c>
      <c r="J1410" s="40" t="s">
        <v>348</v>
      </c>
      <c r="K1410" s="40" t="s">
        <v>348</v>
      </c>
      <c r="L1410" s="40" t="s">
        <v>348</v>
      </c>
      <c r="M1410" s="40" t="s">
        <v>348</v>
      </c>
    </row>
    <row r="1411" spans="1:13" ht="16" x14ac:dyDescent="0.2">
      <c r="A1411" s="77">
        <v>204</v>
      </c>
      <c r="B1411" s="37" t="s">
        <v>274</v>
      </c>
      <c r="C1411" s="90">
        <v>42229</v>
      </c>
      <c r="D1411" s="40">
        <v>4.3987168157719898</v>
      </c>
      <c r="E1411" s="40">
        <v>50163.334840977681</v>
      </c>
      <c r="F1411" s="40">
        <v>1.5956873888580723</v>
      </c>
      <c r="G1411" s="41">
        <v>24.67</v>
      </c>
      <c r="H1411" s="41">
        <v>22.8</v>
      </c>
      <c r="I1411" s="41">
        <v>30.6</v>
      </c>
      <c r="J1411" s="40" t="s">
        <v>348</v>
      </c>
      <c r="K1411" s="40" t="s">
        <v>348</v>
      </c>
      <c r="L1411" s="40" t="s">
        <v>348</v>
      </c>
      <c r="M1411" s="40" t="s">
        <v>348</v>
      </c>
    </row>
    <row r="1412" spans="1:13" ht="16" x14ac:dyDescent="0.2">
      <c r="A1412" s="77">
        <v>205</v>
      </c>
      <c r="B1412" s="37" t="s">
        <v>269</v>
      </c>
      <c r="C1412" s="90">
        <v>42229</v>
      </c>
      <c r="D1412" s="40">
        <v>9.1854778684651457</v>
      </c>
      <c r="E1412" s="40">
        <v>122103.16951867902</v>
      </c>
      <c r="F1412" s="40">
        <v>0</v>
      </c>
      <c r="G1412" s="41">
        <v>24.67</v>
      </c>
      <c r="H1412" s="41">
        <v>22.9</v>
      </c>
      <c r="I1412" s="41">
        <v>31.2</v>
      </c>
      <c r="J1412" s="40" t="s">
        <v>348</v>
      </c>
      <c r="K1412" s="40" t="s">
        <v>348</v>
      </c>
      <c r="L1412" s="40" t="s">
        <v>348</v>
      </c>
      <c r="M1412" s="40" t="s">
        <v>348</v>
      </c>
    </row>
    <row r="1413" spans="1:13" ht="16" x14ac:dyDescent="0.2">
      <c r="A1413" s="77">
        <v>206</v>
      </c>
      <c r="B1413" s="37" t="s">
        <v>271</v>
      </c>
      <c r="C1413" s="90">
        <v>42229</v>
      </c>
      <c r="D1413" s="40">
        <v>5.9135243240808624</v>
      </c>
      <c r="E1413" s="40">
        <v>120927.63022871404</v>
      </c>
      <c r="F1413" s="40">
        <v>3.2681667873874511</v>
      </c>
      <c r="G1413" s="41">
        <v>24.67</v>
      </c>
      <c r="H1413" s="41">
        <v>22.5</v>
      </c>
      <c r="I1413" s="41">
        <v>30.1</v>
      </c>
      <c r="J1413" s="40" t="s">
        <v>348</v>
      </c>
      <c r="K1413" s="40" t="s">
        <v>348</v>
      </c>
      <c r="L1413" s="40" t="s">
        <v>348</v>
      </c>
      <c r="M1413" s="40" t="s">
        <v>348</v>
      </c>
    </row>
    <row r="1414" spans="1:13" ht="16" x14ac:dyDescent="0.2">
      <c r="A1414" s="77">
        <v>207</v>
      </c>
      <c r="B1414" s="37" t="s">
        <v>272</v>
      </c>
      <c r="C1414" s="90">
        <v>42229</v>
      </c>
      <c r="D1414" s="40">
        <v>3.6309009616112617</v>
      </c>
      <c r="E1414" s="40">
        <v>81848.57395603451</v>
      </c>
      <c r="F1414" s="40">
        <v>0.54676513652070335</v>
      </c>
      <c r="G1414" s="41">
        <v>24.67</v>
      </c>
      <c r="H1414" s="41">
        <v>22.4</v>
      </c>
      <c r="I1414" s="41">
        <v>28.3</v>
      </c>
      <c r="J1414" s="40" t="s">
        <v>348</v>
      </c>
      <c r="K1414" s="40" t="s">
        <v>348</v>
      </c>
      <c r="L1414" s="40" t="s">
        <v>348</v>
      </c>
      <c r="M1414" s="40" t="s">
        <v>348</v>
      </c>
    </row>
    <row r="1415" spans="1:13" ht="16" x14ac:dyDescent="0.2">
      <c r="A1415" s="77">
        <v>208</v>
      </c>
      <c r="B1415" s="37" t="s">
        <v>268</v>
      </c>
      <c r="C1415" s="90">
        <v>42229</v>
      </c>
      <c r="D1415" s="40">
        <v>4.6759128688182336</v>
      </c>
      <c r="E1415" s="40">
        <v>109542.32000325208</v>
      </c>
      <c r="F1415" s="40">
        <v>0.6966840733430445</v>
      </c>
      <c r="G1415" s="41">
        <v>24.67</v>
      </c>
      <c r="H1415" s="41">
        <v>22</v>
      </c>
      <c r="I1415" s="41">
        <v>29.9</v>
      </c>
      <c r="J1415" s="40" t="s">
        <v>348</v>
      </c>
      <c r="K1415" s="40" t="s">
        <v>348</v>
      </c>
      <c r="L1415" s="40" t="s">
        <v>348</v>
      </c>
      <c r="M1415" s="40" t="s">
        <v>348</v>
      </c>
    </row>
    <row r="1416" spans="1:13" ht="16" x14ac:dyDescent="0.2">
      <c r="A1416" s="77">
        <v>209</v>
      </c>
      <c r="B1416" s="37" t="s">
        <v>270</v>
      </c>
      <c r="C1416" s="90">
        <v>42229</v>
      </c>
      <c r="D1416" s="40">
        <v>2.3428452209147235</v>
      </c>
      <c r="E1416" s="40">
        <v>95415.1038424664</v>
      </c>
      <c r="F1416" s="40">
        <v>0.23420195498635296</v>
      </c>
      <c r="G1416" s="41">
        <v>24.67</v>
      </c>
      <c r="H1416" s="41">
        <v>22.4</v>
      </c>
      <c r="I1416" s="41">
        <v>27.5</v>
      </c>
      <c r="J1416" s="40" t="s">
        <v>348</v>
      </c>
      <c r="K1416" s="40" t="s">
        <v>348</v>
      </c>
      <c r="L1416" s="40" t="s">
        <v>348</v>
      </c>
      <c r="M1416" s="40" t="s">
        <v>348</v>
      </c>
    </row>
    <row r="1417" spans="1:13" ht="16" x14ac:dyDescent="0.2">
      <c r="A1417" s="77">
        <v>210</v>
      </c>
      <c r="B1417" s="37" t="s">
        <v>276</v>
      </c>
      <c r="C1417" s="90">
        <v>42229</v>
      </c>
      <c r="D1417" s="40">
        <v>4.0078186665971858</v>
      </c>
      <c r="E1417" s="40">
        <v>63200.538762290125</v>
      </c>
      <c r="F1417" s="40">
        <v>1.9140829174460807</v>
      </c>
      <c r="G1417" s="41">
        <v>24.67</v>
      </c>
      <c r="H1417" s="41">
        <v>21.2</v>
      </c>
      <c r="I1417" s="41">
        <v>23.6</v>
      </c>
      <c r="J1417" s="40" t="s">
        <v>348</v>
      </c>
      <c r="K1417" s="40" t="s">
        <v>348</v>
      </c>
      <c r="L1417" s="40" t="s">
        <v>348</v>
      </c>
      <c r="M1417" s="40" t="s">
        <v>348</v>
      </c>
    </row>
    <row r="1418" spans="1:13" ht="16" x14ac:dyDescent="0.2">
      <c r="A1418" s="77">
        <v>402</v>
      </c>
      <c r="B1418" s="37" t="s">
        <v>272</v>
      </c>
      <c r="C1418" s="90">
        <v>42229</v>
      </c>
      <c r="D1418" s="40">
        <v>2.9804332285921338</v>
      </c>
      <c r="E1418" s="40">
        <v>77351.754471808294</v>
      </c>
      <c r="F1418" s="40">
        <v>5.5529918030466723</v>
      </c>
      <c r="G1418" s="41">
        <v>23.81</v>
      </c>
      <c r="H1418" s="41">
        <v>20.8</v>
      </c>
      <c r="I1418" s="41">
        <v>27.6</v>
      </c>
      <c r="J1418" s="40" t="s">
        <v>348</v>
      </c>
      <c r="K1418" s="40" t="s">
        <v>348</v>
      </c>
      <c r="L1418" s="40" t="s">
        <v>348</v>
      </c>
      <c r="M1418" s="40" t="s">
        <v>348</v>
      </c>
    </row>
    <row r="1419" spans="1:13" ht="16" x14ac:dyDescent="0.2">
      <c r="A1419" s="77">
        <v>403</v>
      </c>
      <c r="B1419" s="37" t="s">
        <v>268</v>
      </c>
      <c r="C1419" s="90">
        <v>42229</v>
      </c>
      <c r="D1419" s="40">
        <v>5.4434410348324045</v>
      </c>
      <c r="E1419" s="40">
        <v>91034.943868416711</v>
      </c>
      <c r="F1419" s="40">
        <v>1.3127276777171477</v>
      </c>
      <c r="G1419" s="41">
        <v>23.81</v>
      </c>
      <c r="H1419" s="41">
        <v>21.2</v>
      </c>
      <c r="I1419" s="41">
        <v>31.3</v>
      </c>
      <c r="J1419" s="40" t="s">
        <v>348</v>
      </c>
      <c r="K1419" s="40" t="s">
        <v>348</v>
      </c>
      <c r="L1419" s="40" t="s">
        <v>348</v>
      </c>
      <c r="M1419" s="40" t="s">
        <v>348</v>
      </c>
    </row>
    <row r="1420" spans="1:13" ht="16" x14ac:dyDescent="0.2">
      <c r="A1420" s="77">
        <v>404</v>
      </c>
      <c r="B1420" s="37" t="s">
        <v>273</v>
      </c>
      <c r="C1420" s="90">
        <v>42229</v>
      </c>
      <c r="D1420" s="40">
        <v>6.8210787403501216</v>
      </c>
      <c r="E1420" s="40">
        <v>93084.54229478116</v>
      </c>
      <c r="F1420" s="40">
        <v>4.1131466477081968</v>
      </c>
      <c r="G1420" s="41">
        <v>23.81</v>
      </c>
      <c r="H1420" s="41">
        <v>21.7</v>
      </c>
      <c r="I1420" s="41">
        <v>28.2</v>
      </c>
      <c r="J1420" s="40" t="s">
        <v>348</v>
      </c>
      <c r="K1420" s="40" t="s">
        <v>348</v>
      </c>
      <c r="L1420" s="40" t="s">
        <v>348</v>
      </c>
      <c r="M1420" s="40" t="s">
        <v>348</v>
      </c>
    </row>
    <row r="1421" spans="1:13" ht="16" x14ac:dyDescent="0.2">
      <c r="A1421" s="77">
        <v>405</v>
      </c>
      <c r="B1421" s="37" t="s">
        <v>269</v>
      </c>
      <c r="C1421" s="90">
        <v>42229</v>
      </c>
      <c r="D1421" s="40">
        <v>2.5119486818889243</v>
      </c>
      <c r="E1421" s="40">
        <v>87734.287104179151</v>
      </c>
      <c r="F1421" s="40">
        <v>2.0046691827361842</v>
      </c>
      <c r="G1421" s="41">
        <v>23.81</v>
      </c>
      <c r="H1421" s="41">
        <v>21.2</v>
      </c>
      <c r="I1421" s="41">
        <v>31.9</v>
      </c>
      <c r="J1421" s="40" t="s">
        <v>348</v>
      </c>
      <c r="K1421" s="40" t="s">
        <v>348</v>
      </c>
      <c r="L1421" s="40" t="s">
        <v>348</v>
      </c>
      <c r="M1421" s="40" t="s">
        <v>348</v>
      </c>
    </row>
    <row r="1422" spans="1:13" ht="16" x14ac:dyDescent="0.2">
      <c r="A1422" s="77">
        <v>406</v>
      </c>
      <c r="B1422" s="37" t="s">
        <v>276</v>
      </c>
      <c r="C1422" s="90">
        <v>42229</v>
      </c>
      <c r="D1422" s="40">
        <v>2.6855570827123842</v>
      </c>
      <c r="E1422" s="40">
        <v>57691.251135074912</v>
      </c>
      <c r="F1422" s="40">
        <v>0.55686332650729298</v>
      </c>
      <c r="G1422" s="41">
        <v>23.81</v>
      </c>
      <c r="H1422" s="41">
        <v>21</v>
      </c>
      <c r="I1422" s="41">
        <v>28.4</v>
      </c>
      <c r="J1422" s="40" t="s">
        <v>348</v>
      </c>
      <c r="K1422" s="40" t="s">
        <v>348</v>
      </c>
      <c r="L1422" s="40" t="s">
        <v>348</v>
      </c>
      <c r="M1422" s="40" t="s">
        <v>348</v>
      </c>
    </row>
    <row r="1423" spans="1:13" ht="16" x14ac:dyDescent="0.2">
      <c r="A1423" s="77">
        <v>407</v>
      </c>
      <c r="B1423" s="37" t="s">
        <v>274</v>
      </c>
      <c r="C1423" s="90">
        <v>42229</v>
      </c>
      <c r="D1423" s="40">
        <v>3.0742832551753079</v>
      </c>
      <c r="E1423" s="40">
        <v>105684.86715813092</v>
      </c>
      <c r="F1423" s="40">
        <v>0.38119246435869486</v>
      </c>
      <c r="G1423" s="41">
        <v>23.81</v>
      </c>
      <c r="H1423" s="41">
        <v>21.6</v>
      </c>
      <c r="I1423" s="41">
        <v>29.3</v>
      </c>
      <c r="J1423" s="40" t="s">
        <v>348</v>
      </c>
      <c r="K1423" s="40" t="s">
        <v>348</v>
      </c>
      <c r="L1423" s="40" t="s">
        <v>348</v>
      </c>
      <c r="M1423" s="40" t="s">
        <v>348</v>
      </c>
    </row>
    <row r="1424" spans="1:13" ht="16" x14ac:dyDescent="0.2">
      <c r="A1424" s="77">
        <v>408</v>
      </c>
      <c r="B1424" s="37" t="s">
        <v>271</v>
      </c>
      <c r="C1424" s="90">
        <v>42229</v>
      </c>
      <c r="D1424" s="40">
        <v>5.3042055074141254</v>
      </c>
      <c r="E1424" s="40">
        <v>116302.05502854848</v>
      </c>
      <c r="F1424" s="40">
        <v>1.4889298343694326</v>
      </c>
      <c r="G1424" s="41">
        <v>23.81</v>
      </c>
      <c r="H1424" s="41">
        <v>20.9</v>
      </c>
      <c r="I1424" s="41">
        <v>27.5</v>
      </c>
      <c r="J1424" s="40" t="s">
        <v>348</v>
      </c>
      <c r="K1424" s="40" t="s">
        <v>348</v>
      </c>
      <c r="L1424" s="40" t="s">
        <v>348</v>
      </c>
      <c r="M1424" s="40" t="s">
        <v>348</v>
      </c>
    </row>
    <row r="1425" spans="1:13" ht="16" x14ac:dyDescent="0.2">
      <c r="A1425" s="77">
        <v>409</v>
      </c>
      <c r="B1425" s="37" t="s">
        <v>270</v>
      </c>
      <c r="C1425" s="90">
        <v>42229</v>
      </c>
      <c r="D1425" s="40">
        <v>5.3868366503476377</v>
      </c>
      <c r="E1425" s="40">
        <v>105500.64311459525</v>
      </c>
      <c r="F1425" s="40">
        <v>5.0403022020601878</v>
      </c>
      <c r="G1425" s="41">
        <v>23.81</v>
      </c>
      <c r="H1425" s="41">
        <v>21</v>
      </c>
      <c r="I1425" s="41">
        <v>29.6</v>
      </c>
      <c r="J1425" s="40" t="s">
        <v>348</v>
      </c>
      <c r="K1425" s="40" t="s">
        <v>348</v>
      </c>
      <c r="L1425" s="40" t="s">
        <v>348</v>
      </c>
      <c r="M1425" s="40" t="s">
        <v>348</v>
      </c>
    </row>
    <row r="1426" spans="1:13" ht="16" x14ac:dyDescent="0.2">
      <c r="A1426" s="77">
        <v>102</v>
      </c>
      <c r="B1426" s="37" t="s">
        <v>271</v>
      </c>
      <c r="C1426" s="90">
        <v>42240</v>
      </c>
      <c r="D1426" s="40">
        <v>2.1155672428323387</v>
      </c>
      <c r="E1426" s="40">
        <v>26158.523827256598</v>
      </c>
      <c r="F1426" s="40">
        <v>2.5339244488812938</v>
      </c>
      <c r="G1426" s="41">
        <v>12.13</v>
      </c>
      <c r="H1426" s="41">
        <v>14.5</v>
      </c>
      <c r="I1426" s="41">
        <v>22.2</v>
      </c>
      <c r="J1426" s="40" t="s">
        <v>348</v>
      </c>
      <c r="K1426" s="40" t="s">
        <v>348</v>
      </c>
      <c r="L1426" s="40" t="s">
        <v>348</v>
      </c>
      <c r="M1426" s="40" t="s">
        <v>348</v>
      </c>
    </row>
    <row r="1427" spans="1:13" ht="16" x14ac:dyDescent="0.2">
      <c r="A1427" s="77">
        <v>103</v>
      </c>
      <c r="B1427" s="37" t="s">
        <v>272</v>
      </c>
      <c r="C1427" s="90">
        <v>42240</v>
      </c>
      <c r="D1427" s="40">
        <v>0.58628332585502696</v>
      </c>
      <c r="E1427" s="40">
        <v>32822.708340654041</v>
      </c>
      <c r="F1427" s="40">
        <v>1.2064520960089646</v>
      </c>
      <c r="G1427" s="41">
        <v>12.13</v>
      </c>
      <c r="H1427" s="41">
        <v>14</v>
      </c>
      <c r="I1427" s="41">
        <v>27.4</v>
      </c>
      <c r="J1427" s="40" t="s">
        <v>348</v>
      </c>
      <c r="K1427" s="40" t="s">
        <v>348</v>
      </c>
      <c r="L1427" s="40" t="s">
        <v>348</v>
      </c>
      <c r="M1427" s="40" t="s">
        <v>348</v>
      </c>
    </row>
    <row r="1428" spans="1:13" ht="16" x14ac:dyDescent="0.2">
      <c r="A1428" s="77">
        <v>104</v>
      </c>
      <c r="B1428" s="37" t="s">
        <v>269</v>
      </c>
      <c r="C1428" s="90">
        <v>42240</v>
      </c>
      <c r="D1428" s="40">
        <v>2.2972411198858187</v>
      </c>
      <c r="E1428" s="40">
        <v>34003.648591686164</v>
      </c>
      <c r="F1428" s="40">
        <v>1.1976448397648896</v>
      </c>
      <c r="G1428" s="41">
        <v>12.13</v>
      </c>
      <c r="H1428" s="41">
        <v>14</v>
      </c>
      <c r="I1428" s="41">
        <v>23.4</v>
      </c>
      <c r="J1428" s="40" t="s">
        <v>348</v>
      </c>
      <c r="K1428" s="40" t="s">
        <v>348</v>
      </c>
      <c r="L1428" s="40" t="s">
        <v>348</v>
      </c>
      <c r="M1428" s="40" t="s">
        <v>348</v>
      </c>
    </row>
    <row r="1429" spans="1:13" ht="16" x14ac:dyDescent="0.2">
      <c r="A1429" s="77">
        <v>105</v>
      </c>
      <c r="B1429" s="37" t="s">
        <v>274</v>
      </c>
      <c r="C1429" s="90">
        <v>42240</v>
      </c>
      <c r="D1429" s="40">
        <v>0.32463080113223025</v>
      </c>
      <c r="E1429" s="40">
        <v>19283.130007688869</v>
      </c>
      <c r="F1429" s="40">
        <v>0</v>
      </c>
      <c r="G1429" s="41">
        <v>12.13</v>
      </c>
      <c r="H1429" s="41">
        <v>13.5</v>
      </c>
      <c r="I1429" s="41">
        <v>22.4</v>
      </c>
      <c r="J1429" s="40" t="s">
        <v>348</v>
      </c>
      <c r="K1429" s="40" t="s">
        <v>348</v>
      </c>
      <c r="L1429" s="40" t="s">
        <v>348</v>
      </c>
      <c r="M1429" s="40" t="s">
        <v>348</v>
      </c>
    </row>
    <row r="1430" spans="1:13" ht="16" x14ac:dyDescent="0.2">
      <c r="A1430" s="77">
        <v>106</v>
      </c>
      <c r="B1430" s="37" t="s">
        <v>268</v>
      </c>
      <c r="C1430" s="90">
        <v>42240</v>
      </c>
      <c r="D1430" s="40">
        <v>1.9379832085252566</v>
      </c>
      <c r="E1430" s="40">
        <v>34374.310048811043</v>
      </c>
      <c r="F1430" s="40">
        <v>0</v>
      </c>
      <c r="G1430" s="41">
        <v>12.13</v>
      </c>
      <c r="H1430" s="41">
        <v>13.3</v>
      </c>
      <c r="I1430" s="41">
        <v>19.8</v>
      </c>
      <c r="J1430" s="40" t="s">
        <v>348</v>
      </c>
      <c r="K1430" s="40" t="s">
        <v>348</v>
      </c>
      <c r="L1430" s="40" t="s">
        <v>348</v>
      </c>
      <c r="M1430" s="40" t="s">
        <v>348</v>
      </c>
    </row>
    <row r="1431" spans="1:13" ht="16" x14ac:dyDescent="0.2">
      <c r="A1431" s="77">
        <v>107</v>
      </c>
      <c r="B1431" s="37" t="s">
        <v>270</v>
      </c>
      <c r="C1431" s="90">
        <v>42240</v>
      </c>
      <c r="D1431" s="40">
        <v>0.87401658316953301</v>
      </c>
      <c r="E1431" s="40">
        <v>27390.363312594687</v>
      </c>
      <c r="F1431" s="40">
        <v>1.7047783426970209</v>
      </c>
      <c r="G1431" s="41">
        <v>12.13</v>
      </c>
      <c r="H1431" s="41">
        <v>13.4</v>
      </c>
      <c r="I1431" s="41">
        <v>24.4</v>
      </c>
      <c r="J1431" s="40" t="s">
        <v>348</v>
      </c>
      <c r="K1431" s="40" t="s">
        <v>348</v>
      </c>
      <c r="L1431" s="40" t="s">
        <v>348</v>
      </c>
      <c r="M1431" s="40" t="s">
        <v>348</v>
      </c>
    </row>
    <row r="1432" spans="1:13" ht="16" x14ac:dyDescent="0.2">
      <c r="A1432" s="77">
        <v>109</v>
      </c>
      <c r="B1432" s="37" t="s">
        <v>276</v>
      </c>
      <c r="C1432" s="90">
        <v>42240</v>
      </c>
      <c r="D1432" s="40">
        <v>1.0259925963161451</v>
      </c>
      <c r="E1432" s="40">
        <v>16057.43045852941</v>
      </c>
      <c r="F1432" s="40">
        <v>0.65658754844100375</v>
      </c>
      <c r="G1432" s="41">
        <v>12.13</v>
      </c>
      <c r="H1432" s="41">
        <v>13</v>
      </c>
      <c r="I1432" s="41">
        <v>17.5</v>
      </c>
      <c r="J1432" s="40" t="s">
        <v>348</v>
      </c>
      <c r="K1432" s="40" t="s">
        <v>348</v>
      </c>
      <c r="L1432" s="40" t="s">
        <v>348</v>
      </c>
      <c r="M1432" s="40" t="s">
        <v>348</v>
      </c>
    </row>
    <row r="1433" spans="1:13" ht="16" x14ac:dyDescent="0.2">
      <c r="A1433" s="77">
        <v>110</v>
      </c>
      <c r="B1433" s="37" t="s">
        <v>273</v>
      </c>
      <c r="C1433" s="90">
        <v>42240</v>
      </c>
      <c r="D1433" s="40">
        <v>4.2975781671202729</v>
      </c>
      <c r="E1433" s="40">
        <v>17643.952120370432</v>
      </c>
      <c r="F1433" s="40">
        <v>3.9406713678295775</v>
      </c>
      <c r="G1433" s="41">
        <v>12.13</v>
      </c>
      <c r="H1433" s="41">
        <v>14.4</v>
      </c>
      <c r="I1433" s="41">
        <v>23.9</v>
      </c>
      <c r="J1433" s="40" t="s">
        <v>348</v>
      </c>
      <c r="K1433" s="40" t="s">
        <v>348</v>
      </c>
      <c r="L1433" s="40" t="s">
        <v>348</v>
      </c>
      <c r="M1433" s="40" t="s">
        <v>348</v>
      </c>
    </row>
    <row r="1434" spans="1:13" ht="16" x14ac:dyDescent="0.2">
      <c r="A1434" s="77">
        <v>202</v>
      </c>
      <c r="B1434" s="37" t="s">
        <v>273</v>
      </c>
      <c r="C1434" s="90">
        <v>42240</v>
      </c>
      <c r="D1434" s="40">
        <v>6.4359396333894052</v>
      </c>
      <c r="E1434" s="40">
        <v>45946.972499016127</v>
      </c>
      <c r="F1434" s="40">
        <v>2.1847591909352011</v>
      </c>
      <c r="G1434" s="41">
        <v>12.31</v>
      </c>
      <c r="H1434" s="41">
        <v>14</v>
      </c>
      <c r="I1434" s="41">
        <v>24.8</v>
      </c>
      <c r="J1434" s="40" t="s">
        <v>348</v>
      </c>
      <c r="K1434" s="40" t="s">
        <v>348</v>
      </c>
      <c r="L1434" s="40" t="s">
        <v>348</v>
      </c>
      <c r="M1434" s="40" t="s">
        <v>348</v>
      </c>
    </row>
    <row r="1435" spans="1:13" ht="16" x14ac:dyDescent="0.2">
      <c r="A1435" s="77">
        <v>204</v>
      </c>
      <c r="B1435" s="37" t="s">
        <v>274</v>
      </c>
      <c r="C1435" s="90">
        <v>42240</v>
      </c>
      <c r="D1435" s="40">
        <v>5.1148046760972399</v>
      </c>
      <c r="E1435" s="40">
        <v>29248.195441285388</v>
      </c>
      <c r="F1435" s="40">
        <v>1.4313435095123257</v>
      </c>
      <c r="G1435" s="41">
        <v>12.31</v>
      </c>
      <c r="H1435" s="41">
        <v>14</v>
      </c>
      <c r="I1435" s="41">
        <v>26.5</v>
      </c>
      <c r="J1435" s="40" t="s">
        <v>348</v>
      </c>
      <c r="K1435" s="40" t="s">
        <v>348</v>
      </c>
      <c r="L1435" s="40" t="s">
        <v>348</v>
      </c>
      <c r="M1435" s="40" t="s">
        <v>348</v>
      </c>
    </row>
    <row r="1436" spans="1:13" ht="16" x14ac:dyDescent="0.2">
      <c r="A1436" s="77">
        <v>205</v>
      </c>
      <c r="B1436" s="37" t="s">
        <v>269</v>
      </c>
      <c r="C1436" s="90">
        <v>42240</v>
      </c>
      <c r="D1436" s="40">
        <v>4.511135207440387</v>
      </c>
      <c r="E1436" s="40">
        <v>44844.942682496643</v>
      </c>
      <c r="F1436" s="40">
        <v>1.1356595712925328</v>
      </c>
      <c r="G1436" s="41">
        <v>12.31</v>
      </c>
      <c r="H1436" s="41">
        <v>14.5</v>
      </c>
      <c r="I1436" s="41">
        <v>26.6</v>
      </c>
      <c r="J1436" s="40" t="s">
        <v>348</v>
      </c>
      <c r="K1436" s="40" t="s">
        <v>348</v>
      </c>
      <c r="L1436" s="40" t="s">
        <v>348</v>
      </c>
      <c r="M1436" s="40" t="s">
        <v>348</v>
      </c>
    </row>
    <row r="1437" spans="1:13" ht="16" x14ac:dyDescent="0.2">
      <c r="A1437" s="77">
        <v>206</v>
      </c>
      <c r="B1437" s="37" t="s">
        <v>271</v>
      </c>
      <c r="C1437" s="90">
        <v>42240</v>
      </c>
      <c r="D1437" s="40">
        <v>6.4426457174143561</v>
      </c>
      <c r="E1437" s="40">
        <v>52496.155419789131</v>
      </c>
      <c r="F1437" s="40">
        <v>1.4065156690933573</v>
      </c>
      <c r="G1437" s="41">
        <v>12.31</v>
      </c>
      <c r="H1437" s="41">
        <v>14.6</v>
      </c>
      <c r="I1437" s="41">
        <v>27.2</v>
      </c>
      <c r="J1437" s="40" t="s">
        <v>348</v>
      </c>
      <c r="K1437" s="40" t="s">
        <v>348</v>
      </c>
      <c r="L1437" s="40" t="s">
        <v>348</v>
      </c>
      <c r="M1437" s="40" t="s">
        <v>348</v>
      </c>
    </row>
    <row r="1438" spans="1:13" ht="16" x14ac:dyDescent="0.2">
      <c r="A1438" s="77">
        <v>207</v>
      </c>
      <c r="B1438" s="37" t="s">
        <v>272</v>
      </c>
      <c r="C1438" s="90">
        <v>42240</v>
      </c>
      <c r="D1438" s="40">
        <v>2.682468078808709</v>
      </c>
      <c r="E1438" s="40">
        <v>35584.300778600518</v>
      </c>
      <c r="F1438" s="40">
        <v>2.6479732508244784</v>
      </c>
      <c r="G1438" s="41">
        <v>12.31</v>
      </c>
      <c r="H1438" s="41">
        <v>14</v>
      </c>
      <c r="I1438" s="41">
        <v>27.2</v>
      </c>
      <c r="J1438" s="40" t="s">
        <v>348</v>
      </c>
      <c r="K1438" s="40" t="s">
        <v>348</v>
      </c>
      <c r="L1438" s="40" t="s">
        <v>348</v>
      </c>
      <c r="M1438" s="40" t="s">
        <v>348</v>
      </c>
    </row>
    <row r="1439" spans="1:13" ht="16" x14ac:dyDescent="0.2">
      <c r="A1439" s="77">
        <v>208</v>
      </c>
      <c r="B1439" s="37" t="s">
        <v>268</v>
      </c>
      <c r="C1439" s="90">
        <v>42240</v>
      </c>
      <c r="D1439" s="40">
        <v>2.1438612698086916</v>
      </c>
      <c r="E1439" s="40">
        <v>47104.032964174796</v>
      </c>
      <c r="F1439" s="40">
        <v>4.0651996951830585</v>
      </c>
      <c r="G1439" s="41">
        <v>12.31</v>
      </c>
      <c r="H1439" s="41">
        <v>14.3</v>
      </c>
      <c r="I1439" s="41">
        <v>22.8</v>
      </c>
      <c r="J1439" s="40" t="s">
        <v>348</v>
      </c>
      <c r="K1439" s="40" t="s">
        <v>348</v>
      </c>
      <c r="L1439" s="40" t="s">
        <v>348</v>
      </c>
      <c r="M1439" s="40" t="s">
        <v>348</v>
      </c>
    </row>
    <row r="1440" spans="1:13" ht="16" x14ac:dyDescent="0.2">
      <c r="A1440" s="77">
        <v>209</v>
      </c>
      <c r="B1440" s="37" t="s">
        <v>270</v>
      </c>
      <c r="C1440" s="90">
        <v>42240</v>
      </c>
      <c r="D1440" s="40">
        <v>3.7451724601070908</v>
      </c>
      <c r="E1440" s="40">
        <v>40987.38623630166</v>
      </c>
      <c r="F1440" s="40">
        <v>1.4361818521456822</v>
      </c>
      <c r="G1440" s="41">
        <v>12.31</v>
      </c>
      <c r="H1440" s="41">
        <v>14.4</v>
      </c>
      <c r="I1440" s="41">
        <v>23.4</v>
      </c>
      <c r="J1440" s="40" t="s">
        <v>348</v>
      </c>
      <c r="K1440" s="40" t="s">
        <v>348</v>
      </c>
      <c r="L1440" s="40" t="s">
        <v>348</v>
      </c>
      <c r="M1440" s="40" t="s">
        <v>348</v>
      </c>
    </row>
    <row r="1441" spans="1:13" ht="16" x14ac:dyDescent="0.2">
      <c r="A1441" s="77">
        <v>210</v>
      </c>
      <c r="B1441" s="37" t="s">
        <v>276</v>
      </c>
      <c r="C1441" s="90">
        <v>42240</v>
      </c>
      <c r="D1441" s="40">
        <v>3.1001662269933408</v>
      </c>
      <c r="E1441" s="40">
        <v>30910.912788048998</v>
      </c>
      <c r="F1441" s="40">
        <v>2.0811217198969283</v>
      </c>
      <c r="G1441" s="41">
        <v>12.31</v>
      </c>
      <c r="H1441" s="41">
        <v>13.7</v>
      </c>
      <c r="I1441" s="41">
        <v>22.5</v>
      </c>
      <c r="J1441" s="40" t="s">
        <v>348</v>
      </c>
      <c r="K1441" s="40" t="s">
        <v>348</v>
      </c>
      <c r="L1441" s="40" t="s">
        <v>348</v>
      </c>
      <c r="M1441" s="40" t="s">
        <v>348</v>
      </c>
    </row>
    <row r="1442" spans="1:13" ht="16" x14ac:dyDescent="0.2">
      <c r="A1442" s="77">
        <v>402</v>
      </c>
      <c r="B1442" s="37" t="s">
        <v>272</v>
      </c>
      <c r="C1442" s="90">
        <v>42240</v>
      </c>
      <c r="D1442" s="40">
        <v>3.2972890936335797</v>
      </c>
      <c r="E1442" s="40">
        <v>32978.900128947032</v>
      </c>
      <c r="F1442" s="40">
        <v>1.1774167368700759</v>
      </c>
      <c r="G1442" s="41">
        <v>12.28</v>
      </c>
      <c r="H1442" s="41">
        <v>14.4</v>
      </c>
      <c r="I1442" s="41">
        <v>22.3</v>
      </c>
      <c r="J1442" s="40" t="s">
        <v>348</v>
      </c>
      <c r="K1442" s="40" t="s">
        <v>348</v>
      </c>
      <c r="L1442" s="40" t="s">
        <v>348</v>
      </c>
      <c r="M1442" s="40" t="s">
        <v>348</v>
      </c>
    </row>
    <row r="1443" spans="1:13" ht="16" x14ac:dyDescent="0.2">
      <c r="A1443" s="77">
        <v>403</v>
      </c>
      <c r="B1443" s="37" t="s">
        <v>268</v>
      </c>
      <c r="C1443" s="90">
        <v>42240</v>
      </c>
      <c r="D1443" s="40">
        <v>3.121833499219683</v>
      </c>
      <c r="E1443" s="40">
        <v>37370.924200746056</v>
      </c>
      <c r="F1443" s="40">
        <v>0.18459424143836548</v>
      </c>
      <c r="G1443" s="41">
        <v>12.28</v>
      </c>
      <c r="H1443" s="41">
        <v>14.3</v>
      </c>
      <c r="I1443" s="41">
        <v>27</v>
      </c>
      <c r="J1443" s="40" t="s">
        <v>348</v>
      </c>
      <c r="K1443" s="40" t="s">
        <v>348</v>
      </c>
      <c r="L1443" s="40" t="s">
        <v>348</v>
      </c>
      <c r="M1443" s="40" t="s">
        <v>348</v>
      </c>
    </row>
    <row r="1444" spans="1:13" ht="16" x14ac:dyDescent="0.2">
      <c r="A1444" s="77">
        <v>404</v>
      </c>
      <c r="B1444" s="37" t="s">
        <v>273</v>
      </c>
      <c r="C1444" s="90">
        <v>42240</v>
      </c>
      <c r="D1444" s="40">
        <v>4.2476375164172451</v>
      </c>
      <c r="E1444" s="40">
        <v>53002.749936466163</v>
      </c>
      <c r="F1444" s="40">
        <v>2.9711471972578081</v>
      </c>
      <c r="G1444" s="41">
        <v>12.28</v>
      </c>
      <c r="H1444" s="41">
        <v>14.7</v>
      </c>
      <c r="I1444" s="41">
        <v>25.6</v>
      </c>
      <c r="J1444" s="40" t="s">
        <v>348</v>
      </c>
      <c r="K1444" s="40" t="s">
        <v>348</v>
      </c>
      <c r="L1444" s="40" t="s">
        <v>348</v>
      </c>
      <c r="M1444" s="40" t="s">
        <v>348</v>
      </c>
    </row>
    <row r="1445" spans="1:13" ht="16" x14ac:dyDescent="0.2">
      <c r="A1445" s="77">
        <v>405</v>
      </c>
      <c r="B1445" s="37" t="s">
        <v>269</v>
      </c>
      <c r="C1445" s="90">
        <v>42240</v>
      </c>
      <c r="D1445" s="40">
        <v>2.4408703794636981</v>
      </c>
      <c r="E1445" s="40">
        <v>46594.598722548966</v>
      </c>
      <c r="F1445" s="40">
        <v>0.99404208061769561</v>
      </c>
      <c r="G1445" s="41">
        <v>12.28</v>
      </c>
      <c r="H1445" s="41">
        <v>14</v>
      </c>
      <c r="I1445" s="41">
        <v>27</v>
      </c>
      <c r="J1445" s="40" t="s">
        <v>348</v>
      </c>
      <c r="K1445" s="40" t="s">
        <v>348</v>
      </c>
      <c r="L1445" s="40" t="s">
        <v>348</v>
      </c>
      <c r="M1445" s="40" t="s">
        <v>348</v>
      </c>
    </row>
    <row r="1446" spans="1:13" ht="16" x14ac:dyDescent="0.2">
      <c r="A1446" s="77">
        <v>406</v>
      </c>
      <c r="B1446" s="37" t="s">
        <v>276</v>
      </c>
      <c r="C1446" s="90">
        <v>42240</v>
      </c>
      <c r="D1446" s="40">
        <v>3.1885183158376424</v>
      </c>
      <c r="E1446" s="40">
        <v>24278.80267594002</v>
      </c>
      <c r="F1446" s="40">
        <v>0</v>
      </c>
      <c r="G1446" s="41">
        <v>12.28</v>
      </c>
      <c r="H1446" s="41">
        <v>13.4</v>
      </c>
      <c r="I1446" s="41">
        <v>25</v>
      </c>
      <c r="J1446" s="40" t="s">
        <v>348</v>
      </c>
      <c r="K1446" s="40" t="s">
        <v>348</v>
      </c>
      <c r="L1446" s="40" t="s">
        <v>348</v>
      </c>
      <c r="M1446" s="40" t="s">
        <v>348</v>
      </c>
    </row>
    <row r="1447" spans="1:13" ht="16" x14ac:dyDescent="0.2">
      <c r="A1447" s="77">
        <v>407</v>
      </c>
      <c r="B1447" s="37" t="s">
        <v>274</v>
      </c>
      <c r="C1447" s="90">
        <v>42240</v>
      </c>
      <c r="D1447" s="40">
        <v>2.4529515775696376</v>
      </c>
      <c r="E1447" s="40">
        <v>40655.911568668751</v>
      </c>
      <c r="F1447" s="40">
        <v>1.7456481581822652</v>
      </c>
      <c r="G1447" s="41">
        <v>12.28</v>
      </c>
      <c r="H1447" s="41">
        <v>13.9</v>
      </c>
      <c r="I1447" s="41">
        <v>27.6</v>
      </c>
      <c r="J1447" s="40" t="s">
        <v>348</v>
      </c>
      <c r="K1447" s="40" t="s">
        <v>348</v>
      </c>
      <c r="L1447" s="40" t="s">
        <v>348</v>
      </c>
      <c r="M1447" s="40" t="s">
        <v>348</v>
      </c>
    </row>
    <row r="1448" spans="1:13" ht="16" x14ac:dyDescent="0.2">
      <c r="A1448" s="77">
        <v>408</v>
      </c>
      <c r="B1448" s="37" t="s">
        <v>271</v>
      </c>
      <c r="C1448" s="90">
        <v>42240</v>
      </c>
      <c r="D1448" s="40">
        <v>2.7925651070069923</v>
      </c>
      <c r="E1448" s="40">
        <v>35671.995797095537</v>
      </c>
      <c r="F1448" s="40">
        <v>3.001029918056445</v>
      </c>
      <c r="G1448" s="41">
        <v>12.28</v>
      </c>
      <c r="H1448" s="41">
        <v>14.5</v>
      </c>
      <c r="I1448" s="41">
        <v>23.2</v>
      </c>
      <c r="J1448" s="40" t="s">
        <v>348</v>
      </c>
      <c r="K1448" s="40" t="s">
        <v>348</v>
      </c>
      <c r="L1448" s="40" t="s">
        <v>348</v>
      </c>
      <c r="M1448" s="40" t="s">
        <v>348</v>
      </c>
    </row>
    <row r="1449" spans="1:13" ht="16" x14ac:dyDescent="0.2">
      <c r="A1449" s="77">
        <v>409</v>
      </c>
      <c r="B1449" s="37" t="s">
        <v>270</v>
      </c>
      <c r="C1449" s="90">
        <v>42240</v>
      </c>
      <c r="D1449" s="40">
        <v>4.0281158555969014</v>
      </c>
      <c r="E1449" s="40">
        <v>70256.212147538303</v>
      </c>
      <c r="F1449" s="40">
        <v>0.95395466145843943</v>
      </c>
      <c r="G1449" s="41">
        <v>12.28</v>
      </c>
      <c r="H1449" s="41">
        <v>14.4</v>
      </c>
      <c r="I1449" s="41">
        <v>29.6</v>
      </c>
      <c r="J1449" s="40" t="s">
        <v>348</v>
      </c>
      <c r="K1449" s="40" t="s">
        <v>348</v>
      </c>
      <c r="L1449" s="40" t="s">
        <v>348</v>
      </c>
      <c r="M1449" s="40" t="s">
        <v>348</v>
      </c>
    </row>
    <row r="1450" spans="1:13" ht="16" x14ac:dyDescent="0.2">
      <c r="A1450" s="77">
        <v>102</v>
      </c>
      <c r="B1450" s="37" t="s">
        <v>271</v>
      </c>
      <c r="C1450" s="90">
        <v>42257</v>
      </c>
      <c r="D1450" s="40">
        <v>7.3199361339438944</v>
      </c>
      <c r="E1450" s="40">
        <v>38412.886095584763</v>
      </c>
      <c r="F1450" s="40">
        <v>3.1402173221782865</v>
      </c>
      <c r="G1450" s="41">
        <v>15.69</v>
      </c>
      <c r="H1450" s="41">
        <v>16.7</v>
      </c>
      <c r="I1450" s="41">
        <v>36.200000000000003</v>
      </c>
      <c r="J1450" s="40" t="s">
        <v>348</v>
      </c>
      <c r="K1450" s="40" t="s">
        <v>348</v>
      </c>
      <c r="L1450" s="40" t="s">
        <v>348</v>
      </c>
      <c r="M1450" s="40" t="s">
        <v>348</v>
      </c>
    </row>
    <row r="1451" spans="1:13" ht="16" x14ac:dyDescent="0.2">
      <c r="A1451" s="77">
        <v>103</v>
      </c>
      <c r="B1451" s="37" t="s">
        <v>272</v>
      </c>
      <c r="C1451" s="90">
        <v>42257</v>
      </c>
      <c r="D1451" s="40">
        <v>5.6279950896755242</v>
      </c>
      <c r="E1451" s="40">
        <v>53653.642045743087</v>
      </c>
      <c r="F1451" s="40">
        <v>2.1090058870156323</v>
      </c>
      <c r="G1451" s="41">
        <v>15.69</v>
      </c>
      <c r="H1451" s="41">
        <v>16.899999999999999</v>
      </c>
      <c r="I1451" s="41">
        <v>38.9</v>
      </c>
      <c r="J1451" s="40" t="s">
        <v>348</v>
      </c>
      <c r="K1451" s="40" t="s">
        <v>348</v>
      </c>
      <c r="L1451" s="40" t="s">
        <v>348</v>
      </c>
      <c r="M1451" s="40" t="s">
        <v>348</v>
      </c>
    </row>
    <row r="1452" spans="1:13" ht="16" x14ac:dyDescent="0.2">
      <c r="A1452" s="77">
        <v>104</v>
      </c>
      <c r="B1452" s="37" t="s">
        <v>269</v>
      </c>
      <c r="C1452" s="90">
        <v>42257</v>
      </c>
      <c r="D1452" s="40">
        <v>3.8829913090390518</v>
      </c>
      <c r="E1452" s="40">
        <v>67631.963012004824</v>
      </c>
      <c r="F1452" s="40">
        <v>3.975292159731088</v>
      </c>
      <c r="G1452" s="41">
        <v>15.69</v>
      </c>
      <c r="H1452" s="41">
        <v>16.5</v>
      </c>
      <c r="I1452" s="41">
        <v>39</v>
      </c>
      <c r="J1452" s="40" t="s">
        <v>348</v>
      </c>
      <c r="K1452" s="40" t="s">
        <v>348</v>
      </c>
      <c r="L1452" s="40" t="s">
        <v>348</v>
      </c>
      <c r="M1452" s="40" t="s">
        <v>348</v>
      </c>
    </row>
    <row r="1453" spans="1:13" ht="16" x14ac:dyDescent="0.2">
      <c r="A1453" s="77">
        <v>105</v>
      </c>
      <c r="B1453" s="37" t="s">
        <v>274</v>
      </c>
      <c r="C1453" s="90">
        <v>42257</v>
      </c>
      <c r="D1453" s="40">
        <v>2.9484218638696031</v>
      </c>
      <c r="E1453" s="40">
        <v>30102.860388713518</v>
      </c>
      <c r="F1453" s="40">
        <v>0</v>
      </c>
      <c r="G1453" s="41">
        <v>15.69</v>
      </c>
      <c r="H1453" s="41">
        <v>16.8</v>
      </c>
      <c r="I1453" s="41">
        <v>36.299999999999997</v>
      </c>
      <c r="J1453" s="40" t="s">
        <v>348</v>
      </c>
      <c r="K1453" s="40" t="s">
        <v>348</v>
      </c>
      <c r="L1453" s="40" t="s">
        <v>348</v>
      </c>
      <c r="M1453" s="40" t="s">
        <v>348</v>
      </c>
    </row>
    <row r="1454" spans="1:13" ht="16" x14ac:dyDescent="0.2">
      <c r="A1454" s="77">
        <v>106</v>
      </c>
      <c r="B1454" s="37" t="s">
        <v>268</v>
      </c>
      <c r="C1454" s="90">
        <v>42257</v>
      </c>
      <c r="D1454" s="40">
        <v>5.3537003136937686</v>
      </c>
      <c r="E1454" s="40">
        <v>32569.215481251362</v>
      </c>
      <c r="F1454" s="40">
        <v>0.21788425015057328</v>
      </c>
      <c r="G1454" s="41">
        <v>15.69</v>
      </c>
      <c r="H1454" s="41">
        <v>16.399999999999999</v>
      </c>
      <c r="I1454" s="41">
        <v>35.700000000000003</v>
      </c>
      <c r="J1454" s="40" t="s">
        <v>348</v>
      </c>
      <c r="K1454" s="40" t="s">
        <v>348</v>
      </c>
      <c r="L1454" s="40" t="s">
        <v>348</v>
      </c>
      <c r="M1454" s="40" t="s">
        <v>348</v>
      </c>
    </row>
    <row r="1455" spans="1:13" ht="16" x14ac:dyDescent="0.2">
      <c r="A1455" s="77">
        <v>107</v>
      </c>
      <c r="B1455" s="37" t="s">
        <v>270</v>
      </c>
      <c r="C1455" s="90">
        <v>42257</v>
      </c>
      <c r="D1455" s="40">
        <v>5.1120671947468326</v>
      </c>
      <c r="E1455" s="40">
        <v>42058.215087484183</v>
      </c>
      <c r="F1455" s="40">
        <v>4.1900811625082701</v>
      </c>
      <c r="G1455" s="41">
        <v>15.69</v>
      </c>
      <c r="H1455" s="41">
        <v>16.8</v>
      </c>
      <c r="I1455" s="41">
        <v>36.1</v>
      </c>
      <c r="J1455" s="40" t="s">
        <v>348</v>
      </c>
      <c r="K1455" s="40" t="s">
        <v>348</v>
      </c>
      <c r="L1455" s="40" t="s">
        <v>348</v>
      </c>
      <c r="M1455" s="40" t="s">
        <v>348</v>
      </c>
    </row>
    <row r="1456" spans="1:13" ht="16" x14ac:dyDescent="0.2">
      <c r="A1456" s="77">
        <v>109</v>
      </c>
      <c r="B1456" s="37" t="s">
        <v>276</v>
      </c>
      <c r="C1456" s="90">
        <v>42257</v>
      </c>
      <c r="D1456" s="40">
        <v>5.0592298938137965</v>
      </c>
      <c r="E1456" s="40">
        <v>30549.669708401863</v>
      </c>
      <c r="F1456" s="40">
        <v>0.89238688031628655</v>
      </c>
      <c r="G1456" s="41">
        <v>15.69</v>
      </c>
      <c r="H1456" s="41">
        <v>16.600000000000001</v>
      </c>
      <c r="I1456" s="41">
        <v>30.6</v>
      </c>
      <c r="J1456" s="40" t="s">
        <v>348</v>
      </c>
      <c r="K1456" s="40" t="s">
        <v>348</v>
      </c>
      <c r="L1456" s="40" t="s">
        <v>348</v>
      </c>
      <c r="M1456" s="40" t="s">
        <v>348</v>
      </c>
    </row>
    <row r="1457" spans="1:13" ht="16" x14ac:dyDescent="0.2">
      <c r="A1457" s="77">
        <v>110</v>
      </c>
      <c r="B1457" s="37" t="s">
        <v>273</v>
      </c>
      <c r="C1457" s="90">
        <v>42257</v>
      </c>
      <c r="D1457" s="40">
        <v>7.4508223628069574</v>
      </c>
      <c r="E1457" s="40">
        <v>56116.167899602973</v>
      </c>
      <c r="F1457" s="40">
        <v>2.3592235682713709</v>
      </c>
      <c r="G1457" s="41">
        <v>15.69</v>
      </c>
      <c r="H1457" s="41">
        <v>17.100000000000001</v>
      </c>
      <c r="I1457" s="41">
        <v>34.200000000000003</v>
      </c>
      <c r="J1457" s="40" t="s">
        <v>348</v>
      </c>
      <c r="K1457" s="40" t="s">
        <v>348</v>
      </c>
      <c r="L1457" s="40" t="s">
        <v>348</v>
      </c>
      <c r="M1457" s="40" t="s">
        <v>348</v>
      </c>
    </row>
    <row r="1458" spans="1:13" ht="16" x14ac:dyDescent="0.2">
      <c r="A1458" s="77">
        <v>202</v>
      </c>
      <c r="B1458" s="37" t="s">
        <v>273</v>
      </c>
      <c r="C1458" s="90">
        <v>42257</v>
      </c>
      <c r="D1458" s="40">
        <v>5.8745521763409698</v>
      </c>
      <c r="E1458" s="40">
        <v>73006.349775024821</v>
      </c>
      <c r="F1458" s="40">
        <v>5.5949347708566242</v>
      </c>
      <c r="G1458" s="41">
        <v>17.7</v>
      </c>
      <c r="H1458" s="41">
        <v>17.8</v>
      </c>
      <c r="I1458" s="41">
        <v>37</v>
      </c>
      <c r="J1458" s="40" t="s">
        <v>348</v>
      </c>
      <c r="K1458" s="40" t="s">
        <v>348</v>
      </c>
      <c r="L1458" s="40" t="s">
        <v>348</v>
      </c>
      <c r="M1458" s="40" t="s">
        <v>348</v>
      </c>
    </row>
    <row r="1459" spans="1:13" ht="16" x14ac:dyDescent="0.2">
      <c r="A1459" s="77">
        <v>204</v>
      </c>
      <c r="B1459" s="37" t="s">
        <v>274</v>
      </c>
      <c r="C1459" s="90">
        <v>42257</v>
      </c>
      <c r="D1459" s="40">
        <v>1.5925350223568273</v>
      </c>
      <c r="E1459" s="40">
        <v>30818.617421146162</v>
      </c>
      <c r="F1459" s="40">
        <v>3.5980457103148589</v>
      </c>
      <c r="G1459" s="41">
        <v>17.7</v>
      </c>
      <c r="H1459" s="41">
        <v>18.5</v>
      </c>
      <c r="I1459" s="41">
        <v>35</v>
      </c>
      <c r="J1459" s="40" t="s">
        <v>348</v>
      </c>
      <c r="K1459" s="40" t="s">
        <v>348</v>
      </c>
      <c r="L1459" s="40" t="s">
        <v>348</v>
      </c>
      <c r="M1459" s="40" t="s">
        <v>348</v>
      </c>
    </row>
    <row r="1460" spans="1:13" ht="16" x14ac:dyDescent="0.2">
      <c r="A1460" s="77">
        <v>205</v>
      </c>
      <c r="B1460" s="37" t="s">
        <v>269</v>
      </c>
      <c r="C1460" s="90">
        <v>42257</v>
      </c>
      <c r="D1460" s="40">
        <v>1.7964603677649615</v>
      </c>
      <c r="E1460" s="40">
        <v>65266.234019691874</v>
      </c>
      <c r="F1460" s="40">
        <v>5.0128168336998558</v>
      </c>
      <c r="G1460" s="41">
        <v>17.7</v>
      </c>
      <c r="H1460" s="41">
        <v>18.399999999999999</v>
      </c>
      <c r="I1460" s="41">
        <v>38.799999999999997</v>
      </c>
      <c r="J1460" s="40" t="s">
        <v>348</v>
      </c>
      <c r="K1460" s="40" t="s">
        <v>348</v>
      </c>
      <c r="L1460" s="40" t="s">
        <v>348</v>
      </c>
      <c r="M1460" s="40" t="s">
        <v>348</v>
      </c>
    </row>
    <row r="1461" spans="1:13" ht="16" x14ac:dyDescent="0.2">
      <c r="A1461" s="77">
        <v>206</v>
      </c>
      <c r="B1461" s="37" t="s">
        <v>271</v>
      </c>
      <c r="C1461" s="90">
        <v>42257</v>
      </c>
      <c r="D1461" s="40">
        <v>3.7775693769034224</v>
      </c>
      <c r="E1461" s="40">
        <v>91017.722374740188</v>
      </c>
      <c r="F1461" s="40">
        <v>3.9039902960198303</v>
      </c>
      <c r="G1461" s="41">
        <v>17.7</v>
      </c>
      <c r="H1461" s="41">
        <v>18.399999999999999</v>
      </c>
      <c r="I1461" s="41">
        <v>36.799999999999997</v>
      </c>
      <c r="J1461" s="40" t="s">
        <v>348</v>
      </c>
      <c r="K1461" s="40" t="s">
        <v>348</v>
      </c>
      <c r="L1461" s="40" t="s">
        <v>348</v>
      </c>
      <c r="M1461" s="40" t="s">
        <v>348</v>
      </c>
    </row>
    <row r="1462" spans="1:13" ht="16" x14ac:dyDescent="0.2">
      <c r="A1462" s="77">
        <v>207</v>
      </c>
      <c r="B1462" s="37" t="s">
        <v>272</v>
      </c>
      <c r="C1462" s="90">
        <v>42257</v>
      </c>
      <c r="D1462" s="40">
        <v>4.6310140607996813</v>
      </c>
      <c r="E1462" s="40">
        <v>57773.360274475046</v>
      </c>
      <c r="F1462" s="40">
        <v>6.2023626973349106</v>
      </c>
      <c r="G1462" s="41">
        <v>17.7</v>
      </c>
      <c r="H1462" s="41">
        <v>18</v>
      </c>
      <c r="I1462" s="41">
        <v>36.4</v>
      </c>
      <c r="J1462" s="40" t="s">
        <v>348</v>
      </c>
      <c r="K1462" s="40" t="s">
        <v>348</v>
      </c>
      <c r="L1462" s="40" t="s">
        <v>348</v>
      </c>
      <c r="M1462" s="40" t="s">
        <v>348</v>
      </c>
    </row>
    <row r="1463" spans="1:13" ht="16" x14ac:dyDescent="0.2">
      <c r="A1463" s="77">
        <v>208</v>
      </c>
      <c r="B1463" s="37" t="s">
        <v>268</v>
      </c>
      <c r="C1463" s="90">
        <v>42257</v>
      </c>
      <c r="D1463" s="40">
        <v>4.2406716484727696</v>
      </c>
      <c r="E1463" s="40">
        <v>63123.771142983416</v>
      </c>
      <c r="F1463" s="40">
        <v>6.7265295177982312</v>
      </c>
      <c r="G1463" s="41">
        <v>17.7</v>
      </c>
      <c r="H1463" s="41">
        <v>17.8</v>
      </c>
      <c r="I1463" s="41">
        <v>34.799999999999997</v>
      </c>
      <c r="J1463" s="40" t="s">
        <v>348</v>
      </c>
      <c r="K1463" s="40" t="s">
        <v>348</v>
      </c>
      <c r="L1463" s="40" t="s">
        <v>348</v>
      </c>
      <c r="M1463" s="40" t="s">
        <v>348</v>
      </c>
    </row>
    <row r="1464" spans="1:13" ht="16" x14ac:dyDescent="0.2">
      <c r="A1464" s="77">
        <v>209</v>
      </c>
      <c r="B1464" s="37" t="s">
        <v>270</v>
      </c>
      <c r="C1464" s="90">
        <v>42257</v>
      </c>
      <c r="D1464" s="40">
        <v>4.7819320428308396</v>
      </c>
      <c r="E1464" s="40">
        <v>71632.817620249742</v>
      </c>
      <c r="F1464" s="40">
        <v>5.9979602758786257</v>
      </c>
      <c r="G1464" s="41">
        <v>17.7</v>
      </c>
      <c r="H1464" s="41">
        <v>17.8</v>
      </c>
      <c r="I1464" s="41">
        <v>36.9</v>
      </c>
      <c r="J1464" s="40" t="s">
        <v>348</v>
      </c>
      <c r="K1464" s="40" t="s">
        <v>348</v>
      </c>
      <c r="L1464" s="40" t="s">
        <v>348</v>
      </c>
      <c r="M1464" s="40" t="s">
        <v>348</v>
      </c>
    </row>
    <row r="1465" spans="1:13" ht="16" x14ac:dyDescent="0.2">
      <c r="A1465" s="77">
        <v>210</v>
      </c>
      <c r="B1465" s="37" t="s">
        <v>276</v>
      </c>
      <c r="C1465" s="90">
        <v>42257</v>
      </c>
      <c r="D1465" s="40">
        <v>5.9261547631502545</v>
      </c>
      <c r="E1465" s="40">
        <v>42187.361594755996</v>
      </c>
      <c r="F1465" s="40">
        <v>3.3554517382253644</v>
      </c>
      <c r="G1465" s="41">
        <v>17.7</v>
      </c>
      <c r="H1465" s="41">
        <v>17.399999999999999</v>
      </c>
      <c r="I1465" s="41">
        <v>32.700000000000003</v>
      </c>
      <c r="J1465" s="40" t="s">
        <v>348</v>
      </c>
      <c r="K1465" s="40" t="s">
        <v>348</v>
      </c>
      <c r="L1465" s="40" t="s">
        <v>348</v>
      </c>
      <c r="M1465" s="40" t="s">
        <v>348</v>
      </c>
    </row>
    <row r="1466" spans="1:13" ht="16" x14ac:dyDescent="0.2">
      <c r="A1466" s="77">
        <v>402</v>
      </c>
      <c r="B1466" s="37" t="s">
        <v>272</v>
      </c>
      <c r="C1466" s="90">
        <v>42257</v>
      </c>
      <c r="D1466" s="40">
        <v>1.9039152183323862</v>
      </c>
      <c r="E1466" s="40">
        <v>76857.950554311945</v>
      </c>
      <c r="F1466" s="40">
        <v>3.1082301714847991</v>
      </c>
      <c r="G1466" s="41">
        <v>19.52</v>
      </c>
      <c r="H1466" s="41">
        <v>19.2</v>
      </c>
      <c r="I1466" s="41">
        <v>38.4</v>
      </c>
      <c r="J1466" s="40" t="s">
        <v>348</v>
      </c>
      <c r="K1466" s="40" t="s">
        <v>348</v>
      </c>
      <c r="L1466" s="40" t="s">
        <v>348</v>
      </c>
      <c r="M1466" s="40" t="s">
        <v>348</v>
      </c>
    </row>
    <row r="1467" spans="1:13" ht="16" x14ac:dyDescent="0.2">
      <c r="A1467" s="77">
        <v>403</v>
      </c>
      <c r="B1467" s="37" t="s">
        <v>268</v>
      </c>
      <c r="C1467" s="90">
        <v>42257</v>
      </c>
      <c r="D1467" s="40">
        <v>1.4610287454739512</v>
      </c>
      <c r="E1467" s="40">
        <v>71299.576683889449</v>
      </c>
      <c r="F1467" s="40">
        <v>1.4123983052533859</v>
      </c>
      <c r="G1467" s="41">
        <v>19.52</v>
      </c>
      <c r="H1467" s="41">
        <v>19.100000000000001</v>
      </c>
      <c r="I1467" s="41">
        <v>38.200000000000003</v>
      </c>
      <c r="J1467" s="40" t="s">
        <v>348</v>
      </c>
      <c r="K1467" s="40" t="s">
        <v>348</v>
      </c>
      <c r="L1467" s="40" t="s">
        <v>348</v>
      </c>
      <c r="M1467" s="40" t="s">
        <v>348</v>
      </c>
    </row>
    <row r="1468" spans="1:13" ht="16" x14ac:dyDescent="0.2">
      <c r="A1468" s="77">
        <v>404</v>
      </c>
      <c r="B1468" s="37" t="s">
        <v>273</v>
      </c>
      <c r="C1468" s="90">
        <v>42257</v>
      </c>
      <c r="D1468" s="40">
        <v>1.7724192422876872</v>
      </c>
      <c r="E1468" s="40">
        <v>109222.53604595189</v>
      </c>
      <c r="F1468" s="40">
        <v>1.384003983737601</v>
      </c>
      <c r="G1468" s="41">
        <v>19.52</v>
      </c>
      <c r="H1468" s="41">
        <v>19.2</v>
      </c>
      <c r="I1468" s="41">
        <v>38.4</v>
      </c>
      <c r="J1468" s="40" t="s">
        <v>348</v>
      </c>
      <c r="K1468" s="40" t="s">
        <v>348</v>
      </c>
      <c r="L1468" s="40" t="s">
        <v>348</v>
      </c>
      <c r="M1468" s="40" t="s">
        <v>348</v>
      </c>
    </row>
    <row r="1469" spans="1:13" ht="16" x14ac:dyDescent="0.2">
      <c r="A1469" s="77">
        <v>405</v>
      </c>
      <c r="B1469" s="37" t="s">
        <v>269</v>
      </c>
      <c r="C1469" s="90">
        <v>42257</v>
      </c>
      <c r="D1469" s="40">
        <v>1.7873640981353409</v>
      </c>
      <c r="E1469" s="40">
        <v>65254.920280382808</v>
      </c>
      <c r="F1469" s="40">
        <v>0.40535361695770145</v>
      </c>
      <c r="G1469" s="41">
        <v>19.52</v>
      </c>
      <c r="H1469" s="41">
        <v>18.5</v>
      </c>
      <c r="I1469" s="41">
        <v>38.1</v>
      </c>
      <c r="J1469" s="40" t="s">
        <v>348</v>
      </c>
      <c r="K1469" s="40" t="s">
        <v>348</v>
      </c>
      <c r="L1469" s="40" t="s">
        <v>348</v>
      </c>
      <c r="M1469" s="40" t="s">
        <v>348</v>
      </c>
    </row>
    <row r="1470" spans="1:13" ht="16" x14ac:dyDescent="0.2">
      <c r="A1470" s="77">
        <v>406</v>
      </c>
      <c r="B1470" s="37" t="s">
        <v>276</v>
      </c>
      <c r="C1470" s="90">
        <v>42257</v>
      </c>
      <c r="D1470" s="40">
        <v>3.8547113016558359</v>
      </c>
      <c r="E1470" s="40">
        <v>43490.844080357434</v>
      </c>
      <c r="F1470" s="40">
        <v>3.6246410392674848</v>
      </c>
      <c r="G1470" s="41">
        <v>19.52</v>
      </c>
      <c r="H1470" s="41">
        <v>18.5</v>
      </c>
      <c r="I1470" s="41">
        <v>35.4</v>
      </c>
      <c r="J1470" s="40" t="s">
        <v>348</v>
      </c>
      <c r="K1470" s="40" t="s">
        <v>348</v>
      </c>
      <c r="L1470" s="40" t="s">
        <v>348</v>
      </c>
      <c r="M1470" s="40" t="s">
        <v>348</v>
      </c>
    </row>
    <row r="1471" spans="1:13" ht="16" x14ac:dyDescent="0.2">
      <c r="A1471" s="77">
        <v>407</v>
      </c>
      <c r="B1471" s="37" t="s">
        <v>274</v>
      </c>
      <c r="C1471" s="90">
        <v>42257</v>
      </c>
      <c r="D1471" s="40">
        <v>5.7347416351626919</v>
      </c>
      <c r="E1471" s="40">
        <v>54455.134455718464</v>
      </c>
      <c r="F1471" s="40">
        <v>0.54997543266902682</v>
      </c>
      <c r="G1471" s="41">
        <v>19.52</v>
      </c>
      <c r="H1471" s="41">
        <v>18.8</v>
      </c>
      <c r="I1471" s="41">
        <v>34.799999999999997</v>
      </c>
      <c r="J1471" s="40" t="s">
        <v>348</v>
      </c>
      <c r="K1471" s="40" t="s">
        <v>348</v>
      </c>
      <c r="L1471" s="40" t="s">
        <v>348</v>
      </c>
      <c r="M1471" s="40" t="s">
        <v>348</v>
      </c>
    </row>
    <row r="1472" spans="1:13" ht="16" x14ac:dyDescent="0.2">
      <c r="A1472" s="77">
        <v>408</v>
      </c>
      <c r="B1472" s="37" t="s">
        <v>271</v>
      </c>
      <c r="C1472" s="90">
        <v>42257</v>
      </c>
      <c r="D1472" s="40">
        <v>5.5768070692903722</v>
      </c>
      <c r="E1472" s="40">
        <v>82627.815993532073</v>
      </c>
      <c r="F1472" s="40">
        <v>1.6246338437757797</v>
      </c>
      <c r="G1472" s="41">
        <v>19.52</v>
      </c>
      <c r="H1472" s="41">
        <v>18.2</v>
      </c>
      <c r="I1472" s="41">
        <v>33.299999999999997</v>
      </c>
      <c r="J1472" s="40" t="s">
        <v>348</v>
      </c>
      <c r="K1472" s="40" t="s">
        <v>348</v>
      </c>
      <c r="L1472" s="40" t="s">
        <v>348</v>
      </c>
      <c r="M1472" s="40" t="s">
        <v>348</v>
      </c>
    </row>
    <row r="1473" spans="1:13" ht="16" x14ac:dyDescent="0.2">
      <c r="A1473" s="77">
        <v>409</v>
      </c>
      <c r="B1473" s="37" t="s">
        <v>270</v>
      </c>
      <c r="C1473" s="90">
        <v>42257</v>
      </c>
      <c r="D1473" s="40">
        <v>1.6302756672557099</v>
      </c>
      <c r="E1473" s="40">
        <v>66403.612241495168</v>
      </c>
      <c r="F1473" s="40">
        <v>1.2640250320656867</v>
      </c>
      <c r="G1473" s="41">
        <v>19.52</v>
      </c>
      <c r="H1473" s="41">
        <v>18.7</v>
      </c>
      <c r="I1473" s="41">
        <v>33.5</v>
      </c>
      <c r="J1473" s="40" t="s">
        <v>348</v>
      </c>
      <c r="K1473" s="40" t="s">
        <v>348</v>
      </c>
      <c r="L1473" s="40" t="s">
        <v>348</v>
      </c>
      <c r="M1473" s="40" t="s">
        <v>348</v>
      </c>
    </row>
    <row r="1474" spans="1:13" ht="16" x14ac:dyDescent="0.2">
      <c r="A1474" s="77">
        <v>102</v>
      </c>
      <c r="B1474" s="37" t="s">
        <v>271</v>
      </c>
      <c r="C1474" s="90">
        <v>42263</v>
      </c>
      <c r="D1474" s="40">
        <v>2.0095525950184312</v>
      </c>
      <c r="E1474" s="40">
        <v>39224.361768914598</v>
      </c>
      <c r="F1474" s="40">
        <v>0.66959851374339596</v>
      </c>
      <c r="G1474" s="41">
        <v>18.52</v>
      </c>
      <c r="H1474" s="41">
        <v>17</v>
      </c>
      <c r="I1474" s="41">
        <v>29</v>
      </c>
      <c r="J1474" s="40" t="s">
        <v>348</v>
      </c>
      <c r="K1474" s="40" t="s">
        <v>348</v>
      </c>
      <c r="L1474" s="40" t="s">
        <v>348</v>
      </c>
      <c r="M1474" s="40" t="s">
        <v>348</v>
      </c>
    </row>
    <row r="1475" spans="1:13" ht="16" x14ac:dyDescent="0.2">
      <c r="A1475" s="77">
        <v>103</v>
      </c>
      <c r="B1475" s="37" t="s">
        <v>272</v>
      </c>
      <c r="C1475" s="90">
        <v>42263</v>
      </c>
      <c r="D1475" s="40">
        <v>2.1826371609926536</v>
      </c>
      <c r="E1475" s="40">
        <v>48798.08191694002</v>
      </c>
      <c r="F1475" s="40">
        <v>0</v>
      </c>
      <c r="G1475" s="41">
        <v>18.52</v>
      </c>
      <c r="H1475" s="41">
        <v>17.100000000000001</v>
      </c>
      <c r="I1475" s="41">
        <v>31.1</v>
      </c>
      <c r="J1475" s="40" t="s">
        <v>348</v>
      </c>
      <c r="K1475" s="40" t="s">
        <v>348</v>
      </c>
      <c r="L1475" s="40" t="s">
        <v>348</v>
      </c>
      <c r="M1475" s="40" t="s">
        <v>348</v>
      </c>
    </row>
    <row r="1476" spans="1:13" ht="16" x14ac:dyDescent="0.2">
      <c r="A1476" s="77">
        <v>104</v>
      </c>
      <c r="B1476" s="37" t="s">
        <v>269</v>
      </c>
      <c r="C1476" s="90">
        <v>42263</v>
      </c>
      <c r="D1476" s="40">
        <v>0.47985500205360088</v>
      </c>
      <c r="E1476" s="40">
        <v>49446.901638897019</v>
      </c>
      <c r="F1476" s="40">
        <v>0</v>
      </c>
      <c r="G1476" s="41">
        <v>18.52</v>
      </c>
      <c r="H1476" s="41">
        <v>16.899999999999999</v>
      </c>
      <c r="I1476" s="41">
        <v>31.6</v>
      </c>
      <c r="J1476" s="40" t="s">
        <v>348</v>
      </c>
      <c r="K1476" s="40" t="s">
        <v>348</v>
      </c>
      <c r="L1476" s="40" t="s">
        <v>348</v>
      </c>
      <c r="M1476" s="40" t="s">
        <v>348</v>
      </c>
    </row>
    <row r="1477" spans="1:13" ht="16" x14ac:dyDescent="0.2">
      <c r="A1477" s="77">
        <v>105</v>
      </c>
      <c r="B1477" s="37" t="s">
        <v>274</v>
      </c>
      <c r="C1477" s="90">
        <v>42263</v>
      </c>
      <c r="D1477" s="40">
        <v>0.6202623685402967</v>
      </c>
      <c r="E1477" s="40">
        <v>33083.996693538262</v>
      </c>
      <c r="F1477" s="40">
        <v>0.89244352735106347</v>
      </c>
      <c r="G1477" s="41">
        <v>18.52</v>
      </c>
      <c r="H1477" s="41">
        <v>16.7</v>
      </c>
      <c r="I1477" s="41">
        <v>26</v>
      </c>
      <c r="J1477" s="40" t="s">
        <v>348</v>
      </c>
      <c r="K1477" s="40" t="s">
        <v>348</v>
      </c>
      <c r="L1477" s="40" t="s">
        <v>348</v>
      </c>
      <c r="M1477" s="40" t="s">
        <v>348</v>
      </c>
    </row>
    <row r="1478" spans="1:13" ht="16" x14ac:dyDescent="0.2">
      <c r="A1478" s="77">
        <v>106</v>
      </c>
      <c r="B1478" s="37" t="s">
        <v>268</v>
      </c>
      <c r="C1478" s="90">
        <v>42263</v>
      </c>
      <c r="D1478" s="40">
        <v>2.4080629137339189</v>
      </c>
      <c r="E1478" s="40">
        <v>39121.435376461726</v>
      </c>
      <c r="F1478" s="40">
        <v>0</v>
      </c>
      <c r="G1478" s="41">
        <v>18.52</v>
      </c>
      <c r="H1478" s="41">
        <v>16.600000000000001</v>
      </c>
      <c r="I1478" s="41">
        <v>28.9</v>
      </c>
      <c r="J1478" s="40" t="s">
        <v>348</v>
      </c>
      <c r="K1478" s="40" t="s">
        <v>348</v>
      </c>
      <c r="L1478" s="40" t="s">
        <v>348</v>
      </c>
      <c r="M1478" s="40" t="s">
        <v>348</v>
      </c>
    </row>
    <row r="1479" spans="1:13" ht="16" x14ac:dyDescent="0.2">
      <c r="A1479" s="77">
        <v>107</v>
      </c>
      <c r="B1479" s="37" t="s">
        <v>270</v>
      </c>
      <c r="C1479" s="90">
        <v>42263</v>
      </c>
      <c r="D1479" s="40">
        <v>4.8548139570293012</v>
      </c>
      <c r="E1479" s="40">
        <v>51693.340348180638</v>
      </c>
      <c r="F1479" s="40">
        <v>5.250513109450397</v>
      </c>
      <c r="G1479" s="41">
        <v>18.52</v>
      </c>
      <c r="H1479" s="41">
        <v>16.7</v>
      </c>
      <c r="I1479" s="41">
        <v>32.5</v>
      </c>
      <c r="J1479" s="40" t="s">
        <v>348</v>
      </c>
      <c r="K1479" s="40" t="s">
        <v>348</v>
      </c>
      <c r="L1479" s="40" t="s">
        <v>348</v>
      </c>
      <c r="M1479" s="40" t="s">
        <v>348</v>
      </c>
    </row>
    <row r="1480" spans="1:13" ht="16" x14ac:dyDescent="0.2">
      <c r="A1480" s="77">
        <v>109</v>
      </c>
      <c r="B1480" s="37" t="s">
        <v>276</v>
      </c>
      <c r="C1480" s="90">
        <v>42263</v>
      </c>
      <c r="D1480" s="40">
        <v>2.0604928206274633</v>
      </c>
      <c r="E1480" s="40">
        <v>26615.732251400328</v>
      </c>
      <c r="F1480" s="40">
        <v>1.7079096675826912</v>
      </c>
      <c r="G1480" s="41">
        <v>18.52</v>
      </c>
      <c r="H1480" s="41">
        <v>16.7</v>
      </c>
      <c r="I1480" s="41">
        <v>24.2</v>
      </c>
      <c r="J1480" s="40" t="s">
        <v>348</v>
      </c>
      <c r="K1480" s="40" t="s">
        <v>348</v>
      </c>
      <c r="L1480" s="40" t="s">
        <v>348</v>
      </c>
      <c r="M1480" s="40" t="s">
        <v>348</v>
      </c>
    </row>
    <row r="1481" spans="1:13" ht="16" x14ac:dyDescent="0.2">
      <c r="A1481" s="77">
        <v>110</v>
      </c>
      <c r="B1481" s="37" t="s">
        <v>273</v>
      </c>
      <c r="C1481" s="90">
        <v>42263</v>
      </c>
      <c r="D1481" s="40">
        <v>3.2203930994407322</v>
      </c>
      <c r="E1481" s="40">
        <v>55971.486187849085</v>
      </c>
      <c r="F1481" s="40">
        <v>4.0358854431528233</v>
      </c>
      <c r="G1481" s="41">
        <v>18.52</v>
      </c>
      <c r="H1481" s="41">
        <v>17.5</v>
      </c>
      <c r="I1481" s="41">
        <v>31.5</v>
      </c>
      <c r="J1481" s="40" t="s">
        <v>348</v>
      </c>
      <c r="K1481" s="40" t="s">
        <v>348</v>
      </c>
      <c r="L1481" s="40" t="s">
        <v>348</v>
      </c>
      <c r="M1481" s="40" t="s">
        <v>348</v>
      </c>
    </row>
    <row r="1482" spans="1:13" ht="16" x14ac:dyDescent="0.2">
      <c r="A1482" s="77">
        <v>202</v>
      </c>
      <c r="B1482" s="37" t="s">
        <v>273</v>
      </c>
      <c r="C1482" s="90">
        <v>42263</v>
      </c>
      <c r="D1482" s="40">
        <v>2.5361011804696174</v>
      </c>
      <c r="E1482" s="40">
        <v>54518.463706356255</v>
      </c>
      <c r="F1482" s="40">
        <v>1.1137457528388766</v>
      </c>
      <c r="G1482" s="41">
        <v>19.87</v>
      </c>
      <c r="H1482" s="41">
        <v>17.7</v>
      </c>
      <c r="I1482" s="41">
        <v>34.200000000000003</v>
      </c>
      <c r="J1482" s="40" t="s">
        <v>348</v>
      </c>
      <c r="K1482" s="40" t="s">
        <v>348</v>
      </c>
      <c r="L1482" s="40" t="s">
        <v>348</v>
      </c>
      <c r="M1482" s="40" t="s">
        <v>348</v>
      </c>
    </row>
    <row r="1483" spans="1:13" ht="16" x14ac:dyDescent="0.2">
      <c r="A1483" s="77">
        <v>204</v>
      </c>
      <c r="B1483" s="37" t="s">
        <v>274</v>
      </c>
      <c r="C1483" s="90">
        <v>42263</v>
      </c>
      <c r="D1483" s="40">
        <v>0</v>
      </c>
      <c r="E1483" s="40">
        <v>35465.770744291862</v>
      </c>
      <c r="F1483" s="40">
        <v>0</v>
      </c>
      <c r="G1483" s="41">
        <v>19.87</v>
      </c>
      <c r="H1483" s="41">
        <v>17.5</v>
      </c>
      <c r="I1483" s="41">
        <v>34</v>
      </c>
      <c r="J1483" s="40" t="s">
        <v>348</v>
      </c>
      <c r="K1483" s="40" t="s">
        <v>348</v>
      </c>
      <c r="L1483" s="40" t="s">
        <v>348</v>
      </c>
      <c r="M1483" s="40" t="s">
        <v>348</v>
      </c>
    </row>
    <row r="1484" spans="1:13" ht="16" x14ac:dyDescent="0.2">
      <c r="A1484" s="77">
        <v>205</v>
      </c>
      <c r="B1484" s="37" t="s">
        <v>269</v>
      </c>
      <c r="C1484" s="90">
        <v>42263</v>
      </c>
      <c r="D1484" s="40">
        <v>3.8425405970422837</v>
      </c>
      <c r="E1484" s="40">
        <v>56689.02827695592</v>
      </c>
      <c r="F1484" s="40">
        <v>2.3339212489473367</v>
      </c>
      <c r="G1484" s="41">
        <v>19.87</v>
      </c>
      <c r="H1484" s="41">
        <v>18</v>
      </c>
      <c r="I1484" s="41">
        <v>32.4</v>
      </c>
      <c r="J1484" s="40" t="s">
        <v>348</v>
      </c>
      <c r="K1484" s="40" t="s">
        <v>348</v>
      </c>
      <c r="L1484" s="40" t="s">
        <v>348</v>
      </c>
      <c r="M1484" s="40" t="s">
        <v>348</v>
      </c>
    </row>
    <row r="1485" spans="1:13" ht="16" x14ac:dyDescent="0.2">
      <c r="A1485" s="77">
        <v>206</v>
      </c>
      <c r="B1485" s="37" t="s">
        <v>271</v>
      </c>
      <c r="C1485" s="90">
        <v>42263</v>
      </c>
      <c r="D1485" s="40">
        <v>1.6714050204737134</v>
      </c>
      <c r="E1485" s="40">
        <v>73986.773037474952</v>
      </c>
      <c r="F1485" s="40">
        <v>0</v>
      </c>
      <c r="G1485" s="41">
        <v>19.87</v>
      </c>
      <c r="H1485" s="41">
        <v>17.899999999999999</v>
      </c>
      <c r="I1485" s="41">
        <v>32.299999999999997</v>
      </c>
      <c r="J1485" s="40" t="s">
        <v>348</v>
      </c>
      <c r="K1485" s="40" t="s">
        <v>348</v>
      </c>
      <c r="L1485" s="40" t="s">
        <v>348</v>
      </c>
      <c r="M1485" s="40" t="s">
        <v>348</v>
      </c>
    </row>
    <row r="1486" spans="1:13" ht="16" x14ac:dyDescent="0.2">
      <c r="A1486" s="77">
        <v>207</v>
      </c>
      <c r="B1486" s="37" t="s">
        <v>272</v>
      </c>
      <c r="C1486" s="90">
        <v>42263</v>
      </c>
      <c r="D1486" s="40">
        <v>3.2180581730866589</v>
      </c>
      <c r="E1486" s="40">
        <v>53694.416292168673</v>
      </c>
      <c r="F1486" s="40">
        <v>0</v>
      </c>
      <c r="G1486" s="41">
        <v>19.87</v>
      </c>
      <c r="H1486" s="41">
        <v>17.5</v>
      </c>
      <c r="I1486" s="41">
        <v>33.9</v>
      </c>
      <c r="J1486" s="40" t="s">
        <v>348</v>
      </c>
      <c r="K1486" s="40" t="s">
        <v>348</v>
      </c>
      <c r="L1486" s="40" t="s">
        <v>348</v>
      </c>
      <c r="M1486" s="40" t="s">
        <v>348</v>
      </c>
    </row>
    <row r="1487" spans="1:13" ht="16" x14ac:dyDescent="0.2">
      <c r="A1487" s="77">
        <v>208</v>
      </c>
      <c r="B1487" s="37" t="s">
        <v>268</v>
      </c>
      <c r="C1487" s="90">
        <v>42263</v>
      </c>
      <c r="D1487" s="40">
        <v>5.6908394965272704</v>
      </c>
      <c r="E1487" s="40">
        <v>73380.804544018247</v>
      </c>
      <c r="F1487" s="40">
        <v>2.2082325422830626</v>
      </c>
      <c r="G1487" s="41">
        <v>19.87</v>
      </c>
      <c r="H1487" s="41">
        <v>17.3</v>
      </c>
      <c r="I1487" s="41">
        <v>32.9</v>
      </c>
      <c r="J1487" s="40" t="s">
        <v>348</v>
      </c>
      <c r="K1487" s="40" t="s">
        <v>348</v>
      </c>
      <c r="L1487" s="40" t="s">
        <v>348</v>
      </c>
      <c r="M1487" s="40" t="s">
        <v>348</v>
      </c>
    </row>
    <row r="1488" spans="1:13" ht="16" x14ac:dyDescent="0.2">
      <c r="A1488" s="77">
        <v>209</v>
      </c>
      <c r="B1488" s="37" t="s">
        <v>270</v>
      </c>
      <c r="C1488" s="90">
        <v>42263</v>
      </c>
      <c r="D1488" s="40">
        <v>4.0039058729846966</v>
      </c>
      <c r="E1488" s="40">
        <v>69086.981048281392</v>
      </c>
      <c r="F1488" s="40">
        <v>6.8768029051504698</v>
      </c>
      <c r="G1488" s="41">
        <v>19.87</v>
      </c>
      <c r="H1488" s="41">
        <v>17.600000000000001</v>
      </c>
      <c r="I1488" s="41">
        <v>36.6</v>
      </c>
      <c r="J1488" s="40" t="s">
        <v>348</v>
      </c>
      <c r="K1488" s="40" t="s">
        <v>348</v>
      </c>
      <c r="L1488" s="40" t="s">
        <v>348</v>
      </c>
      <c r="M1488" s="40" t="s">
        <v>348</v>
      </c>
    </row>
    <row r="1489" spans="1:13" ht="16" x14ac:dyDescent="0.2">
      <c r="A1489" s="77">
        <v>210</v>
      </c>
      <c r="B1489" s="37" t="s">
        <v>276</v>
      </c>
      <c r="C1489" s="90">
        <v>42263</v>
      </c>
      <c r="D1489" s="40">
        <v>4.5742502512714269</v>
      </c>
      <c r="E1489" s="40">
        <v>45875.626996524974</v>
      </c>
      <c r="F1489" s="40">
        <v>5.2532278246848136</v>
      </c>
      <c r="G1489" s="41">
        <v>19.87</v>
      </c>
      <c r="H1489" s="41">
        <v>17.2</v>
      </c>
      <c r="I1489" s="41">
        <v>31</v>
      </c>
      <c r="J1489" s="40" t="s">
        <v>348</v>
      </c>
      <c r="K1489" s="40" t="s">
        <v>348</v>
      </c>
      <c r="L1489" s="40" t="s">
        <v>348</v>
      </c>
      <c r="M1489" s="40" t="s">
        <v>348</v>
      </c>
    </row>
    <row r="1490" spans="1:13" ht="16" x14ac:dyDescent="0.2">
      <c r="A1490" s="77">
        <v>402</v>
      </c>
      <c r="B1490" s="37" t="s">
        <v>272</v>
      </c>
      <c r="C1490" s="90">
        <v>42263</v>
      </c>
      <c r="D1490" s="40">
        <v>1.3052208031524184</v>
      </c>
      <c r="E1490" s="40">
        <v>70564.180168403836</v>
      </c>
      <c r="F1490" s="40">
        <v>0</v>
      </c>
      <c r="G1490" s="41">
        <v>21.41</v>
      </c>
      <c r="H1490" s="41">
        <v>18.399999999999999</v>
      </c>
      <c r="I1490" s="41">
        <v>37.299999999999997</v>
      </c>
      <c r="J1490" s="40" t="s">
        <v>348</v>
      </c>
      <c r="K1490" s="40" t="s">
        <v>348</v>
      </c>
      <c r="L1490" s="40" t="s">
        <v>348</v>
      </c>
      <c r="M1490" s="40" t="s">
        <v>348</v>
      </c>
    </row>
    <row r="1491" spans="1:13" ht="16" x14ac:dyDescent="0.2">
      <c r="A1491" s="77">
        <v>403</v>
      </c>
      <c r="B1491" s="37" t="s">
        <v>268</v>
      </c>
      <c r="C1491" s="90">
        <v>42263</v>
      </c>
      <c r="D1491" s="40">
        <v>2.8360598402517518</v>
      </c>
      <c r="E1491" s="40">
        <v>44528.836294028792</v>
      </c>
      <c r="F1491" s="40">
        <v>0.19477326081350815</v>
      </c>
      <c r="G1491" s="41">
        <v>21.41</v>
      </c>
      <c r="H1491" s="41">
        <v>18.399999999999999</v>
      </c>
      <c r="I1491" s="41">
        <v>35.200000000000003</v>
      </c>
      <c r="J1491" s="40" t="s">
        <v>348</v>
      </c>
      <c r="K1491" s="40" t="s">
        <v>348</v>
      </c>
      <c r="L1491" s="40" t="s">
        <v>348</v>
      </c>
      <c r="M1491" s="40" t="s">
        <v>348</v>
      </c>
    </row>
    <row r="1492" spans="1:13" ht="16" x14ac:dyDescent="0.2">
      <c r="A1492" s="77">
        <v>404</v>
      </c>
      <c r="B1492" s="37" t="s">
        <v>273</v>
      </c>
      <c r="C1492" s="90">
        <v>42263</v>
      </c>
      <c r="D1492" s="40">
        <v>1.9285870024881189</v>
      </c>
      <c r="E1492" s="40">
        <v>63232.079257728008</v>
      </c>
      <c r="F1492" s="40">
        <v>1.203097779473042</v>
      </c>
      <c r="G1492" s="41">
        <v>21.41</v>
      </c>
      <c r="H1492" s="41">
        <v>18.399999999999999</v>
      </c>
      <c r="I1492" s="41">
        <v>36.799999999999997</v>
      </c>
      <c r="J1492" s="40" t="s">
        <v>348</v>
      </c>
      <c r="K1492" s="40" t="s">
        <v>348</v>
      </c>
      <c r="L1492" s="40" t="s">
        <v>348</v>
      </c>
      <c r="M1492" s="40" t="s">
        <v>348</v>
      </c>
    </row>
    <row r="1493" spans="1:13" ht="16" x14ac:dyDescent="0.2">
      <c r="A1493" s="77">
        <v>405</v>
      </c>
      <c r="B1493" s="37" t="s">
        <v>269</v>
      </c>
      <c r="C1493" s="90">
        <v>42263</v>
      </c>
      <c r="D1493" s="40">
        <v>0.30172329226954631</v>
      </c>
      <c r="E1493" s="40">
        <v>68319.09611679193</v>
      </c>
      <c r="F1493" s="40">
        <v>0.38665353895302129</v>
      </c>
      <c r="G1493" s="41">
        <v>21.41</v>
      </c>
      <c r="H1493" s="41">
        <v>18.600000000000001</v>
      </c>
      <c r="I1493" s="41">
        <v>38.6</v>
      </c>
      <c r="J1493" s="40" t="s">
        <v>348</v>
      </c>
      <c r="K1493" s="40" t="s">
        <v>348</v>
      </c>
      <c r="L1493" s="40" t="s">
        <v>348</v>
      </c>
      <c r="M1493" s="40" t="s">
        <v>348</v>
      </c>
    </row>
    <row r="1494" spans="1:13" ht="16" x14ac:dyDescent="0.2">
      <c r="A1494" s="77">
        <v>406</v>
      </c>
      <c r="B1494" s="37" t="s">
        <v>276</v>
      </c>
      <c r="C1494" s="90">
        <v>42263</v>
      </c>
      <c r="D1494" s="40">
        <v>1.2749174650853403</v>
      </c>
      <c r="E1494" s="40">
        <v>46644.332282728166</v>
      </c>
      <c r="F1494" s="40">
        <v>1.795619848887579</v>
      </c>
      <c r="G1494" s="41">
        <v>21.41</v>
      </c>
      <c r="H1494" s="41">
        <v>18</v>
      </c>
      <c r="I1494" s="41">
        <v>33.5</v>
      </c>
      <c r="J1494" s="40" t="s">
        <v>348</v>
      </c>
      <c r="K1494" s="40" t="s">
        <v>348</v>
      </c>
      <c r="L1494" s="40" t="s">
        <v>348</v>
      </c>
      <c r="M1494" s="40" t="s">
        <v>348</v>
      </c>
    </row>
    <row r="1495" spans="1:13" ht="16" x14ac:dyDescent="0.2">
      <c r="A1495" s="77">
        <v>407</v>
      </c>
      <c r="B1495" s="37" t="s">
        <v>274</v>
      </c>
      <c r="C1495" s="90">
        <v>42263</v>
      </c>
      <c r="D1495" s="40">
        <v>1.7802362818879574</v>
      </c>
      <c r="E1495" s="40">
        <v>55567.587394858921</v>
      </c>
      <c r="F1495" s="40">
        <v>2.5773603738445807</v>
      </c>
      <c r="G1495" s="41">
        <v>21.41</v>
      </c>
      <c r="H1495" s="41">
        <v>18.399999999999999</v>
      </c>
      <c r="I1495" s="41">
        <v>35.9</v>
      </c>
      <c r="J1495" s="40" t="s">
        <v>348</v>
      </c>
      <c r="K1495" s="40" t="s">
        <v>348</v>
      </c>
      <c r="L1495" s="40" t="s">
        <v>348</v>
      </c>
      <c r="M1495" s="40" t="s">
        <v>348</v>
      </c>
    </row>
    <row r="1496" spans="1:13" ht="16" x14ac:dyDescent="0.2">
      <c r="A1496" s="77">
        <v>408</v>
      </c>
      <c r="B1496" s="37" t="s">
        <v>271</v>
      </c>
      <c r="C1496" s="90">
        <v>42263</v>
      </c>
      <c r="D1496" s="40">
        <v>0.49743488865761171</v>
      </c>
      <c r="E1496" s="40">
        <v>68030.078801545795</v>
      </c>
      <c r="F1496" s="40">
        <v>0.96826851684635207</v>
      </c>
      <c r="G1496" s="41">
        <v>21.41</v>
      </c>
      <c r="H1496" s="41">
        <v>18.2</v>
      </c>
      <c r="I1496" s="41">
        <v>33</v>
      </c>
      <c r="J1496" s="40" t="s">
        <v>348</v>
      </c>
      <c r="K1496" s="40" t="s">
        <v>348</v>
      </c>
      <c r="L1496" s="40" t="s">
        <v>348</v>
      </c>
      <c r="M1496" s="40" t="s">
        <v>348</v>
      </c>
    </row>
    <row r="1497" spans="1:13" ht="16" x14ac:dyDescent="0.2">
      <c r="A1497" s="77">
        <v>409</v>
      </c>
      <c r="B1497" s="37" t="s">
        <v>270</v>
      </c>
      <c r="C1497" s="90">
        <v>42263</v>
      </c>
      <c r="D1497" s="40">
        <v>4.6173991591360082</v>
      </c>
      <c r="E1497" s="40">
        <v>72864.858209093116</v>
      </c>
      <c r="F1497" s="40">
        <v>4.7316544913365384</v>
      </c>
      <c r="G1497" s="41">
        <v>21.41</v>
      </c>
      <c r="H1497" s="41">
        <v>19.2</v>
      </c>
      <c r="I1497" s="41">
        <v>34</v>
      </c>
      <c r="J1497" s="40" t="s">
        <v>348</v>
      </c>
      <c r="K1497" s="40" t="s">
        <v>348</v>
      </c>
      <c r="L1497" s="40" t="s">
        <v>348</v>
      </c>
      <c r="M1497" s="40" t="s">
        <v>348</v>
      </c>
    </row>
    <row r="1498" spans="1:13" ht="16" x14ac:dyDescent="0.2">
      <c r="A1498" s="77">
        <v>102</v>
      </c>
      <c r="B1498" s="37" t="s">
        <v>271</v>
      </c>
      <c r="C1498" s="90">
        <v>42269</v>
      </c>
      <c r="D1498" s="40">
        <v>20.465935359390507</v>
      </c>
      <c r="E1498" s="40">
        <v>30277.345829501817</v>
      </c>
      <c r="F1498" s="40">
        <v>1.1128705896804396</v>
      </c>
      <c r="G1498" s="41">
        <v>15.92</v>
      </c>
      <c r="H1498" s="41">
        <v>14</v>
      </c>
      <c r="I1498" s="41">
        <v>30.6</v>
      </c>
      <c r="J1498" s="40" t="s">
        <v>348</v>
      </c>
      <c r="K1498" s="40" t="s">
        <v>348</v>
      </c>
      <c r="L1498" s="40" t="s">
        <v>348</v>
      </c>
      <c r="M1498" s="40" t="s">
        <v>348</v>
      </c>
    </row>
    <row r="1499" spans="1:13" ht="16" x14ac:dyDescent="0.2">
      <c r="A1499" s="77">
        <v>103</v>
      </c>
      <c r="B1499" s="37" t="s">
        <v>272</v>
      </c>
      <c r="C1499" s="90">
        <v>42269</v>
      </c>
      <c r="D1499" s="40">
        <v>1.8850881724737727</v>
      </c>
      <c r="E1499" s="40">
        <v>42725.205591936523</v>
      </c>
      <c r="F1499" s="40">
        <v>0.68945293667146068</v>
      </c>
      <c r="G1499" s="41">
        <v>15.92</v>
      </c>
      <c r="H1499" s="41">
        <v>14.2</v>
      </c>
      <c r="I1499" s="41">
        <v>35.4</v>
      </c>
      <c r="J1499" s="40" t="s">
        <v>348</v>
      </c>
      <c r="K1499" s="40" t="s">
        <v>348</v>
      </c>
      <c r="L1499" s="40" t="s">
        <v>348</v>
      </c>
      <c r="M1499" s="40" t="s">
        <v>348</v>
      </c>
    </row>
    <row r="1500" spans="1:13" ht="16" x14ac:dyDescent="0.2">
      <c r="A1500" s="77">
        <v>104</v>
      </c>
      <c r="B1500" s="37" t="s">
        <v>269</v>
      </c>
      <c r="C1500" s="90">
        <v>42269</v>
      </c>
      <c r="D1500" s="40">
        <v>0.4657001895381378</v>
      </c>
      <c r="E1500" s="40">
        <v>44113.052488426154</v>
      </c>
      <c r="F1500" s="40">
        <v>1.0508086177078588</v>
      </c>
      <c r="G1500" s="41">
        <v>15.92</v>
      </c>
      <c r="H1500" s="41">
        <v>13.9</v>
      </c>
      <c r="I1500" s="41">
        <v>34.700000000000003</v>
      </c>
      <c r="J1500" s="40" t="s">
        <v>348</v>
      </c>
      <c r="K1500" s="40" t="s">
        <v>348</v>
      </c>
      <c r="L1500" s="40" t="s">
        <v>348</v>
      </c>
      <c r="M1500" s="40" t="s">
        <v>348</v>
      </c>
    </row>
    <row r="1501" spans="1:13" ht="16" x14ac:dyDescent="0.2">
      <c r="A1501" s="77">
        <v>105</v>
      </c>
      <c r="B1501" s="37" t="s">
        <v>274</v>
      </c>
      <c r="C1501" s="90">
        <v>42269</v>
      </c>
      <c r="D1501" s="40">
        <v>0.65919835168085728</v>
      </c>
      <c r="E1501" s="40">
        <v>25647.664945678815</v>
      </c>
      <c r="F1501" s="40">
        <v>1.5875255692850989</v>
      </c>
      <c r="G1501" s="41">
        <v>15.92</v>
      </c>
      <c r="H1501" s="41">
        <v>13.9</v>
      </c>
      <c r="I1501" s="41">
        <v>32</v>
      </c>
      <c r="J1501" s="40" t="s">
        <v>348</v>
      </c>
      <c r="K1501" s="40" t="s">
        <v>348</v>
      </c>
      <c r="L1501" s="40" t="s">
        <v>348</v>
      </c>
      <c r="M1501" s="40" t="s">
        <v>348</v>
      </c>
    </row>
    <row r="1502" spans="1:13" ht="16" x14ac:dyDescent="0.2">
      <c r="A1502" s="77">
        <v>106</v>
      </c>
      <c r="B1502" s="37" t="s">
        <v>268</v>
      </c>
      <c r="C1502" s="90">
        <v>42269</v>
      </c>
      <c r="D1502" s="40">
        <v>4.5263580881084167</v>
      </c>
      <c r="E1502" s="40">
        <v>32711.475469254106</v>
      </c>
      <c r="F1502" s="40">
        <v>0</v>
      </c>
      <c r="G1502" s="41">
        <v>15.92</v>
      </c>
      <c r="H1502" s="41">
        <v>13.6</v>
      </c>
      <c r="I1502" s="41">
        <v>34.200000000000003</v>
      </c>
      <c r="J1502" s="40" t="s">
        <v>348</v>
      </c>
      <c r="K1502" s="40" t="s">
        <v>348</v>
      </c>
      <c r="L1502" s="40" t="s">
        <v>348</v>
      </c>
      <c r="M1502" s="40" t="s">
        <v>348</v>
      </c>
    </row>
    <row r="1503" spans="1:13" ht="16" x14ac:dyDescent="0.2">
      <c r="A1503" s="77">
        <v>107</v>
      </c>
      <c r="B1503" s="37" t="s">
        <v>270</v>
      </c>
      <c r="C1503" s="90">
        <v>42269</v>
      </c>
      <c r="D1503" s="40">
        <v>3.7592746978769909</v>
      </c>
      <c r="E1503" s="40">
        <v>37287.95845245829</v>
      </c>
      <c r="F1503" s="40">
        <v>6.5988773325696579</v>
      </c>
      <c r="G1503" s="41">
        <v>15.92</v>
      </c>
      <c r="H1503" s="41">
        <v>13.7</v>
      </c>
      <c r="I1503" s="41">
        <v>33.6</v>
      </c>
      <c r="J1503" s="40" t="s">
        <v>348</v>
      </c>
      <c r="K1503" s="40" t="s">
        <v>348</v>
      </c>
      <c r="L1503" s="40" t="s">
        <v>348</v>
      </c>
      <c r="M1503" s="40" t="s">
        <v>348</v>
      </c>
    </row>
    <row r="1504" spans="1:13" ht="16" x14ac:dyDescent="0.2">
      <c r="A1504" s="77">
        <v>109</v>
      </c>
      <c r="B1504" s="37" t="s">
        <v>276</v>
      </c>
      <c r="C1504" s="90">
        <v>42269</v>
      </c>
      <c r="D1504" s="40">
        <v>4.0354209392431546</v>
      </c>
      <c r="E1504" s="40">
        <v>21113.201219015365</v>
      </c>
      <c r="F1504" s="40">
        <v>2.9685701613952951</v>
      </c>
      <c r="G1504" s="41">
        <v>15.92</v>
      </c>
      <c r="H1504" s="41">
        <v>13.9</v>
      </c>
      <c r="I1504" s="41">
        <v>25</v>
      </c>
      <c r="J1504" s="40" t="s">
        <v>348</v>
      </c>
      <c r="K1504" s="40" t="s">
        <v>348</v>
      </c>
      <c r="L1504" s="40" t="s">
        <v>348</v>
      </c>
      <c r="M1504" s="40" t="s">
        <v>348</v>
      </c>
    </row>
    <row r="1505" spans="1:13" ht="16" x14ac:dyDescent="0.2">
      <c r="A1505" s="77">
        <v>110</v>
      </c>
      <c r="B1505" s="37" t="s">
        <v>273</v>
      </c>
      <c r="C1505" s="90">
        <v>42269</v>
      </c>
      <c r="D1505" s="40">
        <v>4.5666974157771447</v>
      </c>
      <c r="E1505" s="40">
        <v>50284.514566440499</v>
      </c>
      <c r="F1505" s="40">
        <v>9.9228222493887923</v>
      </c>
      <c r="G1505" s="41">
        <v>15.92</v>
      </c>
      <c r="H1505" s="41">
        <v>14.6</v>
      </c>
      <c r="I1505" s="41">
        <v>32.4</v>
      </c>
      <c r="J1505" s="40" t="s">
        <v>348</v>
      </c>
      <c r="K1505" s="40" t="s">
        <v>348</v>
      </c>
      <c r="L1505" s="40" t="s">
        <v>348</v>
      </c>
      <c r="M1505" s="40" t="s">
        <v>348</v>
      </c>
    </row>
    <row r="1506" spans="1:13" ht="16" x14ac:dyDescent="0.2">
      <c r="A1506" s="77">
        <v>202</v>
      </c>
      <c r="B1506" s="37" t="s">
        <v>273</v>
      </c>
      <c r="C1506" s="90">
        <v>42269</v>
      </c>
      <c r="D1506" s="40">
        <v>1.4288638830283114</v>
      </c>
      <c r="E1506" s="40">
        <v>57829.199743103716</v>
      </c>
      <c r="F1506" s="40">
        <v>4.1916637233293474E-2</v>
      </c>
      <c r="G1506" s="41">
        <v>17.559999999999999</v>
      </c>
      <c r="H1506" s="41">
        <v>15.2</v>
      </c>
      <c r="I1506" s="41">
        <v>34.200000000000003</v>
      </c>
      <c r="J1506" s="40" t="s">
        <v>348</v>
      </c>
      <c r="K1506" s="40" t="s">
        <v>348</v>
      </c>
      <c r="L1506" s="40" t="s">
        <v>348</v>
      </c>
      <c r="M1506" s="40" t="s">
        <v>348</v>
      </c>
    </row>
    <row r="1507" spans="1:13" ht="16" x14ac:dyDescent="0.2">
      <c r="A1507" s="77">
        <v>204</v>
      </c>
      <c r="B1507" s="37" t="s">
        <v>274</v>
      </c>
      <c r="C1507" s="90">
        <v>42269</v>
      </c>
      <c r="D1507" s="40">
        <v>1.0750231329089024</v>
      </c>
      <c r="E1507" s="40">
        <v>22316.694314854281</v>
      </c>
      <c r="F1507" s="40">
        <v>0.11205653118373647</v>
      </c>
      <c r="G1507" s="41">
        <v>17.559999999999999</v>
      </c>
      <c r="H1507" s="41">
        <v>15.4</v>
      </c>
      <c r="I1507" s="41">
        <v>34.700000000000003</v>
      </c>
      <c r="J1507" s="40" t="s">
        <v>348</v>
      </c>
      <c r="K1507" s="40" t="s">
        <v>348</v>
      </c>
      <c r="L1507" s="40" t="s">
        <v>348</v>
      </c>
      <c r="M1507" s="40" t="s">
        <v>348</v>
      </c>
    </row>
    <row r="1508" spans="1:13" ht="16" x14ac:dyDescent="0.2">
      <c r="A1508" s="77">
        <v>205</v>
      </c>
      <c r="B1508" s="37" t="s">
        <v>269</v>
      </c>
      <c r="C1508" s="90">
        <v>42269</v>
      </c>
      <c r="D1508" s="40">
        <v>1.5506854884786176</v>
      </c>
      <c r="E1508" s="40">
        <v>54099.834099043132</v>
      </c>
      <c r="F1508" s="40">
        <v>0.1336796135056503</v>
      </c>
      <c r="G1508" s="41">
        <v>17.559999999999999</v>
      </c>
      <c r="H1508" s="41">
        <v>15.2</v>
      </c>
      <c r="I1508" s="41">
        <v>34.4</v>
      </c>
      <c r="J1508" s="40" t="s">
        <v>348</v>
      </c>
      <c r="K1508" s="40" t="s">
        <v>348</v>
      </c>
      <c r="L1508" s="40" t="s">
        <v>348</v>
      </c>
      <c r="M1508" s="40" t="s">
        <v>348</v>
      </c>
    </row>
    <row r="1509" spans="1:13" ht="16" x14ac:dyDescent="0.2">
      <c r="A1509" s="77">
        <v>206</v>
      </c>
      <c r="B1509" s="37" t="s">
        <v>271</v>
      </c>
      <c r="C1509" s="90">
        <v>42269</v>
      </c>
      <c r="D1509" s="40">
        <v>2.0091387811437555</v>
      </c>
      <c r="E1509" s="40">
        <v>58965.231882545129</v>
      </c>
      <c r="F1509" s="40">
        <v>1.1139271761462832</v>
      </c>
      <c r="G1509" s="41">
        <v>17.559999999999999</v>
      </c>
      <c r="H1509" s="41">
        <v>15.4</v>
      </c>
      <c r="I1509" s="41">
        <v>31.9</v>
      </c>
      <c r="J1509" s="40" t="s">
        <v>348</v>
      </c>
      <c r="K1509" s="40" t="s">
        <v>348</v>
      </c>
      <c r="L1509" s="40" t="s">
        <v>348</v>
      </c>
      <c r="M1509" s="40" t="s">
        <v>348</v>
      </c>
    </row>
    <row r="1510" spans="1:13" ht="16" x14ac:dyDescent="0.2">
      <c r="A1510" s="77">
        <v>207</v>
      </c>
      <c r="B1510" s="37" t="s">
        <v>272</v>
      </c>
      <c r="C1510" s="90">
        <v>42269</v>
      </c>
      <c r="D1510" s="40">
        <v>0.47866744917793935</v>
      </c>
      <c r="E1510" s="40">
        <v>38397.522651649444</v>
      </c>
      <c r="F1510" s="40">
        <v>0.60273579408956979</v>
      </c>
      <c r="G1510" s="41">
        <v>17.559999999999999</v>
      </c>
      <c r="H1510" s="41">
        <v>15.1</v>
      </c>
      <c r="I1510" s="41">
        <v>36</v>
      </c>
      <c r="J1510" s="40" t="s">
        <v>348</v>
      </c>
      <c r="K1510" s="40" t="s">
        <v>348</v>
      </c>
      <c r="L1510" s="40" t="s">
        <v>348</v>
      </c>
      <c r="M1510" s="40" t="s">
        <v>348</v>
      </c>
    </row>
    <row r="1511" spans="1:13" ht="16" x14ac:dyDescent="0.2">
      <c r="A1511" s="77">
        <v>208</v>
      </c>
      <c r="B1511" s="37" t="s">
        <v>268</v>
      </c>
      <c r="C1511" s="90">
        <v>42269</v>
      </c>
      <c r="D1511" s="40">
        <v>3.8405267910011318</v>
      </c>
      <c r="E1511" s="40">
        <v>64608.030271946729</v>
      </c>
      <c r="F1511" s="40">
        <v>6.7201762066058928</v>
      </c>
      <c r="G1511" s="41">
        <v>17.559999999999999</v>
      </c>
      <c r="H1511" s="41">
        <v>15</v>
      </c>
      <c r="I1511" s="41">
        <v>33.299999999999997</v>
      </c>
      <c r="J1511" s="40" t="s">
        <v>348</v>
      </c>
      <c r="K1511" s="40" t="s">
        <v>348</v>
      </c>
      <c r="L1511" s="40" t="s">
        <v>348</v>
      </c>
      <c r="M1511" s="40" t="s">
        <v>348</v>
      </c>
    </row>
    <row r="1512" spans="1:13" ht="16" x14ac:dyDescent="0.2">
      <c r="A1512" s="77">
        <v>209</v>
      </c>
      <c r="B1512" s="37" t="s">
        <v>270</v>
      </c>
      <c r="C1512" s="90">
        <v>42269</v>
      </c>
      <c r="D1512" s="40">
        <v>2.9599031258460511</v>
      </c>
      <c r="E1512" s="40">
        <v>61951.755073155793</v>
      </c>
      <c r="F1512" s="40">
        <v>0.79574405609949639</v>
      </c>
      <c r="G1512" s="41">
        <v>17.559999999999999</v>
      </c>
      <c r="H1512" s="41">
        <v>15</v>
      </c>
      <c r="I1512" s="41">
        <v>34.700000000000003</v>
      </c>
      <c r="J1512" s="40" t="s">
        <v>348</v>
      </c>
      <c r="K1512" s="40" t="s">
        <v>348</v>
      </c>
      <c r="L1512" s="40" t="s">
        <v>348</v>
      </c>
      <c r="M1512" s="40" t="s">
        <v>348</v>
      </c>
    </row>
    <row r="1513" spans="1:13" ht="16" x14ac:dyDescent="0.2">
      <c r="A1513" s="77">
        <v>210</v>
      </c>
      <c r="B1513" s="37" t="s">
        <v>276</v>
      </c>
      <c r="C1513" s="90">
        <v>42269</v>
      </c>
      <c r="D1513" s="40">
        <v>5.2739705671188046</v>
      </c>
      <c r="E1513" s="40">
        <v>44383.538737360097</v>
      </c>
      <c r="F1513" s="40">
        <v>5.0041947902213586</v>
      </c>
      <c r="G1513" s="41">
        <v>17.559999999999999</v>
      </c>
      <c r="H1513" s="41">
        <v>15</v>
      </c>
      <c r="I1513" s="41">
        <v>32.6</v>
      </c>
      <c r="J1513" s="40" t="s">
        <v>348</v>
      </c>
      <c r="K1513" s="40" t="s">
        <v>348</v>
      </c>
      <c r="L1513" s="40" t="s">
        <v>348</v>
      </c>
      <c r="M1513" s="40" t="s">
        <v>348</v>
      </c>
    </row>
    <row r="1514" spans="1:13" ht="16" x14ac:dyDescent="0.2">
      <c r="A1514" s="77">
        <v>402</v>
      </c>
      <c r="B1514" s="37" t="s">
        <v>272</v>
      </c>
      <c r="C1514" s="90">
        <v>42269</v>
      </c>
      <c r="D1514" s="40">
        <v>2.4669120340454493</v>
      </c>
      <c r="E1514" s="40">
        <v>59542.638718980481</v>
      </c>
      <c r="F1514" s="40">
        <v>1.2128578357305413</v>
      </c>
      <c r="G1514" s="41">
        <v>19.5</v>
      </c>
      <c r="H1514" s="41">
        <v>16.3</v>
      </c>
      <c r="I1514" s="41">
        <v>33.6</v>
      </c>
      <c r="J1514" s="40" t="s">
        <v>348</v>
      </c>
      <c r="K1514" s="40" t="s">
        <v>348</v>
      </c>
      <c r="L1514" s="40" t="s">
        <v>348</v>
      </c>
      <c r="M1514" s="40" t="s">
        <v>348</v>
      </c>
    </row>
    <row r="1515" spans="1:13" ht="16" x14ac:dyDescent="0.2">
      <c r="A1515" s="77">
        <v>403</v>
      </c>
      <c r="B1515" s="37" t="s">
        <v>268</v>
      </c>
      <c r="C1515" s="90">
        <v>42269</v>
      </c>
      <c r="D1515" s="40">
        <v>2.276259739437779</v>
      </c>
      <c r="E1515" s="40">
        <v>62240.159734423163</v>
      </c>
      <c r="F1515" s="40">
        <v>0</v>
      </c>
      <c r="G1515" s="41">
        <v>19.5</v>
      </c>
      <c r="H1515" s="41">
        <v>16.7</v>
      </c>
      <c r="I1515" s="41">
        <v>37.4</v>
      </c>
      <c r="J1515" s="40" t="s">
        <v>348</v>
      </c>
      <c r="K1515" s="40" t="s">
        <v>348</v>
      </c>
      <c r="L1515" s="40" t="s">
        <v>348</v>
      </c>
      <c r="M1515" s="40" t="s">
        <v>348</v>
      </c>
    </row>
    <row r="1516" spans="1:13" ht="16" x14ac:dyDescent="0.2">
      <c r="A1516" s="77">
        <v>404</v>
      </c>
      <c r="B1516" s="37" t="s">
        <v>273</v>
      </c>
      <c r="C1516" s="90">
        <v>42269</v>
      </c>
      <c r="D1516" s="40">
        <v>3.8248404259872482</v>
      </c>
      <c r="E1516" s="40">
        <v>63748.074892585311</v>
      </c>
      <c r="F1516" s="40">
        <v>0</v>
      </c>
      <c r="G1516" s="41">
        <v>19.5</v>
      </c>
      <c r="H1516" s="41">
        <v>16.3</v>
      </c>
      <c r="I1516" s="41">
        <v>34.5</v>
      </c>
      <c r="J1516" s="40" t="s">
        <v>348</v>
      </c>
      <c r="K1516" s="40" t="s">
        <v>348</v>
      </c>
      <c r="L1516" s="40" t="s">
        <v>348</v>
      </c>
      <c r="M1516" s="40" t="s">
        <v>348</v>
      </c>
    </row>
    <row r="1517" spans="1:13" ht="16" x14ac:dyDescent="0.2">
      <c r="A1517" s="77">
        <v>405</v>
      </c>
      <c r="B1517" s="37" t="s">
        <v>269</v>
      </c>
      <c r="C1517" s="90">
        <v>42269</v>
      </c>
      <c r="D1517" s="40">
        <v>1.041302192813272</v>
      </c>
      <c r="E1517" s="40">
        <v>56064.479240520683</v>
      </c>
      <c r="F1517" s="40">
        <v>0</v>
      </c>
      <c r="G1517" s="41">
        <v>19.5</v>
      </c>
      <c r="H1517" s="41">
        <v>16.2</v>
      </c>
      <c r="I1517" s="41">
        <v>37.299999999999997</v>
      </c>
      <c r="J1517" s="40" t="s">
        <v>348</v>
      </c>
      <c r="K1517" s="40" t="s">
        <v>348</v>
      </c>
      <c r="L1517" s="40" t="s">
        <v>348</v>
      </c>
      <c r="M1517" s="40" t="s">
        <v>348</v>
      </c>
    </row>
    <row r="1518" spans="1:13" ht="16" x14ac:dyDescent="0.2">
      <c r="A1518" s="77">
        <v>406</v>
      </c>
      <c r="B1518" s="37" t="s">
        <v>276</v>
      </c>
      <c r="C1518" s="90">
        <v>42269</v>
      </c>
      <c r="D1518" s="40">
        <v>4.0117486331201748</v>
      </c>
      <c r="E1518" s="40">
        <v>39556.785753458695</v>
      </c>
      <c r="F1518" s="40">
        <v>2.84204619759912</v>
      </c>
      <c r="G1518" s="41">
        <v>19.5</v>
      </c>
      <c r="H1518" s="41">
        <v>16.2</v>
      </c>
      <c r="I1518" s="41">
        <v>35</v>
      </c>
      <c r="J1518" s="40" t="s">
        <v>348</v>
      </c>
      <c r="K1518" s="40" t="s">
        <v>348</v>
      </c>
      <c r="L1518" s="40" t="s">
        <v>348</v>
      </c>
      <c r="M1518" s="40" t="s">
        <v>348</v>
      </c>
    </row>
    <row r="1519" spans="1:13" ht="16" x14ac:dyDescent="0.2">
      <c r="A1519" s="77">
        <v>407</v>
      </c>
      <c r="B1519" s="37" t="s">
        <v>274</v>
      </c>
      <c r="C1519" s="90">
        <v>42269</v>
      </c>
      <c r="D1519" s="40">
        <v>4.9045531046086221</v>
      </c>
      <c r="E1519" s="40">
        <v>56828.458412323453</v>
      </c>
      <c r="F1519" s="40">
        <v>3.4886911951059814</v>
      </c>
      <c r="G1519" s="41">
        <v>19.5</v>
      </c>
      <c r="H1519" s="41">
        <v>16.8</v>
      </c>
      <c r="I1519" s="41">
        <v>31.3</v>
      </c>
      <c r="J1519" s="40" t="s">
        <v>348</v>
      </c>
      <c r="K1519" s="40" t="s">
        <v>348</v>
      </c>
      <c r="L1519" s="40" t="s">
        <v>348</v>
      </c>
      <c r="M1519" s="40" t="s">
        <v>348</v>
      </c>
    </row>
    <row r="1520" spans="1:13" ht="16" x14ac:dyDescent="0.2">
      <c r="A1520" s="77">
        <v>408</v>
      </c>
      <c r="B1520" s="37" t="s">
        <v>271</v>
      </c>
      <c r="C1520" s="90">
        <v>42269</v>
      </c>
      <c r="D1520" s="40">
        <v>7.5976415014712293</v>
      </c>
      <c r="E1520" s="40">
        <v>73749.087790023463</v>
      </c>
      <c r="F1520" s="40">
        <v>1.4870770716072734</v>
      </c>
      <c r="G1520" s="41">
        <v>19.5</v>
      </c>
      <c r="H1520" s="41">
        <v>15.8</v>
      </c>
      <c r="I1520" s="41">
        <v>32.700000000000003</v>
      </c>
      <c r="J1520" s="40" t="s">
        <v>348</v>
      </c>
      <c r="K1520" s="40" t="s">
        <v>348</v>
      </c>
      <c r="L1520" s="40" t="s">
        <v>348</v>
      </c>
      <c r="M1520" s="40" t="s">
        <v>348</v>
      </c>
    </row>
    <row r="1521" spans="1:13" ht="16" x14ac:dyDescent="0.2">
      <c r="A1521" s="77">
        <v>409</v>
      </c>
      <c r="B1521" s="37" t="s">
        <v>270</v>
      </c>
      <c r="C1521" s="90">
        <v>42269</v>
      </c>
      <c r="D1521" s="40">
        <v>6.2285810229242546</v>
      </c>
      <c r="E1521" s="40">
        <v>69588.868283746357</v>
      </c>
      <c r="F1521" s="40">
        <v>1.6906176592820821</v>
      </c>
      <c r="G1521" s="41">
        <v>19.5</v>
      </c>
      <c r="H1521" s="41">
        <v>16.600000000000001</v>
      </c>
      <c r="I1521" s="41">
        <v>32.5</v>
      </c>
      <c r="J1521" s="40" t="s">
        <v>348</v>
      </c>
      <c r="K1521" s="40" t="s">
        <v>348</v>
      </c>
      <c r="L1521" s="40" t="s">
        <v>348</v>
      </c>
      <c r="M1521" s="40" t="s">
        <v>348</v>
      </c>
    </row>
    <row r="1522" spans="1:13" ht="16" x14ac:dyDescent="0.2">
      <c r="A1522" s="77">
        <v>102</v>
      </c>
      <c r="B1522" s="37" t="s">
        <v>271</v>
      </c>
      <c r="C1522" s="90">
        <v>42278</v>
      </c>
      <c r="D1522" s="40">
        <v>5.1609211295961241</v>
      </c>
      <c r="E1522" s="40">
        <v>9198.1664294283455</v>
      </c>
      <c r="F1522" s="40">
        <v>8.628747045898578</v>
      </c>
      <c r="G1522" s="41">
        <v>7.17</v>
      </c>
      <c r="H1522" s="41">
        <v>8.9</v>
      </c>
      <c r="I1522" s="41">
        <v>28.6</v>
      </c>
      <c r="J1522" s="40" t="s">
        <v>348</v>
      </c>
      <c r="K1522" s="40" t="s">
        <v>348</v>
      </c>
      <c r="L1522" s="40" t="s">
        <v>348</v>
      </c>
      <c r="M1522" s="40" t="s">
        <v>348</v>
      </c>
    </row>
    <row r="1523" spans="1:13" ht="16" x14ac:dyDescent="0.2">
      <c r="A1523" s="77">
        <v>103</v>
      </c>
      <c r="B1523" s="37" t="s">
        <v>272</v>
      </c>
      <c r="C1523" s="90">
        <v>42278</v>
      </c>
      <c r="D1523" s="40">
        <v>5.0940358021809864</v>
      </c>
      <c r="E1523" s="40">
        <v>11276.593881498677</v>
      </c>
      <c r="F1523" s="40">
        <v>5.5740969073656874</v>
      </c>
      <c r="G1523" s="41">
        <v>7.17</v>
      </c>
      <c r="H1523" s="41">
        <v>8.6999999999999993</v>
      </c>
      <c r="I1523" s="41">
        <v>29.8</v>
      </c>
      <c r="J1523" s="40" t="s">
        <v>348</v>
      </c>
      <c r="K1523" s="40" t="s">
        <v>348</v>
      </c>
      <c r="L1523" s="40" t="s">
        <v>348</v>
      </c>
      <c r="M1523" s="40" t="s">
        <v>348</v>
      </c>
    </row>
    <row r="1524" spans="1:13" ht="16" x14ac:dyDescent="0.2">
      <c r="A1524" s="77">
        <v>104</v>
      </c>
      <c r="B1524" s="37" t="s">
        <v>269</v>
      </c>
      <c r="C1524" s="90">
        <v>42278</v>
      </c>
      <c r="D1524" s="40">
        <v>2.8569814130996303</v>
      </c>
      <c r="E1524" s="40">
        <v>6492.5818253760754</v>
      </c>
      <c r="F1524" s="40">
        <v>5.4872943351391914</v>
      </c>
      <c r="G1524" s="41">
        <v>7.17</v>
      </c>
      <c r="H1524" s="41">
        <v>8.6999999999999993</v>
      </c>
      <c r="I1524" s="41">
        <v>30.6</v>
      </c>
      <c r="J1524" s="40" t="s">
        <v>348</v>
      </c>
      <c r="K1524" s="40" t="s">
        <v>348</v>
      </c>
      <c r="L1524" s="40" t="s">
        <v>348</v>
      </c>
      <c r="M1524" s="40" t="s">
        <v>348</v>
      </c>
    </row>
    <row r="1525" spans="1:13" ht="16" x14ac:dyDescent="0.2">
      <c r="A1525" s="77">
        <v>105</v>
      </c>
      <c r="B1525" s="37" t="s">
        <v>274</v>
      </c>
      <c r="C1525" s="90">
        <v>42278</v>
      </c>
      <c r="D1525" s="40">
        <v>1.6058763833859866</v>
      </c>
      <c r="E1525" s="40">
        <v>10100.84041403427</v>
      </c>
      <c r="F1525" s="40">
        <v>3.5612232660732084</v>
      </c>
      <c r="G1525" s="41">
        <v>7.17</v>
      </c>
      <c r="H1525" s="41">
        <v>8.6999999999999993</v>
      </c>
      <c r="I1525" s="41">
        <v>30.1</v>
      </c>
      <c r="J1525" s="40" t="s">
        <v>348</v>
      </c>
      <c r="K1525" s="40" t="s">
        <v>348</v>
      </c>
      <c r="L1525" s="40" t="s">
        <v>348</v>
      </c>
      <c r="M1525" s="40" t="s">
        <v>348</v>
      </c>
    </row>
    <row r="1526" spans="1:13" ht="16" x14ac:dyDescent="0.2">
      <c r="A1526" s="77">
        <v>106</v>
      </c>
      <c r="B1526" s="37" t="s">
        <v>268</v>
      </c>
      <c r="C1526" s="90">
        <v>42278</v>
      </c>
      <c r="D1526" s="40">
        <v>2.8839753240901231</v>
      </c>
      <c r="E1526" s="40">
        <v>10850.769295215057</v>
      </c>
      <c r="F1526" s="40">
        <v>0.73527703881491813</v>
      </c>
      <c r="G1526" s="41">
        <v>7.17</v>
      </c>
      <c r="H1526" s="41">
        <v>9.6</v>
      </c>
      <c r="I1526" s="41">
        <v>29.2</v>
      </c>
      <c r="J1526" s="40" t="s">
        <v>348</v>
      </c>
      <c r="K1526" s="40" t="s">
        <v>348</v>
      </c>
      <c r="L1526" s="40" t="s">
        <v>348</v>
      </c>
      <c r="M1526" s="40" t="s">
        <v>348</v>
      </c>
    </row>
    <row r="1527" spans="1:13" ht="16" x14ac:dyDescent="0.2">
      <c r="A1527" s="77">
        <v>107</v>
      </c>
      <c r="B1527" s="37" t="s">
        <v>270</v>
      </c>
      <c r="C1527" s="90">
        <v>42278</v>
      </c>
      <c r="D1527" s="40">
        <v>8.3508441611651794</v>
      </c>
      <c r="E1527" s="40">
        <v>8364.3611394362779</v>
      </c>
      <c r="F1527" s="40">
        <v>6.5495694688890209</v>
      </c>
      <c r="G1527" s="41">
        <v>7.17</v>
      </c>
      <c r="H1527" s="41">
        <v>9.4</v>
      </c>
      <c r="I1527" s="41">
        <v>27.4</v>
      </c>
      <c r="J1527" s="40" t="s">
        <v>348</v>
      </c>
      <c r="K1527" s="40" t="s">
        <v>348</v>
      </c>
      <c r="L1527" s="40" t="s">
        <v>348</v>
      </c>
      <c r="M1527" s="40" t="s">
        <v>348</v>
      </c>
    </row>
    <row r="1528" spans="1:13" ht="16" x14ac:dyDescent="0.2">
      <c r="A1528" s="77">
        <v>109</v>
      </c>
      <c r="B1528" s="37" t="s">
        <v>276</v>
      </c>
      <c r="C1528" s="90">
        <v>42278</v>
      </c>
      <c r="D1528" s="40">
        <v>4.7053380522908785</v>
      </c>
      <c r="E1528" s="40">
        <v>8821.8772866502259</v>
      </c>
      <c r="F1528" s="40">
        <v>0</v>
      </c>
      <c r="G1528" s="41">
        <v>7.17</v>
      </c>
      <c r="H1528" s="41">
        <v>9.8000000000000007</v>
      </c>
      <c r="I1528" s="41">
        <v>21.8</v>
      </c>
      <c r="J1528" s="40" t="s">
        <v>348</v>
      </c>
      <c r="K1528" s="40" t="s">
        <v>348</v>
      </c>
      <c r="L1528" s="40" t="s">
        <v>348</v>
      </c>
      <c r="M1528" s="40" t="s">
        <v>348</v>
      </c>
    </row>
    <row r="1529" spans="1:13" ht="16" x14ac:dyDescent="0.2">
      <c r="A1529" s="77">
        <v>110</v>
      </c>
      <c r="B1529" s="37" t="s">
        <v>273</v>
      </c>
      <c r="C1529" s="90">
        <v>42278</v>
      </c>
      <c r="D1529" s="40">
        <v>5.6450402569820985</v>
      </c>
      <c r="E1529" s="40">
        <v>10424.364075579202</v>
      </c>
      <c r="F1529" s="40">
        <v>3.724367558257224</v>
      </c>
      <c r="G1529" s="41">
        <v>7.17</v>
      </c>
      <c r="H1529" s="41">
        <v>8.9</v>
      </c>
      <c r="I1529" s="41">
        <v>27.1</v>
      </c>
      <c r="J1529" s="40" t="s">
        <v>348</v>
      </c>
      <c r="K1529" s="40" t="s">
        <v>348</v>
      </c>
      <c r="L1529" s="40" t="s">
        <v>348</v>
      </c>
      <c r="M1529" s="40" t="s">
        <v>348</v>
      </c>
    </row>
    <row r="1530" spans="1:13" ht="16" x14ac:dyDescent="0.2">
      <c r="A1530" s="77">
        <v>202</v>
      </c>
      <c r="B1530" s="37" t="s">
        <v>273</v>
      </c>
      <c r="C1530" s="90">
        <v>42278</v>
      </c>
      <c r="D1530" s="40">
        <v>2.6268980958452555</v>
      </c>
      <c r="E1530" s="40">
        <v>14577.124834005219</v>
      </c>
      <c r="F1530" s="40">
        <v>2.4898690077349017</v>
      </c>
      <c r="G1530" s="41">
        <v>13</v>
      </c>
      <c r="H1530" s="41">
        <v>10.4</v>
      </c>
      <c r="I1530" s="41">
        <v>31</v>
      </c>
      <c r="J1530" s="40" t="s">
        <v>348</v>
      </c>
      <c r="K1530" s="40" t="s">
        <v>348</v>
      </c>
      <c r="L1530" s="40" t="s">
        <v>348</v>
      </c>
      <c r="M1530" s="40" t="s">
        <v>348</v>
      </c>
    </row>
    <row r="1531" spans="1:13" ht="16" x14ac:dyDescent="0.2">
      <c r="A1531" s="77">
        <v>204</v>
      </c>
      <c r="B1531" s="37" t="s">
        <v>274</v>
      </c>
      <c r="C1531" s="90">
        <v>42278</v>
      </c>
      <c r="D1531" s="40">
        <v>3.0299750388735061</v>
      </c>
      <c r="E1531" s="40">
        <v>14702.588205679149</v>
      </c>
      <c r="F1531" s="40">
        <v>2.3574184934347504</v>
      </c>
      <c r="G1531" s="41">
        <v>13</v>
      </c>
      <c r="H1531" s="41">
        <v>10.6</v>
      </c>
      <c r="I1531" s="41">
        <v>31.6</v>
      </c>
      <c r="J1531" s="40" t="s">
        <v>348</v>
      </c>
      <c r="K1531" s="40" t="s">
        <v>348</v>
      </c>
      <c r="L1531" s="40" t="s">
        <v>348</v>
      </c>
      <c r="M1531" s="40" t="s">
        <v>348</v>
      </c>
    </row>
    <row r="1532" spans="1:13" ht="16" x14ac:dyDescent="0.2">
      <c r="A1532" s="77">
        <v>205</v>
      </c>
      <c r="B1532" s="37" t="s">
        <v>269</v>
      </c>
      <c r="C1532" s="90">
        <v>42278</v>
      </c>
      <c r="D1532" s="40">
        <v>3.1355211961236313</v>
      </c>
      <c r="E1532" s="40">
        <v>18245.238202473447</v>
      </c>
      <c r="F1532" s="40">
        <v>4.1811840000008971</v>
      </c>
      <c r="G1532" s="41">
        <v>13</v>
      </c>
      <c r="H1532" s="41">
        <v>11.5</v>
      </c>
      <c r="I1532" s="41">
        <v>29</v>
      </c>
      <c r="J1532" s="40" t="s">
        <v>348</v>
      </c>
      <c r="K1532" s="40" t="s">
        <v>348</v>
      </c>
      <c r="L1532" s="40" t="s">
        <v>348</v>
      </c>
      <c r="M1532" s="40" t="s">
        <v>348</v>
      </c>
    </row>
    <row r="1533" spans="1:13" ht="16" x14ac:dyDescent="0.2">
      <c r="A1533" s="77">
        <v>206</v>
      </c>
      <c r="B1533" s="37" t="s">
        <v>271</v>
      </c>
      <c r="C1533" s="90">
        <v>42278</v>
      </c>
      <c r="D1533" s="40">
        <v>5.2348339185936101</v>
      </c>
      <c r="E1533" s="40">
        <v>23830.272278081989</v>
      </c>
      <c r="F1533" s="40">
        <v>3.935546980786703</v>
      </c>
      <c r="G1533" s="41">
        <v>13</v>
      </c>
      <c r="H1533" s="41">
        <v>11</v>
      </c>
      <c r="I1533" s="41">
        <v>27.4</v>
      </c>
      <c r="J1533" s="40" t="s">
        <v>348</v>
      </c>
      <c r="K1533" s="40" t="s">
        <v>348</v>
      </c>
      <c r="L1533" s="40" t="s">
        <v>348</v>
      </c>
      <c r="M1533" s="40" t="s">
        <v>348</v>
      </c>
    </row>
    <row r="1534" spans="1:13" ht="16" x14ac:dyDescent="0.2">
      <c r="A1534" s="77">
        <v>207</v>
      </c>
      <c r="B1534" s="37" t="s">
        <v>272</v>
      </c>
      <c r="C1534" s="90">
        <v>42278</v>
      </c>
      <c r="D1534" s="40">
        <v>6.041303364956355</v>
      </c>
      <c r="E1534" s="40">
        <v>12766.221513181503</v>
      </c>
      <c r="F1534" s="40">
        <v>7.2465337851523017</v>
      </c>
      <c r="G1534" s="41">
        <v>13</v>
      </c>
      <c r="H1534" s="41">
        <v>10.7</v>
      </c>
      <c r="I1534" s="41">
        <v>27.7</v>
      </c>
      <c r="J1534" s="40" t="s">
        <v>348</v>
      </c>
      <c r="K1534" s="40" t="s">
        <v>348</v>
      </c>
      <c r="L1534" s="40" t="s">
        <v>348</v>
      </c>
      <c r="M1534" s="40" t="s">
        <v>348</v>
      </c>
    </row>
    <row r="1535" spans="1:13" ht="16" x14ac:dyDescent="0.2">
      <c r="A1535" s="77">
        <v>208</v>
      </c>
      <c r="B1535" s="37" t="s">
        <v>268</v>
      </c>
      <c r="C1535" s="90">
        <v>42278</v>
      </c>
      <c r="D1535" s="40">
        <v>7.511873832293027</v>
      </c>
      <c r="E1535" s="40">
        <v>21516.198847945998</v>
      </c>
      <c r="F1535" s="40">
        <v>3.9741790964697934</v>
      </c>
      <c r="G1535" s="41">
        <v>13</v>
      </c>
      <c r="H1535" s="41">
        <v>10.5</v>
      </c>
      <c r="I1535" s="41">
        <v>28</v>
      </c>
      <c r="J1535" s="40" t="s">
        <v>348</v>
      </c>
      <c r="K1535" s="40" t="s">
        <v>348</v>
      </c>
      <c r="L1535" s="40" t="s">
        <v>348</v>
      </c>
      <c r="M1535" s="40" t="s">
        <v>348</v>
      </c>
    </row>
    <row r="1536" spans="1:13" ht="16" x14ac:dyDescent="0.2">
      <c r="A1536" s="77">
        <v>209</v>
      </c>
      <c r="B1536" s="37" t="s">
        <v>270</v>
      </c>
      <c r="C1536" s="90">
        <v>42278</v>
      </c>
      <c r="D1536" s="40">
        <v>4.4759768230277119</v>
      </c>
      <c r="E1536" s="40">
        <v>13099.613841616609</v>
      </c>
      <c r="F1536" s="40">
        <v>2.8988239673835818</v>
      </c>
      <c r="G1536" s="41">
        <v>13</v>
      </c>
      <c r="H1536" s="41">
        <v>9.9</v>
      </c>
      <c r="I1536" s="41">
        <v>30.1</v>
      </c>
      <c r="J1536" s="40" t="s">
        <v>348</v>
      </c>
      <c r="K1536" s="40" t="s">
        <v>348</v>
      </c>
      <c r="L1536" s="40" t="s">
        <v>348</v>
      </c>
      <c r="M1536" s="40" t="s">
        <v>348</v>
      </c>
    </row>
    <row r="1537" spans="1:13" ht="16" x14ac:dyDescent="0.2">
      <c r="A1537" s="77">
        <v>210</v>
      </c>
      <c r="B1537" s="37" t="s">
        <v>276</v>
      </c>
      <c r="C1537" s="90">
        <v>42278</v>
      </c>
      <c r="D1537" s="40">
        <v>10.270793277703195</v>
      </c>
      <c r="E1537" s="40">
        <v>14846.670115359862</v>
      </c>
      <c r="F1537" s="40">
        <v>7.3225726569855123</v>
      </c>
      <c r="G1537" s="41">
        <v>13</v>
      </c>
      <c r="H1537" s="41">
        <v>11.3</v>
      </c>
      <c r="I1537" s="41">
        <v>28.1</v>
      </c>
      <c r="J1537" s="40" t="s">
        <v>348</v>
      </c>
      <c r="K1537" s="40" t="s">
        <v>348</v>
      </c>
      <c r="L1537" s="40" t="s">
        <v>348</v>
      </c>
      <c r="M1537" s="40" t="s">
        <v>348</v>
      </c>
    </row>
    <row r="1538" spans="1:13" ht="16" x14ac:dyDescent="0.2">
      <c r="A1538" s="77">
        <v>402</v>
      </c>
      <c r="B1538" s="37" t="s">
        <v>272</v>
      </c>
      <c r="C1538" s="90">
        <v>42278</v>
      </c>
      <c r="D1538" s="40">
        <v>1.40865058053397</v>
      </c>
      <c r="E1538" s="40">
        <v>8744.1198604765068</v>
      </c>
      <c r="F1538" s="40">
        <v>5.9179064590575008</v>
      </c>
      <c r="G1538" s="41">
        <v>15.19</v>
      </c>
      <c r="H1538" s="41">
        <v>12</v>
      </c>
      <c r="I1538" s="41">
        <v>34</v>
      </c>
      <c r="J1538" s="40" t="s">
        <v>348</v>
      </c>
      <c r="K1538" s="40" t="s">
        <v>348</v>
      </c>
      <c r="L1538" s="40" t="s">
        <v>348</v>
      </c>
      <c r="M1538" s="40" t="s">
        <v>348</v>
      </c>
    </row>
    <row r="1539" spans="1:13" ht="16" x14ac:dyDescent="0.2">
      <c r="A1539" s="77">
        <v>403</v>
      </c>
      <c r="B1539" s="37" t="s">
        <v>268</v>
      </c>
      <c r="C1539" s="90">
        <v>42278</v>
      </c>
      <c r="D1539" s="40">
        <v>4.5959101115584424</v>
      </c>
      <c r="E1539" s="40">
        <v>20972.059100032577</v>
      </c>
      <c r="F1539" s="40">
        <v>5.0591997834312661</v>
      </c>
      <c r="G1539" s="41">
        <v>15.19</v>
      </c>
      <c r="H1539" s="41">
        <v>12.4</v>
      </c>
      <c r="I1539" s="41">
        <v>34</v>
      </c>
      <c r="J1539" s="40" t="s">
        <v>348</v>
      </c>
      <c r="K1539" s="40" t="s">
        <v>348</v>
      </c>
      <c r="L1539" s="40" t="s">
        <v>348</v>
      </c>
      <c r="M1539" s="40" t="s">
        <v>348</v>
      </c>
    </row>
    <row r="1540" spans="1:13" ht="16" x14ac:dyDescent="0.2">
      <c r="A1540" s="77">
        <v>404</v>
      </c>
      <c r="B1540" s="37" t="s">
        <v>273</v>
      </c>
      <c r="C1540" s="90">
        <v>42278</v>
      </c>
      <c r="D1540" s="40">
        <v>2.3613582425423427</v>
      </c>
      <c r="E1540" s="40">
        <v>12742.174373480728</v>
      </c>
      <c r="F1540" s="40">
        <v>3.3704139042981716</v>
      </c>
      <c r="G1540" s="41">
        <v>15.19</v>
      </c>
      <c r="H1540" s="41">
        <v>12.5</v>
      </c>
      <c r="I1540" s="41">
        <v>32.299999999999997</v>
      </c>
      <c r="J1540" s="40" t="s">
        <v>348</v>
      </c>
      <c r="K1540" s="40" t="s">
        <v>348</v>
      </c>
      <c r="L1540" s="40" t="s">
        <v>348</v>
      </c>
      <c r="M1540" s="40" t="s">
        <v>348</v>
      </c>
    </row>
    <row r="1541" spans="1:13" ht="16" x14ac:dyDescent="0.2">
      <c r="A1541" s="77">
        <v>405</v>
      </c>
      <c r="B1541" s="37" t="s">
        <v>269</v>
      </c>
      <c r="C1541" s="90">
        <v>42278</v>
      </c>
      <c r="D1541" s="40">
        <v>2.4248221941826649</v>
      </c>
      <c r="E1541" s="40">
        <v>16846.797362016001</v>
      </c>
      <c r="F1541" s="40">
        <v>1.8145196322799222</v>
      </c>
      <c r="G1541" s="41">
        <v>15.19</v>
      </c>
      <c r="H1541" s="41">
        <v>12.3</v>
      </c>
      <c r="I1541" s="41">
        <v>31.3</v>
      </c>
      <c r="J1541" s="40" t="s">
        <v>348</v>
      </c>
      <c r="K1541" s="40" t="s">
        <v>348</v>
      </c>
      <c r="L1541" s="40" t="s">
        <v>348</v>
      </c>
      <c r="M1541" s="40" t="s">
        <v>348</v>
      </c>
    </row>
    <row r="1542" spans="1:13" ht="16" x14ac:dyDescent="0.2">
      <c r="A1542" s="77">
        <v>406</v>
      </c>
      <c r="B1542" s="37" t="s">
        <v>276</v>
      </c>
      <c r="C1542" s="90">
        <v>42278</v>
      </c>
      <c r="D1542" s="40">
        <v>2.1459833193450759</v>
      </c>
      <c r="E1542" s="40">
        <v>10869.082377832645</v>
      </c>
      <c r="F1542" s="40">
        <v>0.50982904561970266</v>
      </c>
      <c r="G1542" s="41">
        <v>15.19</v>
      </c>
      <c r="H1542" s="41">
        <v>11.8</v>
      </c>
      <c r="I1542" s="41">
        <v>28.4</v>
      </c>
      <c r="J1542" s="40" t="s">
        <v>348</v>
      </c>
      <c r="K1542" s="40" t="s">
        <v>348</v>
      </c>
      <c r="L1542" s="40" t="s">
        <v>348</v>
      </c>
      <c r="M1542" s="40" t="s">
        <v>348</v>
      </c>
    </row>
    <row r="1543" spans="1:13" ht="16" x14ac:dyDescent="0.2">
      <c r="A1543" s="77">
        <v>407</v>
      </c>
      <c r="B1543" s="37" t="s">
        <v>274</v>
      </c>
      <c r="C1543" s="90">
        <v>42278</v>
      </c>
      <c r="D1543" s="40">
        <v>5.4470117640201163</v>
      </c>
      <c r="E1543" s="40">
        <v>14136.266199529517</v>
      </c>
      <c r="F1543" s="40">
        <v>0.74752881009701633</v>
      </c>
      <c r="G1543" s="41">
        <v>15.19</v>
      </c>
      <c r="H1543" s="41">
        <v>12.1</v>
      </c>
      <c r="I1543" s="41">
        <v>30.8</v>
      </c>
      <c r="J1543" s="40" t="s">
        <v>348</v>
      </c>
      <c r="K1543" s="40" t="s">
        <v>348</v>
      </c>
      <c r="L1543" s="40" t="s">
        <v>348</v>
      </c>
      <c r="M1543" s="40" t="s">
        <v>348</v>
      </c>
    </row>
    <row r="1544" spans="1:13" ht="16" x14ac:dyDescent="0.2">
      <c r="A1544" s="77">
        <v>408</v>
      </c>
      <c r="B1544" s="37" t="s">
        <v>271</v>
      </c>
      <c r="C1544" s="90">
        <v>42278</v>
      </c>
      <c r="D1544" s="40">
        <v>4.7990663510061058</v>
      </c>
      <c r="E1544" s="40">
        <v>14729.54225158772</v>
      </c>
      <c r="F1544" s="40">
        <v>0</v>
      </c>
      <c r="G1544" s="41">
        <v>15.19</v>
      </c>
      <c r="H1544" s="41">
        <v>11.5</v>
      </c>
      <c r="I1544" s="41">
        <v>33.799999999999997</v>
      </c>
      <c r="J1544" s="40" t="s">
        <v>348</v>
      </c>
      <c r="K1544" s="40" t="s">
        <v>348</v>
      </c>
      <c r="L1544" s="40" t="s">
        <v>348</v>
      </c>
      <c r="M1544" s="40" t="s">
        <v>348</v>
      </c>
    </row>
    <row r="1545" spans="1:13" ht="16" x14ac:dyDescent="0.2">
      <c r="A1545" s="77">
        <v>409</v>
      </c>
      <c r="B1545" s="37" t="s">
        <v>270</v>
      </c>
      <c r="C1545" s="90">
        <v>42278</v>
      </c>
      <c r="D1545" s="40">
        <v>3.7786714304554732</v>
      </c>
      <c r="E1545" s="40">
        <v>7058.3454381805568</v>
      </c>
      <c r="F1545" s="40">
        <v>0.92842638445202819</v>
      </c>
      <c r="G1545" s="41">
        <v>15.19</v>
      </c>
      <c r="H1545" s="41">
        <v>12.1</v>
      </c>
      <c r="I1545" s="41">
        <v>32.4</v>
      </c>
      <c r="J1545" s="40" t="s">
        <v>348</v>
      </c>
      <c r="K1545" s="40" t="s">
        <v>348</v>
      </c>
      <c r="L1545" s="40" t="s">
        <v>348</v>
      </c>
      <c r="M1545" s="40" t="s">
        <v>348</v>
      </c>
    </row>
    <row r="1546" spans="1:13" ht="16" x14ac:dyDescent="0.2">
      <c r="A1546" s="77">
        <v>102</v>
      </c>
      <c r="B1546" s="37" t="s">
        <v>271</v>
      </c>
      <c r="C1546" s="90">
        <v>42283</v>
      </c>
      <c r="D1546" s="40">
        <v>6.2277941529408434</v>
      </c>
      <c r="E1546" s="40">
        <v>20181.929968725868</v>
      </c>
      <c r="F1546" s="40">
        <v>0</v>
      </c>
      <c r="G1546" s="41">
        <v>14.28</v>
      </c>
      <c r="H1546" s="41">
        <v>12.3</v>
      </c>
      <c r="I1546" s="41">
        <v>31.5</v>
      </c>
      <c r="J1546" s="40" t="s">
        <v>348</v>
      </c>
      <c r="K1546" s="40" t="s">
        <v>348</v>
      </c>
      <c r="L1546" s="40" t="s">
        <v>348</v>
      </c>
      <c r="M1546" s="40" t="s">
        <v>348</v>
      </c>
    </row>
    <row r="1547" spans="1:13" ht="16" x14ac:dyDescent="0.2">
      <c r="A1547" s="77">
        <v>103</v>
      </c>
      <c r="B1547" s="37" t="s">
        <v>272</v>
      </c>
      <c r="C1547" s="90">
        <v>42283</v>
      </c>
      <c r="D1547" s="40">
        <v>2.8697623730028305</v>
      </c>
      <c r="E1547" s="40">
        <v>16120.660520538659</v>
      </c>
      <c r="F1547" s="40">
        <v>0</v>
      </c>
      <c r="G1547" s="41">
        <v>14.28</v>
      </c>
      <c r="H1547" s="41">
        <v>12.5</v>
      </c>
      <c r="I1547" s="41">
        <v>30.1</v>
      </c>
      <c r="J1547" s="40" t="s">
        <v>348</v>
      </c>
      <c r="K1547" s="40" t="s">
        <v>348</v>
      </c>
      <c r="L1547" s="40" t="s">
        <v>348</v>
      </c>
      <c r="M1547" s="40" t="s">
        <v>348</v>
      </c>
    </row>
    <row r="1548" spans="1:13" ht="16" x14ac:dyDescent="0.2">
      <c r="A1548" s="77">
        <v>104</v>
      </c>
      <c r="B1548" s="37" t="s">
        <v>269</v>
      </c>
      <c r="C1548" s="90">
        <v>42283</v>
      </c>
      <c r="D1548" s="40">
        <v>1.8780373684050695</v>
      </c>
      <c r="E1548" s="40">
        <v>18308.659299855586</v>
      </c>
      <c r="F1548" s="40">
        <v>0</v>
      </c>
      <c r="G1548" s="41">
        <v>14.28</v>
      </c>
      <c r="H1548" s="41">
        <v>12.8</v>
      </c>
      <c r="I1548" s="41">
        <v>31</v>
      </c>
      <c r="J1548" s="40" t="s">
        <v>348</v>
      </c>
      <c r="K1548" s="40" t="s">
        <v>348</v>
      </c>
      <c r="L1548" s="40" t="s">
        <v>348</v>
      </c>
      <c r="M1548" s="40" t="s">
        <v>348</v>
      </c>
    </row>
    <row r="1549" spans="1:13" ht="16" x14ac:dyDescent="0.2">
      <c r="A1549" s="77">
        <v>105</v>
      </c>
      <c r="B1549" s="37" t="s">
        <v>274</v>
      </c>
      <c r="C1549" s="90">
        <v>42283</v>
      </c>
      <c r="D1549" s="40">
        <v>2.6169438487872188</v>
      </c>
      <c r="E1549" s="40">
        <v>15605.747054997157</v>
      </c>
      <c r="F1549" s="40">
        <v>1.360426096675267</v>
      </c>
      <c r="G1549" s="41">
        <v>14.28</v>
      </c>
      <c r="H1549" s="41">
        <v>12.8</v>
      </c>
      <c r="I1549" s="41">
        <v>28.7</v>
      </c>
      <c r="J1549" s="40" t="s">
        <v>348</v>
      </c>
      <c r="K1549" s="40" t="s">
        <v>348</v>
      </c>
      <c r="L1549" s="40" t="s">
        <v>348</v>
      </c>
      <c r="M1549" s="40" t="s">
        <v>348</v>
      </c>
    </row>
    <row r="1550" spans="1:13" ht="16" x14ac:dyDescent="0.2">
      <c r="A1550" s="77">
        <v>106</v>
      </c>
      <c r="B1550" s="37" t="s">
        <v>268</v>
      </c>
      <c r="C1550" s="90">
        <v>42283</v>
      </c>
      <c r="D1550" s="40">
        <v>4.6926082428571707</v>
      </c>
      <c r="E1550" s="40">
        <v>14026.898115487407</v>
      </c>
      <c r="F1550" s="40">
        <v>2.3175884210326565</v>
      </c>
      <c r="G1550" s="41">
        <v>14.28</v>
      </c>
      <c r="H1550" s="41">
        <v>12.5</v>
      </c>
      <c r="I1550" s="41">
        <v>25.8</v>
      </c>
      <c r="J1550" s="40" t="s">
        <v>348</v>
      </c>
      <c r="K1550" s="40" t="s">
        <v>348</v>
      </c>
      <c r="L1550" s="40" t="s">
        <v>348</v>
      </c>
      <c r="M1550" s="40" t="s">
        <v>348</v>
      </c>
    </row>
    <row r="1551" spans="1:13" ht="16" x14ac:dyDescent="0.2">
      <c r="A1551" s="77">
        <v>107</v>
      </c>
      <c r="B1551" s="37" t="s">
        <v>270</v>
      </c>
      <c r="C1551" s="90">
        <v>42283</v>
      </c>
      <c r="D1551" s="40">
        <v>5.4698858525941869</v>
      </c>
      <c r="E1551" s="40">
        <v>17605.967802797</v>
      </c>
      <c r="F1551" s="40">
        <v>3.834649412906701</v>
      </c>
      <c r="G1551" s="41">
        <v>14.28</v>
      </c>
      <c r="H1551" s="41">
        <v>12.1</v>
      </c>
      <c r="I1551" s="41">
        <v>26.8</v>
      </c>
      <c r="J1551" s="40" t="s">
        <v>348</v>
      </c>
      <c r="K1551" s="40" t="s">
        <v>348</v>
      </c>
      <c r="L1551" s="40" t="s">
        <v>348</v>
      </c>
      <c r="M1551" s="40" t="s">
        <v>348</v>
      </c>
    </row>
    <row r="1552" spans="1:13" ht="16" x14ac:dyDescent="0.2">
      <c r="A1552" s="77">
        <v>109</v>
      </c>
      <c r="B1552" s="37" t="s">
        <v>276</v>
      </c>
      <c r="C1552" s="90">
        <v>42283</v>
      </c>
      <c r="D1552" s="40">
        <v>2.3601645253728636</v>
      </c>
      <c r="E1552" s="40">
        <v>11435.9972295432</v>
      </c>
      <c r="F1552" s="40">
        <v>1.8633084346675315</v>
      </c>
      <c r="G1552" s="41">
        <v>14.28</v>
      </c>
      <c r="H1552" s="41">
        <v>12.4</v>
      </c>
      <c r="I1552" s="41">
        <v>23.8</v>
      </c>
      <c r="J1552" s="40" t="s">
        <v>348</v>
      </c>
      <c r="K1552" s="40" t="s">
        <v>348</v>
      </c>
      <c r="L1552" s="40" t="s">
        <v>348</v>
      </c>
      <c r="M1552" s="40" t="s">
        <v>348</v>
      </c>
    </row>
    <row r="1553" spans="1:13" ht="16" x14ac:dyDescent="0.2">
      <c r="A1553" s="77">
        <v>110</v>
      </c>
      <c r="B1553" s="37" t="s">
        <v>273</v>
      </c>
      <c r="C1553" s="90">
        <v>42283</v>
      </c>
      <c r="D1553" s="40">
        <v>7.5244739914019156</v>
      </c>
      <c r="E1553" s="40">
        <v>40989.136313359835</v>
      </c>
      <c r="F1553" s="40">
        <v>4.8863938126868423</v>
      </c>
      <c r="G1553" s="41">
        <v>14.28</v>
      </c>
      <c r="H1553" s="41">
        <v>12.3</v>
      </c>
      <c r="I1553" s="41">
        <v>31.4</v>
      </c>
      <c r="J1553" s="40" t="s">
        <v>348</v>
      </c>
      <c r="K1553" s="40" t="s">
        <v>348</v>
      </c>
      <c r="L1553" s="40" t="s">
        <v>348</v>
      </c>
      <c r="M1553" s="40" t="s">
        <v>348</v>
      </c>
    </row>
    <row r="1554" spans="1:13" ht="16" x14ac:dyDescent="0.2">
      <c r="A1554" s="77">
        <v>202</v>
      </c>
      <c r="B1554" s="37" t="s">
        <v>273</v>
      </c>
      <c r="C1554" s="90">
        <v>42283</v>
      </c>
      <c r="D1554" s="40">
        <v>1.7510402154060085</v>
      </c>
      <c r="E1554" s="40">
        <v>13578.361670413622</v>
      </c>
      <c r="F1554" s="40">
        <v>1.8981295659030697</v>
      </c>
      <c r="G1554" s="41">
        <v>12.75</v>
      </c>
      <c r="H1554" s="41">
        <v>11.7</v>
      </c>
      <c r="I1554" s="41">
        <v>30.9</v>
      </c>
      <c r="J1554" s="40" t="s">
        <v>348</v>
      </c>
      <c r="K1554" s="40" t="s">
        <v>348</v>
      </c>
      <c r="L1554" s="40" t="s">
        <v>348</v>
      </c>
      <c r="M1554" s="40" t="s">
        <v>348</v>
      </c>
    </row>
    <row r="1555" spans="1:13" ht="16" x14ac:dyDescent="0.2">
      <c r="A1555" s="77">
        <v>204</v>
      </c>
      <c r="B1555" s="37" t="s">
        <v>274</v>
      </c>
      <c r="C1555" s="90">
        <v>42283</v>
      </c>
      <c r="D1555" s="40">
        <v>3.0049280471278395</v>
      </c>
      <c r="E1555" s="40">
        <v>9367.5709759257734</v>
      </c>
      <c r="F1555" s="40">
        <v>1.4609734148350504</v>
      </c>
      <c r="G1555" s="41">
        <v>12.75</v>
      </c>
      <c r="H1555" s="41">
        <v>11.9</v>
      </c>
      <c r="I1555" s="41">
        <v>30.2</v>
      </c>
      <c r="J1555" s="40" t="s">
        <v>348</v>
      </c>
      <c r="K1555" s="40" t="s">
        <v>348</v>
      </c>
      <c r="L1555" s="40" t="s">
        <v>348</v>
      </c>
      <c r="M1555" s="40" t="s">
        <v>348</v>
      </c>
    </row>
    <row r="1556" spans="1:13" ht="16" x14ac:dyDescent="0.2">
      <c r="A1556" s="77">
        <v>205</v>
      </c>
      <c r="B1556" s="37" t="s">
        <v>269</v>
      </c>
      <c r="C1556" s="90">
        <v>42283</v>
      </c>
      <c r="D1556" s="40">
        <v>1.7467950381546344</v>
      </c>
      <c r="E1556" s="40">
        <v>16451.776107273286</v>
      </c>
      <c r="F1556" s="40">
        <v>1.8862357370597667</v>
      </c>
      <c r="G1556" s="41">
        <v>12.75</v>
      </c>
      <c r="H1556" s="41">
        <v>11.7</v>
      </c>
      <c r="I1556" s="41">
        <v>29.6</v>
      </c>
      <c r="J1556" s="40" t="s">
        <v>348</v>
      </c>
      <c r="K1556" s="40" t="s">
        <v>348</v>
      </c>
      <c r="L1556" s="40" t="s">
        <v>348</v>
      </c>
      <c r="M1556" s="40" t="s">
        <v>348</v>
      </c>
    </row>
    <row r="1557" spans="1:13" ht="16" x14ac:dyDescent="0.2">
      <c r="A1557" s="77">
        <v>206</v>
      </c>
      <c r="B1557" s="37" t="s">
        <v>271</v>
      </c>
      <c r="C1557" s="90">
        <v>42283</v>
      </c>
      <c r="D1557" s="40">
        <v>1.7721164387026773</v>
      </c>
      <c r="E1557" s="40">
        <v>20377.632323275429</v>
      </c>
      <c r="F1557" s="40">
        <v>0</v>
      </c>
      <c r="G1557" s="41">
        <v>12.75</v>
      </c>
      <c r="H1557" s="41">
        <v>11.8</v>
      </c>
      <c r="I1557" s="41">
        <v>30.1</v>
      </c>
      <c r="J1557" s="40" t="s">
        <v>348</v>
      </c>
      <c r="K1557" s="40" t="s">
        <v>348</v>
      </c>
      <c r="L1557" s="40" t="s">
        <v>348</v>
      </c>
      <c r="M1557" s="40" t="s">
        <v>348</v>
      </c>
    </row>
    <row r="1558" spans="1:13" ht="16" x14ac:dyDescent="0.2">
      <c r="A1558" s="77">
        <v>207</v>
      </c>
      <c r="B1558" s="37" t="s">
        <v>272</v>
      </c>
      <c r="C1558" s="90">
        <v>42283</v>
      </c>
      <c r="D1558" s="40">
        <v>3.871632924809755</v>
      </c>
      <c r="E1558" s="40">
        <v>13533.472526800171</v>
      </c>
      <c r="F1558" s="40">
        <v>3.3749807647677765</v>
      </c>
      <c r="G1558" s="41">
        <v>12.75</v>
      </c>
      <c r="H1558" s="41">
        <v>11.4</v>
      </c>
      <c r="I1558" s="41">
        <v>27.8</v>
      </c>
      <c r="J1558" s="40" t="s">
        <v>348</v>
      </c>
      <c r="K1558" s="40" t="s">
        <v>348</v>
      </c>
      <c r="L1558" s="40" t="s">
        <v>348</v>
      </c>
      <c r="M1558" s="40" t="s">
        <v>348</v>
      </c>
    </row>
    <row r="1559" spans="1:13" ht="16" x14ac:dyDescent="0.2">
      <c r="A1559" s="77">
        <v>208</v>
      </c>
      <c r="B1559" s="37" t="s">
        <v>268</v>
      </c>
      <c r="C1559" s="90">
        <v>42283</v>
      </c>
      <c r="D1559" s="40">
        <v>4.5340002812729203</v>
      </c>
      <c r="E1559" s="40">
        <v>20386.65123828598</v>
      </c>
      <c r="F1559" s="40">
        <v>4.6359781715577304</v>
      </c>
      <c r="G1559" s="41">
        <v>12.75</v>
      </c>
      <c r="H1559" s="41">
        <v>12</v>
      </c>
      <c r="I1559" s="41">
        <v>30.5</v>
      </c>
      <c r="J1559" s="40" t="s">
        <v>348</v>
      </c>
      <c r="K1559" s="40" t="s">
        <v>348</v>
      </c>
      <c r="L1559" s="40" t="s">
        <v>348</v>
      </c>
      <c r="M1559" s="40" t="s">
        <v>348</v>
      </c>
    </row>
    <row r="1560" spans="1:13" ht="16" x14ac:dyDescent="0.2">
      <c r="A1560" s="77">
        <v>209</v>
      </c>
      <c r="B1560" s="37" t="s">
        <v>270</v>
      </c>
      <c r="C1560" s="90">
        <v>42283</v>
      </c>
      <c r="D1560" s="40">
        <v>6.5876016298334701</v>
      </c>
      <c r="E1560" s="40">
        <v>24645.471831369003</v>
      </c>
      <c r="F1560" s="40">
        <v>1.3790764367695201</v>
      </c>
      <c r="G1560" s="41">
        <v>12.75</v>
      </c>
      <c r="H1560" s="41">
        <v>11.6</v>
      </c>
      <c r="I1560" s="41">
        <v>32.5</v>
      </c>
      <c r="J1560" s="40" t="s">
        <v>348</v>
      </c>
      <c r="K1560" s="40" t="s">
        <v>348</v>
      </c>
      <c r="L1560" s="40" t="s">
        <v>348</v>
      </c>
      <c r="M1560" s="40" t="s">
        <v>348</v>
      </c>
    </row>
    <row r="1561" spans="1:13" ht="16" x14ac:dyDescent="0.2">
      <c r="A1561" s="77">
        <v>210</v>
      </c>
      <c r="B1561" s="37" t="s">
        <v>276</v>
      </c>
      <c r="C1561" s="90">
        <v>42283</v>
      </c>
      <c r="D1561" s="40">
        <v>8.537085327187949</v>
      </c>
      <c r="E1561" s="40">
        <v>15314.114401505403</v>
      </c>
      <c r="F1561" s="40">
        <v>4.6075007707547382</v>
      </c>
      <c r="G1561" s="41">
        <v>12.75</v>
      </c>
      <c r="H1561" s="41">
        <v>11.1</v>
      </c>
      <c r="I1561" s="41">
        <v>27.7</v>
      </c>
      <c r="J1561" s="40" t="s">
        <v>348</v>
      </c>
      <c r="K1561" s="40" t="s">
        <v>348</v>
      </c>
      <c r="L1561" s="40" t="s">
        <v>348</v>
      </c>
      <c r="M1561" s="40" t="s">
        <v>348</v>
      </c>
    </row>
    <row r="1562" spans="1:13" ht="16" x14ac:dyDescent="0.2">
      <c r="A1562" s="77">
        <v>402</v>
      </c>
      <c r="B1562" s="37" t="s">
        <v>272</v>
      </c>
      <c r="C1562" s="90">
        <v>42283</v>
      </c>
      <c r="D1562" s="40">
        <v>0.29846121995104274</v>
      </c>
      <c r="E1562" s="40">
        <v>15218.709542425951</v>
      </c>
      <c r="F1562" s="40">
        <v>0.50321001406400057</v>
      </c>
      <c r="G1562" s="41">
        <v>11.19</v>
      </c>
      <c r="H1562" s="41">
        <v>10.4</v>
      </c>
      <c r="I1562" s="41">
        <v>34.5</v>
      </c>
      <c r="J1562" s="40" t="s">
        <v>348</v>
      </c>
      <c r="K1562" s="40" t="s">
        <v>348</v>
      </c>
      <c r="L1562" s="40" t="s">
        <v>348</v>
      </c>
      <c r="M1562" s="40" t="s">
        <v>348</v>
      </c>
    </row>
    <row r="1563" spans="1:13" ht="16" x14ac:dyDescent="0.2">
      <c r="A1563" s="77">
        <v>403</v>
      </c>
      <c r="B1563" s="37" t="s">
        <v>268</v>
      </c>
      <c r="C1563" s="90">
        <v>42283</v>
      </c>
      <c r="D1563" s="40">
        <v>2.8727487334853441</v>
      </c>
      <c r="E1563" s="40">
        <v>13611.680744539191</v>
      </c>
      <c r="F1563" s="40">
        <v>0</v>
      </c>
      <c r="G1563" s="41">
        <v>11.19</v>
      </c>
      <c r="H1563" s="41">
        <v>10.6</v>
      </c>
      <c r="I1563" s="41">
        <v>36.200000000000003</v>
      </c>
      <c r="J1563" s="40" t="s">
        <v>348</v>
      </c>
      <c r="K1563" s="40" t="s">
        <v>348</v>
      </c>
      <c r="L1563" s="40" t="s">
        <v>348</v>
      </c>
      <c r="M1563" s="40" t="s">
        <v>348</v>
      </c>
    </row>
    <row r="1564" spans="1:13" ht="16" x14ac:dyDescent="0.2">
      <c r="A1564" s="77">
        <v>404</v>
      </c>
      <c r="B1564" s="37" t="s">
        <v>273</v>
      </c>
      <c r="C1564" s="90">
        <v>42283</v>
      </c>
      <c r="D1564" s="40">
        <v>2.9465294740892842</v>
      </c>
      <c r="E1564" s="40">
        <v>22812.600161530223</v>
      </c>
      <c r="F1564" s="40">
        <v>0.12702507261592258</v>
      </c>
      <c r="G1564" s="41">
        <v>11.19</v>
      </c>
      <c r="H1564" s="41">
        <v>10.8</v>
      </c>
      <c r="I1564" s="41">
        <v>34.700000000000003</v>
      </c>
      <c r="J1564" s="40" t="s">
        <v>348</v>
      </c>
      <c r="K1564" s="40" t="s">
        <v>348</v>
      </c>
      <c r="L1564" s="40" t="s">
        <v>348</v>
      </c>
      <c r="M1564" s="40" t="s">
        <v>348</v>
      </c>
    </row>
    <row r="1565" spans="1:13" ht="16" x14ac:dyDescent="0.2">
      <c r="A1565" s="77">
        <v>405</v>
      </c>
      <c r="B1565" s="37" t="s">
        <v>269</v>
      </c>
      <c r="C1565" s="90">
        <v>42283</v>
      </c>
      <c r="D1565" s="40">
        <v>1.1709531234894246</v>
      </c>
      <c r="E1565" s="40">
        <v>10755.94221624206</v>
      </c>
      <c r="F1565" s="40">
        <v>1.0633092181145702</v>
      </c>
      <c r="G1565" s="41">
        <v>11.19</v>
      </c>
      <c r="H1565" s="41">
        <v>10.8</v>
      </c>
      <c r="I1565" s="41">
        <v>31.5</v>
      </c>
      <c r="J1565" s="40" t="s">
        <v>348</v>
      </c>
      <c r="K1565" s="40" t="s">
        <v>348</v>
      </c>
      <c r="L1565" s="40" t="s">
        <v>348</v>
      </c>
      <c r="M1565" s="40" t="s">
        <v>348</v>
      </c>
    </row>
    <row r="1566" spans="1:13" ht="16" x14ac:dyDescent="0.2">
      <c r="A1566" s="77">
        <v>406</v>
      </c>
      <c r="B1566" s="37" t="s">
        <v>276</v>
      </c>
      <c r="C1566" s="90">
        <v>42283</v>
      </c>
      <c r="D1566" s="40">
        <v>1.2896513441233282</v>
      </c>
      <c r="E1566" s="40">
        <v>7170.7627615901074</v>
      </c>
      <c r="F1566" s="40">
        <v>2.2084266612309187</v>
      </c>
      <c r="G1566" s="41">
        <v>11.19</v>
      </c>
      <c r="H1566" s="41">
        <v>10.3</v>
      </c>
      <c r="I1566" s="41">
        <v>29.3</v>
      </c>
      <c r="J1566" s="40" t="s">
        <v>348</v>
      </c>
      <c r="K1566" s="40" t="s">
        <v>348</v>
      </c>
      <c r="L1566" s="40" t="s">
        <v>348</v>
      </c>
      <c r="M1566" s="40" t="s">
        <v>348</v>
      </c>
    </row>
    <row r="1567" spans="1:13" ht="16" x14ac:dyDescent="0.2">
      <c r="A1567" s="77">
        <v>407</v>
      </c>
      <c r="B1567" s="37" t="s">
        <v>274</v>
      </c>
      <c r="C1567" s="90">
        <v>42283</v>
      </c>
      <c r="D1567" s="40">
        <v>2.5570048610595539</v>
      </c>
      <c r="E1567" s="40">
        <v>9711.2448175513364</v>
      </c>
      <c r="F1567" s="40">
        <v>0.12465448138367495</v>
      </c>
      <c r="G1567" s="41">
        <v>11.19</v>
      </c>
      <c r="H1567" s="41">
        <v>10.4</v>
      </c>
      <c r="I1567" s="41">
        <v>33.700000000000003</v>
      </c>
      <c r="J1567" s="40" t="s">
        <v>348</v>
      </c>
      <c r="K1567" s="40" t="s">
        <v>348</v>
      </c>
      <c r="L1567" s="40" t="s">
        <v>348</v>
      </c>
      <c r="M1567" s="40" t="s">
        <v>348</v>
      </c>
    </row>
    <row r="1568" spans="1:13" ht="16" x14ac:dyDescent="0.2">
      <c r="A1568" s="77">
        <v>408</v>
      </c>
      <c r="B1568" s="37" t="s">
        <v>271</v>
      </c>
      <c r="C1568" s="90">
        <v>42283</v>
      </c>
      <c r="D1568" s="40">
        <v>3.5640289507947229</v>
      </c>
      <c r="E1568" s="40">
        <v>17600.860573016726</v>
      </c>
      <c r="F1568" s="40">
        <v>2.1453783382748415</v>
      </c>
      <c r="G1568" s="41">
        <v>11.19</v>
      </c>
      <c r="H1568" s="41">
        <v>10.3</v>
      </c>
      <c r="I1568" s="41">
        <v>34.299999999999997</v>
      </c>
      <c r="J1568" s="40" t="s">
        <v>348</v>
      </c>
      <c r="K1568" s="40" t="s">
        <v>348</v>
      </c>
      <c r="L1568" s="40" t="s">
        <v>348</v>
      </c>
      <c r="M1568" s="40" t="s">
        <v>348</v>
      </c>
    </row>
    <row r="1569" spans="1:13" ht="16" x14ac:dyDescent="0.2">
      <c r="A1569" s="77">
        <v>409</v>
      </c>
      <c r="B1569" s="37" t="s">
        <v>270</v>
      </c>
      <c r="C1569" s="90">
        <v>42283</v>
      </c>
      <c r="D1569" s="40">
        <v>3.7814343143596965</v>
      </c>
      <c r="E1569" s="40">
        <v>16184.38545834895</v>
      </c>
      <c r="F1569" s="40">
        <v>0.91681949025414911</v>
      </c>
      <c r="G1569" s="41">
        <v>11.19</v>
      </c>
      <c r="H1569" s="41">
        <v>10.7</v>
      </c>
      <c r="I1569" s="41">
        <v>33.200000000000003</v>
      </c>
      <c r="J1569" s="40" t="s">
        <v>348</v>
      </c>
      <c r="K1569" s="40" t="s">
        <v>348</v>
      </c>
      <c r="L1569" s="40" t="s">
        <v>348</v>
      </c>
      <c r="M1569" s="40" t="s">
        <v>348</v>
      </c>
    </row>
    <row r="1570" spans="1:13" ht="16" x14ac:dyDescent="0.2">
      <c r="A1570" s="77">
        <v>102</v>
      </c>
      <c r="B1570" s="37" t="s">
        <v>271</v>
      </c>
      <c r="C1570" s="90">
        <v>42291</v>
      </c>
      <c r="D1570" s="40">
        <v>3.872516777791507E-2</v>
      </c>
      <c r="E1570" s="40">
        <v>18243.926592032625</v>
      </c>
      <c r="F1570" s="40">
        <v>0.94137044013201099</v>
      </c>
      <c r="G1570" s="41">
        <v>12.06</v>
      </c>
      <c r="H1570" s="41">
        <v>11.3</v>
      </c>
      <c r="I1570" s="41">
        <v>31.3</v>
      </c>
      <c r="J1570" s="69">
        <v>5.9</v>
      </c>
      <c r="K1570" s="69">
        <v>11.9</v>
      </c>
      <c r="L1570" s="69">
        <v>2.6</v>
      </c>
      <c r="M1570" s="69">
        <v>4.5999999999999996</v>
      </c>
    </row>
    <row r="1571" spans="1:13" ht="16" x14ac:dyDescent="0.2">
      <c r="A1571" s="77">
        <v>103</v>
      </c>
      <c r="B1571" s="37" t="s">
        <v>272</v>
      </c>
      <c r="C1571" s="90">
        <v>42291</v>
      </c>
      <c r="D1571" s="40">
        <v>1.8165994125652651</v>
      </c>
      <c r="E1571" s="40">
        <v>16778.479251417877</v>
      </c>
      <c r="F1571" s="40">
        <v>1.54682442195696</v>
      </c>
      <c r="G1571" s="41">
        <v>12.06</v>
      </c>
      <c r="H1571" s="41">
        <v>10.3</v>
      </c>
      <c r="I1571" s="41">
        <v>29.3</v>
      </c>
      <c r="J1571" s="69">
        <v>4.0999999999999996</v>
      </c>
      <c r="K1571" s="69">
        <v>13.9</v>
      </c>
      <c r="L1571" s="69">
        <v>2.2000000000000002</v>
      </c>
      <c r="M1571" s="69">
        <v>5.7</v>
      </c>
    </row>
    <row r="1572" spans="1:13" ht="16" x14ac:dyDescent="0.2">
      <c r="A1572" s="77">
        <v>104</v>
      </c>
      <c r="B1572" s="37" t="s">
        <v>269</v>
      </c>
      <c r="C1572" s="90">
        <v>42291</v>
      </c>
      <c r="D1572" s="40">
        <v>0.59199946410941939</v>
      </c>
      <c r="E1572" s="40">
        <v>13781.552428393887</v>
      </c>
      <c r="F1572" s="40">
        <v>2.4043928852505156</v>
      </c>
      <c r="G1572" s="41">
        <v>12.06</v>
      </c>
      <c r="H1572" s="41">
        <v>9.6999999999999993</v>
      </c>
      <c r="I1572" s="41">
        <v>31.7</v>
      </c>
      <c r="J1572" s="69">
        <v>1.9</v>
      </c>
      <c r="K1572" s="69">
        <v>7.9499999999999993</v>
      </c>
      <c r="L1572" s="69">
        <v>5.05</v>
      </c>
      <c r="M1572" s="69">
        <v>5.85</v>
      </c>
    </row>
    <row r="1573" spans="1:13" ht="16" x14ac:dyDescent="0.2">
      <c r="A1573" s="77">
        <v>105</v>
      </c>
      <c r="B1573" s="37" t="s">
        <v>274</v>
      </c>
      <c r="C1573" s="90">
        <v>42291</v>
      </c>
      <c r="D1573" s="40">
        <v>1.8911944424092677</v>
      </c>
      <c r="E1573" s="40">
        <v>12792.390112133924</v>
      </c>
      <c r="F1573" s="40">
        <v>0</v>
      </c>
      <c r="G1573" s="41">
        <v>12.06</v>
      </c>
      <c r="H1573" s="41">
        <v>11</v>
      </c>
      <c r="I1573" s="41">
        <v>28</v>
      </c>
      <c r="J1573" s="69">
        <v>4.5</v>
      </c>
      <c r="K1573" s="69">
        <v>9.3000000000000007</v>
      </c>
      <c r="L1573" s="69">
        <v>2.4</v>
      </c>
      <c r="M1573" s="69">
        <v>4.9000000000000004</v>
      </c>
    </row>
    <row r="1574" spans="1:13" ht="16" x14ac:dyDescent="0.2">
      <c r="A1574" s="77">
        <v>106</v>
      </c>
      <c r="B1574" s="37" t="s">
        <v>268</v>
      </c>
      <c r="C1574" s="90">
        <v>42291</v>
      </c>
      <c r="D1574" s="40">
        <v>4.1464595558338022</v>
      </c>
      <c r="E1574" s="40">
        <v>11882.048519790011</v>
      </c>
      <c r="F1574" s="40">
        <v>0</v>
      </c>
      <c r="G1574" s="41">
        <v>12.06</v>
      </c>
      <c r="H1574" s="41">
        <v>9.3000000000000007</v>
      </c>
      <c r="I1574" s="41">
        <v>24.6</v>
      </c>
      <c r="J1574" s="69">
        <v>2.5</v>
      </c>
      <c r="K1574" s="69">
        <v>12.7</v>
      </c>
      <c r="L1574" s="69">
        <v>6.6</v>
      </c>
      <c r="M1574" s="69">
        <v>7.7</v>
      </c>
    </row>
    <row r="1575" spans="1:13" ht="16" x14ac:dyDescent="0.2">
      <c r="A1575" s="77">
        <v>107</v>
      </c>
      <c r="B1575" s="37" t="s">
        <v>270</v>
      </c>
      <c r="C1575" s="90">
        <v>42291</v>
      </c>
      <c r="D1575" s="40">
        <v>3.0395262755425794</v>
      </c>
      <c r="E1575" s="40">
        <v>16055.663100894515</v>
      </c>
      <c r="F1575" s="40">
        <v>7.5150371615575144</v>
      </c>
      <c r="G1575" s="41">
        <v>12.06</v>
      </c>
      <c r="H1575" s="41">
        <v>9.5</v>
      </c>
      <c r="I1575" s="41">
        <v>22.5</v>
      </c>
      <c r="J1575" s="69">
        <v>2.4</v>
      </c>
      <c r="K1575" s="69">
        <v>12.5</v>
      </c>
      <c r="L1575" s="69">
        <v>1.6</v>
      </c>
      <c r="M1575" s="69">
        <v>5.8</v>
      </c>
    </row>
    <row r="1576" spans="1:13" ht="16" x14ac:dyDescent="0.2">
      <c r="A1576" s="77">
        <v>109</v>
      </c>
      <c r="B1576" s="37" t="s">
        <v>276</v>
      </c>
      <c r="C1576" s="90">
        <v>42291</v>
      </c>
      <c r="D1576" s="40">
        <v>4.4397663052459055</v>
      </c>
      <c r="E1576" s="40">
        <v>16936.647478972161</v>
      </c>
      <c r="F1576" s="40">
        <v>3.5027009271871723</v>
      </c>
      <c r="G1576" s="41">
        <v>12.06</v>
      </c>
      <c r="H1576" s="41">
        <v>9.5</v>
      </c>
      <c r="I1576" s="41">
        <v>26</v>
      </c>
      <c r="J1576" s="69">
        <v>5</v>
      </c>
      <c r="K1576" s="69">
        <v>10.4</v>
      </c>
      <c r="L1576" s="69">
        <v>2.4</v>
      </c>
      <c r="M1576" s="69">
        <v>5.2</v>
      </c>
    </row>
    <row r="1577" spans="1:13" ht="16" x14ac:dyDescent="0.2">
      <c r="A1577" s="77">
        <v>110</v>
      </c>
      <c r="B1577" s="37" t="s">
        <v>273</v>
      </c>
      <c r="C1577" s="90">
        <v>42291</v>
      </c>
      <c r="D1577" s="40">
        <v>7.9842009344039235</v>
      </c>
      <c r="E1577" s="40">
        <v>24719.949895922051</v>
      </c>
      <c r="F1577" s="40">
        <v>5.1459802514447688</v>
      </c>
      <c r="G1577" s="41">
        <v>12.06</v>
      </c>
      <c r="H1577" s="41">
        <v>9.6</v>
      </c>
      <c r="I1577" s="41">
        <v>32.4</v>
      </c>
      <c r="J1577" s="69">
        <v>2.2999999999999998</v>
      </c>
      <c r="K1577" s="69">
        <v>6.8</v>
      </c>
      <c r="L1577" s="69">
        <v>1.9</v>
      </c>
      <c r="M1577" s="69">
        <v>3.5</v>
      </c>
    </row>
    <row r="1578" spans="1:13" ht="16" x14ac:dyDescent="0.2">
      <c r="A1578" s="77">
        <v>202</v>
      </c>
      <c r="B1578" s="37" t="s">
        <v>273</v>
      </c>
      <c r="C1578" s="90">
        <v>42291</v>
      </c>
      <c r="D1578" s="40">
        <v>14.867474338932384</v>
      </c>
      <c r="E1578" s="40">
        <v>17098.410668704197</v>
      </c>
      <c r="F1578" s="40">
        <v>3.369776871575703</v>
      </c>
      <c r="G1578" s="41">
        <v>9.66</v>
      </c>
      <c r="H1578" s="41">
        <v>9.4</v>
      </c>
      <c r="I1578" s="41">
        <v>32.5</v>
      </c>
      <c r="J1578" s="69">
        <v>2.1</v>
      </c>
      <c r="K1578" s="69">
        <v>6.1</v>
      </c>
      <c r="L1578" s="69">
        <v>3.8</v>
      </c>
      <c r="M1578" s="69">
        <v>3.4</v>
      </c>
    </row>
    <row r="1579" spans="1:13" ht="16" x14ac:dyDescent="0.2">
      <c r="A1579" s="77">
        <v>204</v>
      </c>
      <c r="B1579" s="37" t="s">
        <v>274</v>
      </c>
      <c r="C1579" s="90">
        <v>42291</v>
      </c>
      <c r="D1579" s="40">
        <v>14.967198623892937</v>
      </c>
      <c r="E1579" s="40">
        <v>14023.134608638667</v>
      </c>
      <c r="F1579" s="40">
        <v>3.4798986116600892</v>
      </c>
      <c r="G1579" s="41">
        <v>9.66</v>
      </c>
      <c r="H1579" s="41">
        <v>7.7</v>
      </c>
      <c r="I1579" s="41">
        <v>31.8</v>
      </c>
      <c r="J1579" s="69">
        <v>4.4000000000000004</v>
      </c>
      <c r="K1579" s="69">
        <v>6.1</v>
      </c>
      <c r="L1579" s="69">
        <v>2</v>
      </c>
      <c r="M1579" s="69">
        <v>3.1</v>
      </c>
    </row>
    <row r="1580" spans="1:13" ht="16" x14ac:dyDescent="0.2">
      <c r="A1580" s="77">
        <v>205</v>
      </c>
      <c r="B1580" s="37" t="s">
        <v>269</v>
      </c>
      <c r="C1580" s="90">
        <v>42291</v>
      </c>
      <c r="D1580" s="40">
        <v>10.660175853011991</v>
      </c>
      <c r="E1580" s="40">
        <v>14871.136617660037</v>
      </c>
      <c r="F1580" s="40">
        <v>1.7733140746781257</v>
      </c>
      <c r="G1580" s="41">
        <v>9.66</v>
      </c>
      <c r="H1580" s="41">
        <v>9.8000000000000007</v>
      </c>
      <c r="I1580" s="41">
        <v>29.4</v>
      </c>
      <c r="J1580" s="69">
        <v>2.2999999999999998</v>
      </c>
      <c r="K1580" s="69">
        <v>8.25</v>
      </c>
      <c r="L1580" s="69">
        <v>2</v>
      </c>
      <c r="M1580" s="69">
        <v>5.4</v>
      </c>
    </row>
    <row r="1581" spans="1:13" ht="16" x14ac:dyDescent="0.2">
      <c r="A1581" s="77">
        <v>206</v>
      </c>
      <c r="B1581" s="37" t="s">
        <v>271</v>
      </c>
      <c r="C1581" s="90">
        <v>42291</v>
      </c>
      <c r="D1581" s="40">
        <v>11.580699241066183</v>
      </c>
      <c r="E1581" s="40">
        <v>20012.735102791939</v>
      </c>
      <c r="F1581" s="40">
        <v>0</v>
      </c>
      <c r="G1581" s="41">
        <v>9.66</v>
      </c>
      <c r="H1581" s="41">
        <v>9.6999999999999993</v>
      </c>
      <c r="I1581" s="41">
        <v>31.8</v>
      </c>
      <c r="J1581" s="69">
        <v>2.5</v>
      </c>
      <c r="K1581" s="69">
        <v>7.4</v>
      </c>
      <c r="L1581" s="69">
        <v>1.9</v>
      </c>
      <c r="M1581" s="69">
        <v>4.2</v>
      </c>
    </row>
    <row r="1582" spans="1:13" ht="16" x14ac:dyDescent="0.2">
      <c r="A1582" s="77">
        <v>207</v>
      </c>
      <c r="B1582" s="37" t="s">
        <v>272</v>
      </c>
      <c r="C1582" s="90">
        <v>42291</v>
      </c>
      <c r="D1582" s="40">
        <v>3.8174659436185969</v>
      </c>
      <c r="E1582" s="40">
        <v>1198.1617420020216</v>
      </c>
      <c r="F1582" s="40">
        <v>0</v>
      </c>
      <c r="G1582" s="41">
        <v>9.66</v>
      </c>
      <c r="H1582" s="41">
        <v>8.1999999999999993</v>
      </c>
      <c r="I1582" s="41">
        <v>29.1</v>
      </c>
      <c r="J1582" s="69">
        <v>2.6</v>
      </c>
      <c r="K1582" s="69">
        <v>10.9</v>
      </c>
      <c r="L1582" s="69">
        <v>1.9</v>
      </c>
      <c r="M1582" s="69">
        <v>4.4000000000000004</v>
      </c>
    </row>
    <row r="1583" spans="1:13" ht="16" x14ac:dyDescent="0.2">
      <c r="A1583" s="77">
        <v>208</v>
      </c>
      <c r="B1583" s="37" t="s">
        <v>268</v>
      </c>
      <c r="C1583" s="90">
        <v>42291</v>
      </c>
      <c r="D1583" s="40">
        <v>2.929977641001706</v>
      </c>
      <c r="E1583" s="40">
        <v>7260.9647764303445</v>
      </c>
      <c r="F1583" s="40">
        <v>3.3216328003888096</v>
      </c>
      <c r="G1583" s="41">
        <v>9.66</v>
      </c>
      <c r="H1583" s="41">
        <v>8.3000000000000007</v>
      </c>
      <c r="I1583" s="41">
        <v>29.5</v>
      </c>
      <c r="J1583" s="69">
        <v>7.6</v>
      </c>
      <c r="K1583" s="69">
        <v>9.1</v>
      </c>
      <c r="L1583" s="69">
        <v>2.4</v>
      </c>
      <c r="M1583" s="69">
        <v>5.8</v>
      </c>
    </row>
    <row r="1584" spans="1:13" ht="16" x14ac:dyDescent="0.2">
      <c r="A1584" s="77">
        <v>209</v>
      </c>
      <c r="B1584" s="37" t="s">
        <v>270</v>
      </c>
      <c r="C1584" s="90">
        <v>42291</v>
      </c>
      <c r="D1584" s="40">
        <v>0.74104245646994238</v>
      </c>
      <c r="E1584" s="40">
        <v>0</v>
      </c>
      <c r="F1584" s="40">
        <v>0.7724280453103034</v>
      </c>
      <c r="G1584" s="41">
        <v>9.66</v>
      </c>
      <c r="H1584" s="41">
        <v>9.9</v>
      </c>
      <c r="I1584" s="41">
        <v>26.4</v>
      </c>
      <c r="J1584" s="69">
        <v>1.7</v>
      </c>
      <c r="K1584" s="69">
        <v>6.2</v>
      </c>
      <c r="L1584" s="69">
        <v>2.4</v>
      </c>
      <c r="M1584" s="69">
        <v>3.4</v>
      </c>
    </row>
    <row r="1585" spans="1:13" ht="16" x14ac:dyDescent="0.2">
      <c r="A1585" s="77">
        <v>210</v>
      </c>
      <c r="B1585" s="37" t="s">
        <v>276</v>
      </c>
      <c r="C1585" s="90">
        <v>42291</v>
      </c>
      <c r="D1585" s="40">
        <v>2.9381284501635503</v>
      </c>
      <c r="E1585" s="40">
        <v>2932.2712741254518</v>
      </c>
      <c r="F1585" s="40">
        <v>7.0831167998878835</v>
      </c>
      <c r="G1585" s="41">
        <v>9.66</v>
      </c>
      <c r="H1585" s="41">
        <v>9</v>
      </c>
      <c r="I1585" s="41">
        <v>28.9</v>
      </c>
      <c r="J1585" s="69">
        <v>4.2</v>
      </c>
      <c r="K1585" s="69">
        <v>6.5</v>
      </c>
      <c r="L1585" s="69">
        <v>2</v>
      </c>
      <c r="M1585" s="69">
        <v>3.6</v>
      </c>
    </row>
    <row r="1586" spans="1:13" ht="16" x14ac:dyDescent="0.2">
      <c r="A1586" s="77">
        <v>402</v>
      </c>
      <c r="B1586" s="37" t="s">
        <v>272</v>
      </c>
      <c r="C1586" s="90">
        <v>42291</v>
      </c>
      <c r="D1586" s="40">
        <v>0</v>
      </c>
      <c r="E1586" s="40">
        <v>1209.4285998293326</v>
      </c>
      <c r="F1586" s="40">
        <v>0</v>
      </c>
      <c r="G1586" s="41">
        <v>6.75</v>
      </c>
      <c r="H1586" s="41">
        <v>5.3</v>
      </c>
      <c r="I1586" s="41">
        <v>35.799999999999997</v>
      </c>
      <c r="J1586" s="69">
        <v>2.4</v>
      </c>
      <c r="K1586" s="69">
        <v>7.7</v>
      </c>
      <c r="L1586" s="69">
        <v>2</v>
      </c>
      <c r="M1586" s="69">
        <v>4.7</v>
      </c>
    </row>
    <row r="1587" spans="1:13" ht="16" x14ac:dyDescent="0.2">
      <c r="A1587" s="77">
        <v>403</v>
      </c>
      <c r="B1587" s="37" t="s">
        <v>268</v>
      </c>
      <c r="C1587" s="90">
        <v>42291</v>
      </c>
      <c r="D1587" s="40">
        <v>2.2732487330549627</v>
      </c>
      <c r="E1587" s="40">
        <v>6375.5436230358482</v>
      </c>
      <c r="F1587" s="40">
        <v>6.2937588918258518</v>
      </c>
      <c r="G1587" s="41">
        <v>6.75</v>
      </c>
      <c r="H1587" s="41">
        <v>5.8</v>
      </c>
      <c r="I1587" s="41">
        <v>34.700000000000003</v>
      </c>
      <c r="J1587" s="69">
        <v>2.4</v>
      </c>
      <c r="K1587" s="69">
        <v>8</v>
      </c>
      <c r="L1587" s="69">
        <v>4.2</v>
      </c>
      <c r="M1587" s="69">
        <v>4.9000000000000004</v>
      </c>
    </row>
    <row r="1588" spans="1:13" ht="16" x14ac:dyDescent="0.2">
      <c r="A1588" s="77">
        <v>404</v>
      </c>
      <c r="B1588" s="37" t="s">
        <v>273</v>
      </c>
      <c r="C1588" s="90">
        <v>42291</v>
      </c>
      <c r="D1588" s="40">
        <v>0</v>
      </c>
      <c r="E1588" s="40">
        <v>10930.445017572931</v>
      </c>
      <c r="F1588" s="40">
        <v>0.19300364173698092</v>
      </c>
      <c r="G1588" s="41">
        <v>6.75</v>
      </c>
      <c r="H1588" s="41">
        <v>6.3</v>
      </c>
      <c r="I1588" s="41">
        <v>37</v>
      </c>
      <c r="J1588" s="69">
        <v>3.5</v>
      </c>
      <c r="K1588" s="69">
        <v>7.2</v>
      </c>
      <c r="L1588" s="69">
        <v>3.2</v>
      </c>
      <c r="M1588" s="69">
        <v>4</v>
      </c>
    </row>
    <row r="1589" spans="1:13" ht="16" x14ac:dyDescent="0.2">
      <c r="A1589" s="77">
        <v>405</v>
      </c>
      <c r="B1589" s="37" t="s">
        <v>269</v>
      </c>
      <c r="C1589" s="90">
        <v>42291</v>
      </c>
      <c r="D1589" s="40">
        <v>5.5968971071619595</v>
      </c>
      <c r="E1589" s="40">
        <v>8791.9019667982611</v>
      </c>
      <c r="F1589" s="40">
        <v>0.68551178873177698</v>
      </c>
      <c r="G1589" s="41">
        <v>6.75</v>
      </c>
      <c r="H1589" s="41">
        <v>6.5</v>
      </c>
      <c r="I1589" s="41">
        <v>29.6</v>
      </c>
      <c r="J1589" s="69">
        <v>3</v>
      </c>
      <c r="K1589" s="69">
        <v>7.95</v>
      </c>
      <c r="L1589" s="69">
        <v>12.149999999999999</v>
      </c>
      <c r="M1589" s="69">
        <v>6.4</v>
      </c>
    </row>
    <row r="1590" spans="1:13" ht="16" x14ac:dyDescent="0.2">
      <c r="A1590" s="77">
        <v>406</v>
      </c>
      <c r="B1590" s="37" t="s">
        <v>276</v>
      </c>
      <c r="C1590" s="90">
        <v>42291</v>
      </c>
      <c r="D1590" s="40">
        <v>4.6633558942921445</v>
      </c>
      <c r="E1590" s="40">
        <v>3920.3661573835284</v>
      </c>
      <c r="F1590" s="40">
        <v>1.3787104836518287</v>
      </c>
      <c r="G1590" s="41">
        <v>6.75</v>
      </c>
      <c r="H1590" s="41">
        <v>5.3</v>
      </c>
      <c r="I1590" s="41">
        <v>24.5</v>
      </c>
      <c r="J1590" s="69">
        <v>2.5</v>
      </c>
      <c r="K1590" s="69">
        <v>7.1</v>
      </c>
      <c r="L1590" s="69">
        <v>2.7</v>
      </c>
      <c r="M1590" s="69">
        <v>4.5</v>
      </c>
    </row>
    <row r="1591" spans="1:13" ht="16" x14ac:dyDescent="0.2">
      <c r="A1591" s="77">
        <v>407</v>
      </c>
      <c r="B1591" s="37" t="s">
        <v>274</v>
      </c>
      <c r="C1591" s="90">
        <v>42291</v>
      </c>
      <c r="D1591" s="40">
        <v>5.1078056693861207</v>
      </c>
      <c r="E1591" s="40">
        <v>8402.0858351882544</v>
      </c>
      <c r="F1591" s="40">
        <v>7.378821108486636</v>
      </c>
      <c r="G1591" s="41">
        <v>6.75</v>
      </c>
      <c r="H1591" s="41">
        <v>5.8</v>
      </c>
      <c r="I1591" s="41">
        <v>31.2</v>
      </c>
      <c r="J1591" s="69">
        <v>3.2</v>
      </c>
      <c r="K1591" s="69">
        <v>5.7</v>
      </c>
      <c r="L1591" s="69">
        <v>2.6</v>
      </c>
      <c r="M1591" s="69">
        <v>3.6</v>
      </c>
    </row>
    <row r="1592" spans="1:13" ht="16" x14ac:dyDescent="0.2">
      <c r="A1592" s="77">
        <v>408</v>
      </c>
      <c r="B1592" s="37" t="s">
        <v>271</v>
      </c>
      <c r="C1592" s="90">
        <v>42291</v>
      </c>
      <c r="D1592" s="40">
        <v>9.5837627162555137</v>
      </c>
      <c r="E1592" s="40">
        <v>18939.793433012968</v>
      </c>
      <c r="F1592" s="40">
        <v>3.3225564977881561</v>
      </c>
      <c r="G1592" s="41">
        <v>6.75</v>
      </c>
      <c r="H1592" s="41">
        <v>5.7</v>
      </c>
      <c r="I1592" s="41">
        <v>31.7</v>
      </c>
      <c r="J1592" s="69">
        <v>2.2999999999999998</v>
      </c>
      <c r="K1592" s="69">
        <v>6.4</v>
      </c>
      <c r="L1592" s="69">
        <v>2.2000000000000002</v>
      </c>
      <c r="M1592" s="69">
        <v>3.9</v>
      </c>
    </row>
    <row r="1593" spans="1:13" ht="16" x14ac:dyDescent="0.2">
      <c r="A1593" s="77">
        <v>409</v>
      </c>
      <c r="B1593" s="37" t="s">
        <v>270</v>
      </c>
      <c r="C1593" s="90">
        <v>42291</v>
      </c>
      <c r="D1593" s="40">
        <v>3.2139296894341185</v>
      </c>
      <c r="E1593" s="40">
        <v>8599.9825261339047</v>
      </c>
      <c r="F1593" s="40">
        <v>2.4915798030120069</v>
      </c>
      <c r="G1593" s="41">
        <v>6.75</v>
      </c>
      <c r="H1593" s="41">
        <v>6</v>
      </c>
      <c r="I1593" s="41">
        <v>29.9</v>
      </c>
      <c r="J1593" s="69">
        <v>6.4</v>
      </c>
      <c r="K1593" s="69">
        <v>5.9</v>
      </c>
      <c r="L1593" s="69">
        <v>3.2</v>
      </c>
      <c r="M1593" s="69">
        <v>3.9</v>
      </c>
    </row>
    <row r="1594" spans="1:13" ht="16" x14ac:dyDescent="0.2">
      <c r="A1594" s="77">
        <v>102</v>
      </c>
      <c r="B1594" s="37" t="s">
        <v>271</v>
      </c>
      <c r="C1594" s="90">
        <v>42298</v>
      </c>
      <c r="D1594" s="40">
        <v>0.64704308977959557</v>
      </c>
      <c r="E1594" s="40">
        <v>7381.7585961768791</v>
      </c>
      <c r="F1594" s="40">
        <v>5.259108675994085</v>
      </c>
      <c r="G1594" s="41">
        <v>10.79</v>
      </c>
      <c r="H1594" s="41">
        <v>9.5</v>
      </c>
      <c r="I1594" s="41">
        <v>33</v>
      </c>
      <c r="J1594" s="40" t="s">
        <v>348</v>
      </c>
      <c r="K1594" s="40" t="s">
        <v>348</v>
      </c>
      <c r="L1594" s="40" t="s">
        <v>348</v>
      </c>
      <c r="M1594" s="40" t="s">
        <v>348</v>
      </c>
    </row>
    <row r="1595" spans="1:13" ht="16" x14ac:dyDescent="0.2">
      <c r="A1595" s="77">
        <v>103</v>
      </c>
      <c r="B1595" s="37" t="s">
        <v>272</v>
      </c>
      <c r="C1595" s="90">
        <v>42298</v>
      </c>
      <c r="D1595" s="40">
        <v>3.5082741444020566</v>
      </c>
      <c r="E1595" s="40">
        <v>8671.2510267846483</v>
      </c>
      <c r="F1595" s="40">
        <v>6.7392757625845476</v>
      </c>
      <c r="G1595" s="41">
        <v>10.79</v>
      </c>
      <c r="H1595" s="41">
        <v>9.4</v>
      </c>
      <c r="I1595" s="41">
        <v>31.8</v>
      </c>
      <c r="J1595" s="40" t="s">
        <v>348</v>
      </c>
      <c r="K1595" s="40" t="s">
        <v>348</v>
      </c>
      <c r="L1595" s="40" t="s">
        <v>348</v>
      </c>
      <c r="M1595" s="40" t="s">
        <v>348</v>
      </c>
    </row>
    <row r="1596" spans="1:13" ht="16" x14ac:dyDescent="0.2">
      <c r="A1596" s="77">
        <v>104</v>
      </c>
      <c r="B1596" s="37" t="s">
        <v>269</v>
      </c>
      <c r="C1596" s="90">
        <v>42298</v>
      </c>
      <c r="D1596" s="40">
        <v>4.6003976774436168</v>
      </c>
      <c r="E1596" s="40">
        <v>9713.1548830974407</v>
      </c>
      <c r="F1596" s="40">
        <v>7.8365252040674793</v>
      </c>
      <c r="G1596" s="41">
        <v>10.79</v>
      </c>
      <c r="H1596" s="41">
        <v>9.6999999999999993</v>
      </c>
      <c r="I1596" s="41">
        <v>31.5</v>
      </c>
      <c r="J1596" s="40" t="s">
        <v>348</v>
      </c>
      <c r="K1596" s="40" t="s">
        <v>348</v>
      </c>
      <c r="L1596" s="40" t="s">
        <v>348</v>
      </c>
      <c r="M1596" s="40" t="s">
        <v>348</v>
      </c>
    </row>
    <row r="1597" spans="1:13" ht="16" x14ac:dyDescent="0.2">
      <c r="A1597" s="77">
        <v>105</v>
      </c>
      <c r="B1597" s="37" t="s">
        <v>274</v>
      </c>
      <c r="C1597" s="90">
        <v>42298</v>
      </c>
      <c r="D1597" s="40">
        <v>2.057732458437894</v>
      </c>
      <c r="E1597" s="40">
        <v>8984.1357726555598</v>
      </c>
      <c r="F1597" s="40">
        <v>4.2774623734393868</v>
      </c>
      <c r="G1597" s="41">
        <v>10.79</v>
      </c>
      <c r="H1597" s="41">
        <v>9.6999999999999993</v>
      </c>
      <c r="I1597" s="41">
        <v>31.3</v>
      </c>
      <c r="J1597" s="40" t="s">
        <v>348</v>
      </c>
      <c r="K1597" s="40" t="s">
        <v>348</v>
      </c>
      <c r="L1597" s="40" t="s">
        <v>348</v>
      </c>
      <c r="M1597" s="40" t="s">
        <v>348</v>
      </c>
    </row>
    <row r="1598" spans="1:13" ht="16" x14ac:dyDescent="0.2">
      <c r="A1598" s="77">
        <v>106</v>
      </c>
      <c r="B1598" s="37" t="s">
        <v>268</v>
      </c>
      <c r="C1598" s="90">
        <v>42298</v>
      </c>
      <c r="D1598" s="40">
        <v>5.1521241590205378</v>
      </c>
      <c r="E1598" s="40">
        <v>5926.1091701084242</v>
      </c>
      <c r="F1598" s="40">
        <v>5.9629155839243815</v>
      </c>
      <c r="G1598" s="41">
        <v>10.79</v>
      </c>
      <c r="H1598" s="41">
        <v>9.4</v>
      </c>
      <c r="I1598" s="41">
        <v>19.600000000000001</v>
      </c>
      <c r="J1598" s="40" t="s">
        <v>348</v>
      </c>
      <c r="K1598" s="40" t="s">
        <v>348</v>
      </c>
      <c r="L1598" s="40" t="s">
        <v>348</v>
      </c>
      <c r="M1598" s="40" t="s">
        <v>348</v>
      </c>
    </row>
    <row r="1599" spans="1:13" ht="16" x14ac:dyDescent="0.2">
      <c r="A1599" s="77">
        <v>107</v>
      </c>
      <c r="B1599" s="37" t="s">
        <v>270</v>
      </c>
      <c r="C1599" s="90">
        <v>42298</v>
      </c>
      <c r="D1599" s="40">
        <v>3.978406480949225</v>
      </c>
      <c r="E1599" s="40">
        <v>9407.0966799810776</v>
      </c>
      <c r="F1599" s="40">
        <v>0.26204498649485652</v>
      </c>
      <c r="G1599" s="41">
        <v>10.79</v>
      </c>
      <c r="H1599" s="41">
        <v>9.4</v>
      </c>
      <c r="I1599" s="41">
        <v>25.2</v>
      </c>
      <c r="J1599" s="40" t="s">
        <v>348</v>
      </c>
      <c r="K1599" s="40" t="s">
        <v>348</v>
      </c>
      <c r="L1599" s="40" t="s">
        <v>348</v>
      </c>
      <c r="M1599" s="40" t="s">
        <v>348</v>
      </c>
    </row>
    <row r="1600" spans="1:13" ht="16" x14ac:dyDescent="0.2">
      <c r="A1600" s="77">
        <v>109</v>
      </c>
      <c r="B1600" s="37" t="s">
        <v>276</v>
      </c>
      <c r="C1600" s="90">
        <v>42298</v>
      </c>
      <c r="D1600" s="40">
        <v>6.2696297827959979</v>
      </c>
      <c r="E1600" s="40">
        <v>7780.8583716110743</v>
      </c>
      <c r="F1600" s="40">
        <v>6.8299436037928496</v>
      </c>
      <c r="G1600" s="41">
        <v>10.79</v>
      </c>
      <c r="H1600" s="41">
        <v>9.3000000000000007</v>
      </c>
      <c r="I1600" s="41">
        <v>25.9</v>
      </c>
      <c r="J1600" s="40" t="s">
        <v>348</v>
      </c>
      <c r="K1600" s="40" t="s">
        <v>348</v>
      </c>
      <c r="L1600" s="40" t="s">
        <v>348</v>
      </c>
      <c r="M1600" s="40" t="s">
        <v>348</v>
      </c>
    </row>
    <row r="1601" spans="1:13" ht="16" x14ac:dyDescent="0.2">
      <c r="A1601" s="77">
        <v>110</v>
      </c>
      <c r="B1601" s="37" t="s">
        <v>273</v>
      </c>
      <c r="C1601" s="90">
        <v>42298</v>
      </c>
      <c r="D1601" s="40">
        <v>7.099086598898972</v>
      </c>
      <c r="E1601" s="40">
        <v>12244.5943211755</v>
      </c>
      <c r="F1601" s="40">
        <v>9.7100256887143281</v>
      </c>
      <c r="G1601" s="41">
        <v>10.79</v>
      </c>
      <c r="H1601" s="41">
        <v>9.4</v>
      </c>
      <c r="I1601" s="41">
        <v>29.5</v>
      </c>
      <c r="J1601" s="40" t="s">
        <v>348</v>
      </c>
      <c r="K1601" s="40" t="s">
        <v>348</v>
      </c>
      <c r="L1601" s="40" t="s">
        <v>348</v>
      </c>
      <c r="M1601" s="40" t="s">
        <v>348</v>
      </c>
    </row>
    <row r="1602" spans="1:13" ht="16" x14ac:dyDescent="0.2">
      <c r="A1602" s="77">
        <v>202</v>
      </c>
      <c r="B1602" s="37" t="s">
        <v>273</v>
      </c>
      <c r="C1602" s="90">
        <v>42298</v>
      </c>
      <c r="D1602" s="40">
        <v>0.36047218773311468</v>
      </c>
      <c r="E1602" s="40">
        <v>9289.9234625563422</v>
      </c>
      <c r="F1602" s="40">
        <v>2.5767441852003867</v>
      </c>
      <c r="G1602" s="41">
        <v>14.38</v>
      </c>
      <c r="H1602" s="41">
        <v>11.8</v>
      </c>
      <c r="I1602" s="41">
        <v>31.6</v>
      </c>
      <c r="J1602" s="40" t="s">
        <v>348</v>
      </c>
      <c r="K1602" s="40" t="s">
        <v>348</v>
      </c>
      <c r="L1602" s="40" t="s">
        <v>348</v>
      </c>
      <c r="M1602" s="40" t="s">
        <v>348</v>
      </c>
    </row>
    <row r="1603" spans="1:13" ht="16" x14ac:dyDescent="0.2">
      <c r="A1603" s="77">
        <v>204</v>
      </c>
      <c r="B1603" s="37" t="s">
        <v>274</v>
      </c>
      <c r="C1603" s="90">
        <v>42298</v>
      </c>
      <c r="D1603" s="40">
        <v>2.8498847539079341E-2</v>
      </c>
      <c r="E1603" s="40">
        <v>9231.1554476398851</v>
      </c>
      <c r="F1603" s="40">
        <v>4.0618480493583959</v>
      </c>
      <c r="G1603" s="41">
        <v>14.38</v>
      </c>
      <c r="H1603" s="41">
        <v>11.5</v>
      </c>
      <c r="I1603" s="41">
        <v>31.1</v>
      </c>
      <c r="J1603" s="40" t="s">
        <v>348</v>
      </c>
      <c r="K1603" s="40" t="s">
        <v>348</v>
      </c>
      <c r="L1603" s="40" t="s">
        <v>348</v>
      </c>
      <c r="M1603" s="40" t="s">
        <v>348</v>
      </c>
    </row>
    <row r="1604" spans="1:13" ht="16" x14ac:dyDescent="0.2">
      <c r="A1604" s="77">
        <v>205</v>
      </c>
      <c r="B1604" s="37" t="s">
        <v>269</v>
      </c>
      <c r="C1604" s="90">
        <v>42298</v>
      </c>
      <c r="D1604" s="40">
        <v>0</v>
      </c>
      <c r="E1604" s="40">
        <v>9110.9607272596131</v>
      </c>
      <c r="F1604" s="40">
        <v>1.3156500125498987</v>
      </c>
      <c r="G1604" s="41">
        <v>14.38</v>
      </c>
      <c r="H1604" s="41">
        <v>12.4</v>
      </c>
      <c r="I1604" s="41">
        <v>30.6</v>
      </c>
      <c r="J1604" s="40" t="s">
        <v>348</v>
      </c>
      <c r="K1604" s="40" t="s">
        <v>348</v>
      </c>
      <c r="L1604" s="40" t="s">
        <v>348</v>
      </c>
      <c r="M1604" s="40" t="s">
        <v>348</v>
      </c>
    </row>
    <row r="1605" spans="1:13" ht="16" x14ac:dyDescent="0.2">
      <c r="A1605" s="77">
        <v>206</v>
      </c>
      <c r="B1605" s="37" t="s">
        <v>271</v>
      </c>
      <c r="C1605" s="90">
        <v>42298</v>
      </c>
      <c r="D1605" s="40">
        <v>2.7015471939548128</v>
      </c>
      <c r="E1605" s="40">
        <v>13958.332629811764</v>
      </c>
      <c r="F1605" s="40">
        <v>7.3222405613080985</v>
      </c>
      <c r="G1605" s="41">
        <v>14.38</v>
      </c>
      <c r="H1605" s="41">
        <v>11.8</v>
      </c>
      <c r="I1605" s="41">
        <v>30.1</v>
      </c>
      <c r="J1605" s="40" t="s">
        <v>348</v>
      </c>
      <c r="K1605" s="40" t="s">
        <v>348</v>
      </c>
      <c r="L1605" s="40" t="s">
        <v>348</v>
      </c>
      <c r="M1605" s="40" t="s">
        <v>348</v>
      </c>
    </row>
    <row r="1606" spans="1:13" ht="16" x14ac:dyDescent="0.2">
      <c r="A1606" s="77">
        <v>207</v>
      </c>
      <c r="B1606" s="37" t="s">
        <v>272</v>
      </c>
      <c r="C1606" s="90">
        <v>42298</v>
      </c>
      <c r="D1606" s="40">
        <v>8.6882543998741397</v>
      </c>
      <c r="E1606" s="40">
        <v>12256.829400972179</v>
      </c>
      <c r="F1606" s="40">
        <v>3.9374283011118645</v>
      </c>
      <c r="G1606" s="41">
        <v>14.38</v>
      </c>
      <c r="H1606" s="41">
        <v>11.3</v>
      </c>
      <c r="I1606" s="41">
        <v>31</v>
      </c>
      <c r="J1606" s="40" t="s">
        <v>348</v>
      </c>
      <c r="K1606" s="40" t="s">
        <v>348</v>
      </c>
      <c r="L1606" s="40" t="s">
        <v>348</v>
      </c>
      <c r="M1606" s="40" t="s">
        <v>348</v>
      </c>
    </row>
    <row r="1607" spans="1:13" ht="16" x14ac:dyDescent="0.2">
      <c r="A1607" s="77">
        <v>208</v>
      </c>
      <c r="B1607" s="37" t="s">
        <v>268</v>
      </c>
      <c r="C1607" s="90">
        <v>42298</v>
      </c>
      <c r="D1607" s="40">
        <v>5.8730753139764245</v>
      </c>
      <c r="E1607" s="40">
        <v>12822.976048083034</v>
      </c>
      <c r="F1607" s="40">
        <v>0</v>
      </c>
      <c r="G1607" s="41">
        <v>14.38</v>
      </c>
      <c r="H1607" s="41">
        <v>11.6</v>
      </c>
      <c r="I1607" s="41">
        <v>29.4</v>
      </c>
      <c r="J1607" s="40" t="s">
        <v>348</v>
      </c>
      <c r="K1607" s="40" t="s">
        <v>348</v>
      </c>
      <c r="L1607" s="40" t="s">
        <v>348</v>
      </c>
      <c r="M1607" s="40" t="s">
        <v>348</v>
      </c>
    </row>
    <row r="1608" spans="1:13" ht="16" x14ac:dyDescent="0.2">
      <c r="A1608" s="77">
        <v>209</v>
      </c>
      <c r="B1608" s="37" t="s">
        <v>270</v>
      </c>
      <c r="C1608" s="90">
        <v>42298</v>
      </c>
      <c r="D1608" s="40">
        <v>7.9236397835177472</v>
      </c>
      <c r="E1608" s="40">
        <v>21815.107556534931</v>
      </c>
      <c r="F1608" s="40">
        <v>0.85516155881306011</v>
      </c>
      <c r="G1608" s="41">
        <v>14.38</v>
      </c>
      <c r="H1608" s="41">
        <v>10.7</v>
      </c>
      <c r="I1608" s="41">
        <v>28.9</v>
      </c>
      <c r="J1608" s="40" t="s">
        <v>348</v>
      </c>
      <c r="K1608" s="40" t="s">
        <v>348</v>
      </c>
      <c r="L1608" s="40" t="s">
        <v>348</v>
      </c>
      <c r="M1608" s="40" t="s">
        <v>348</v>
      </c>
    </row>
    <row r="1609" spans="1:13" ht="16" x14ac:dyDescent="0.2">
      <c r="A1609" s="77">
        <v>210</v>
      </c>
      <c r="B1609" s="37" t="s">
        <v>276</v>
      </c>
      <c r="C1609" s="90">
        <v>42298</v>
      </c>
      <c r="D1609" s="40">
        <v>5.8553239929473424</v>
      </c>
      <c r="E1609" s="40">
        <v>12001.161050561519</v>
      </c>
      <c r="F1609" s="40">
        <v>0</v>
      </c>
      <c r="G1609" s="41">
        <v>14.38</v>
      </c>
      <c r="H1609" s="41">
        <v>11.4</v>
      </c>
      <c r="I1609" s="41">
        <v>28.4</v>
      </c>
      <c r="J1609" s="40" t="s">
        <v>348</v>
      </c>
      <c r="K1609" s="40" t="s">
        <v>348</v>
      </c>
      <c r="L1609" s="40" t="s">
        <v>348</v>
      </c>
      <c r="M1609" s="40" t="s">
        <v>348</v>
      </c>
    </row>
    <row r="1610" spans="1:13" ht="16" x14ac:dyDescent="0.2">
      <c r="A1610" s="77">
        <v>402</v>
      </c>
      <c r="B1610" s="37" t="s">
        <v>272</v>
      </c>
      <c r="C1610" s="90">
        <v>42298</v>
      </c>
      <c r="D1610" s="40">
        <v>0.8943122997187507</v>
      </c>
      <c r="E1610" s="40">
        <v>7549.7983755473988</v>
      </c>
      <c r="F1610" s="40">
        <v>4.0592301883587787</v>
      </c>
      <c r="G1610" s="41">
        <v>16.329999999999998</v>
      </c>
      <c r="H1610" s="41">
        <v>12.8</v>
      </c>
      <c r="I1610" s="41">
        <v>36.1</v>
      </c>
      <c r="J1610" s="40" t="s">
        <v>348</v>
      </c>
      <c r="K1610" s="40" t="s">
        <v>348</v>
      </c>
      <c r="L1610" s="40" t="s">
        <v>348</v>
      </c>
      <c r="M1610" s="40" t="s">
        <v>348</v>
      </c>
    </row>
    <row r="1611" spans="1:13" ht="16" x14ac:dyDescent="0.2">
      <c r="A1611" s="77">
        <v>403</v>
      </c>
      <c r="B1611" s="37" t="s">
        <v>268</v>
      </c>
      <c r="C1611" s="90">
        <v>42298</v>
      </c>
      <c r="D1611" s="40">
        <v>3.4088018085988945</v>
      </c>
      <c r="E1611" s="40">
        <v>15573.197508232608</v>
      </c>
      <c r="F1611" s="40">
        <v>4.3889637907977272</v>
      </c>
      <c r="G1611" s="41">
        <v>16.329999999999998</v>
      </c>
      <c r="H1611" s="41">
        <v>12.3</v>
      </c>
      <c r="I1611" s="41">
        <v>33.5</v>
      </c>
      <c r="J1611" s="40" t="s">
        <v>348</v>
      </c>
      <c r="K1611" s="40" t="s">
        <v>348</v>
      </c>
      <c r="L1611" s="40" t="s">
        <v>348</v>
      </c>
      <c r="M1611" s="40" t="s">
        <v>348</v>
      </c>
    </row>
    <row r="1612" spans="1:13" ht="16" x14ac:dyDescent="0.2">
      <c r="A1612" s="77">
        <v>404</v>
      </c>
      <c r="B1612" s="37" t="s">
        <v>273</v>
      </c>
      <c r="C1612" s="90">
        <v>42298</v>
      </c>
      <c r="D1612" s="40">
        <v>1.0864591879433287</v>
      </c>
      <c r="E1612" s="40">
        <v>8649.8440152448075</v>
      </c>
      <c r="F1612" s="40">
        <v>0</v>
      </c>
      <c r="G1612" s="41">
        <v>16.329999999999998</v>
      </c>
      <c r="H1612" s="41">
        <v>13.4</v>
      </c>
      <c r="I1612" s="41">
        <v>34.200000000000003</v>
      </c>
      <c r="J1612" s="40" t="s">
        <v>348</v>
      </c>
      <c r="K1612" s="40" t="s">
        <v>348</v>
      </c>
      <c r="L1612" s="40" t="s">
        <v>348</v>
      </c>
      <c r="M1612" s="40" t="s">
        <v>348</v>
      </c>
    </row>
    <row r="1613" spans="1:13" ht="16" x14ac:dyDescent="0.2">
      <c r="A1613" s="77">
        <v>405</v>
      </c>
      <c r="B1613" s="37" t="s">
        <v>269</v>
      </c>
      <c r="C1613" s="90">
        <v>42298</v>
      </c>
      <c r="D1613" s="40">
        <v>0.85693489378104448</v>
      </c>
      <c r="E1613" s="40">
        <v>8349.8112463248272</v>
      </c>
      <c r="F1613" s="40">
        <v>5.5918234234392541</v>
      </c>
      <c r="G1613" s="41">
        <v>16.329999999999998</v>
      </c>
      <c r="H1613" s="41">
        <v>13.7</v>
      </c>
      <c r="I1613" s="41">
        <v>31.9</v>
      </c>
      <c r="J1613" s="40" t="s">
        <v>348</v>
      </c>
      <c r="K1613" s="40" t="s">
        <v>348</v>
      </c>
      <c r="L1613" s="40" t="s">
        <v>348</v>
      </c>
      <c r="M1613" s="40" t="s">
        <v>348</v>
      </c>
    </row>
    <row r="1614" spans="1:13" ht="16" x14ac:dyDescent="0.2">
      <c r="A1614" s="77">
        <v>406</v>
      </c>
      <c r="B1614" s="37" t="s">
        <v>276</v>
      </c>
      <c r="C1614" s="90">
        <v>42298</v>
      </c>
      <c r="D1614" s="40">
        <v>1.0433717816650323</v>
      </c>
      <c r="E1614" s="40">
        <v>6218.6073174626008</v>
      </c>
      <c r="F1614" s="40">
        <v>1.2297367374660135</v>
      </c>
      <c r="G1614" s="41">
        <v>16.329999999999998</v>
      </c>
      <c r="H1614" s="41">
        <v>12</v>
      </c>
      <c r="I1614" s="41">
        <v>27.9</v>
      </c>
      <c r="J1614" s="40" t="s">
        <v>348</v>
      </c>
      <c r="K1614" s="40" t="s">
        <v>348</v>
      </c>
      <c r="L1614" s="40" t="s">
        <v>348</v>
      </c>
      <c r="M1614" s="40" t="s">
        <v>348</v>
      </c>
    </row>
    <row r="1615" spans="1:13" ht="16" x14ac:dyDescent="0.2">
      <c r="A1615" s="77">
        <v>407</v>
      </c>
      <c r="B1615" s="37" t="s">
        <v>274</v>
      </c>
      <c r="C1615" s="90">
        <v>42298</v>
      </c>
      <c r="D1615" s="40">
        <v>1.7758694468367304</v>
      </c>
      <c r="E1615" s="40">
        <v>9634.83086818425</v>
      </c>
      <c r="F1615" s="40">
        <v>2.8701183423743428</v>
      </c>
      <c r="G1615" s="41">
        <v>16.329999999999998</v>
      </c>
      <c r="H1615" s="41">
        <v>12.8</v>
      </c>
      <c r="I1615" s="41">
        <v>26.8</v>
      </c>
      <c r="J1615" s="40" t="s">
        <v>348</v>
      </c>
      <c r="K1615" s="40" t="s">
        <v>348</v>
      </c>
      <c r="L1615" s="40" t="s">
        <v>348</v>
      </c>
      <c r="M1615" s="40" t="s">
        <v>348</v>
      </c>
    </row>
    <row r="1616" spans="1:13" ht="16" x14ac:dyDescent="0.2">
      <c r="A1616" s="77">
        <v>408</v>
      </c>
      <c r="B1616" s="37" t="s">
        <v>271</v>
      </c>
      <c r="C1616" s="90">
        <v>42298</v>
      </c>
      <c r="D1616" s="40">
        <v>1.0347224034328064</v>
      </c>
      <c r="E1616" s="40">
        <v>14697.119744490175</v>
      </c>
      <c r="F1616" s="40">
        <v>4.4077568912769003</v>
      </c>
      <c r="G1616" s="41">
        <v>16.329999999999998</v>
      </c>
      <c r="H1616" s="41">
        <v>12.5</v>
      </c>
      <c r="I1616" s="41">
        <v>29.9</v>
      </c>
      <c r="J1616" s="40" t="s">
        <v>348</v>
      </c>
      <c r="K1616" s="40" t="s">
        <v>348</v>
      </c>
      <c r="L1616" s="40" t="s">
        <v>348</v>
      </c>
      <c r="M1616" s="40" t="s">
        <v>348</v>
      </c>
    </row>
    <row r="1617" spans="1:13" ht="16" x14ac:dyDescent="0.2">
      <c r="A1617" s="77">
        <v>409</v>
      </c>
      <c r="B1617" s="37" t="s">
        <v>270</v>
      </c>
      <c r="C1617" s="90">
        <v>42298</v>
      </c>
      <c r="D1617" s="40">
        <v>0.76783994515093545</v>
      </c>
      <c r="E1617" s="40">
        <v>5415.4658039394972</v>
      </c>
      <c r="F1617" s="40">
        <v>9.8886401976733413</v>
      </c>
      <c r="G1617" s="41">
        <v>16.329999999999998</v>
      </c>
      <c r="H1617" s="41">
        <v>12.8</v>
      </c>
      <c r="I1617" s="41">
        <v>30</v>
      </c>
      <c r="J1617" s="40" t="s">
        <v>348</v>
      </c>
      <c r="K1617" s="40" t="s">
        <v>348</v>
      </c>
      <c r="L1617" s="40" t="s">
        <v>348</v>
      </c>
      <c r="M1617" s="40" t="s">
        <v>348</v>
      </c>
    </row>
    <row r="1618" spans="1:13" ht="16" x14ac:dyDescent="0.2">
      <c r="A1618" s="77">
        <v>102</v>
      </c>
      <c r="B1618" s="37" t="s">
        <v>271</v>
      </c>
      <c r="C1618" s="90">
        <v>42317</v>
      </c>
      <c r="D1618" s="40">
        <v>0.98607699605897758</v>
      </c>
      <c r="E1618" s="40">
        <v>6383.8939426342804</v>
      </c>
      <c r="F1618" s="40">
        <v>7.3484437926888884</v>
      </c>
      <c r="G1618" s="41">
        <v>5.97</v>
      </c>
      <c r="H1618" s="41">
        <v>4</v>
      </c>
      <c r="I1618" s="41">
        <v>33.1</v>
      </c>
      <c r="J1618" s="40" t="s">
        <v>348</v>
      </c>
      <c r="K1618" s="40" t="s">
        <v>348</v>
      </c>
      <c r="L1618" s="40" t="s">
        <v>348</v>
      </c>
      <c r="M1618" s="40" t="s">
        <v>348</v>
      </c>
    </row>
    <row r="1619" spans="1:13" ht="16" x14ac:dyDescent="0.2">
      <c r="A1619" s="77">
        <v>103</v>
      </c>
      <c r="B1619" s="37" t="s">
        <v>272</v>
      </c>
      <c r="C1619" s="90">
        <v>42317</v>
      </c>
      <c r="D1619" s="40">
        <v>1.7876866408947343</v>
      </c>
      <c r="E1619" s="40">
        <v>4711.313247908929</v>
      </c>
      <c r="F1619" s="40">
        <v>3.3012682139479712</v>
      </c>
      <c r="G1619" s="41">
        <v>5.97</v>
      </c>
      <c r="H1619" s="41">
        <v>3.7</v>
      </c>
      <c r="I1619" s="41">
        <v>34.299999999999997</v>
      </c>
      <c r="J1619" s="40" t="s">
        <v>348</v>
      </c>
      <c r="K1619" s="40" t="s">
        <v>348</v>
      </c>
      <c r="L1619" s="40" t="s">
        <v>348</v>
      </c>
      <c r="M1619" s="40" t="s">
        <v>348</v>
      </c>
    </row>
    <row r="1620" spans="1:13" ht="16" x14ac:dyDescent="0.2">
      <c r="A1620" s="77">
        <v>104</v>
      </c>
      <c r="B1620" s="37" t="s">
        <v>269</v>
      </c>
      <c r="C1620" s="90">
        <v>42317</v>
      </c>
      <c r="D1620" s="40">
        <v>0</v>
      </c>
      <c r="E1620" s="40">
        <v>1550.0108365758647</v>
      </c>
      <c r="F1620" s="40">
        <v>6.2371877185660507</v>
      </c>
      <c r="G1620" s="41">
        <v>5.97</v>
      </c>
      <c r="H1620" s="41">
        <v>4</v>
      </c>
      <c r="I1620" s="41">
        <v>34.5</v>
      </c>
      <c r="J1620" s="40" t="s">
        <v>348</v>
      </c>
      <c r="K1620" s="40" t="s">
        <v>348</v>
      </c>
      <c r="L1620" s="40" t="s">
        <v>348</v>
      </c>
      <c r="M1620" s="40" t="s">
        <v>348</v>
      </c>
    </row>
    <row r="1621" spans="1:13" ht="16" x14ac:dyDescent="0.2">
      <c r="A1621" s="77">
        <v>105</v>
      </c>
      <c r="B1621" s="37" t="s">
        <v>274</v>
      </c>
      <c r="C1621" s="90">
        <v>42317</v>
      </c>
      <c r="D1621" s="40">
        <v>0.49315201222116511</v>
      </c>
      <c r="E1621" s="40">
        <v>10867.48489284117</v>
      </c>
      <c r="F1621" s="40">
        <v>2.0424972955309455</v>
      </c>
      <c r="G1621" s="41">
        <v>5.97</v>
      </c>
      <c r="H1621" s="41">
        <v>4.4000000000000004</v>
      </c>
      <c r="I1621" s="41">
        <v>35.1</v>
      </c>
      <c r="J1621" s="40" t="s">
        <v>348</v>
      </c>
      <c r="K1621" s="40" t="s">
        <v>348</v>
      </c>
      <c r="L1621" s="40" t="s">
        <v>348</v>
      </c>
      <c r="M1621" s="40" t="s">
        <v>348</v>
      </c>
    </row>
    <row r="1622" spans="1:13" ht="16" x14ac:dyDescent="0.2">
      <c r="A1622" s="77">
        <v>106</v>
      </c>
      <c r="B1622" s="37" t="s">
        <v>268</v>
      </c>
      <c r="C1622" s="90">
        <v>42317</v>
      </c>
      <c r="D1622" s="40">
        <v>2.1338675264209237</v>
      </c>
      <c r="E1622" s="40">
        <v>10978.73266557362</v>
      </c>
      <c r="F1622" s="40">
        <v>2.7138164104302707</v>
      </c>
      <c r="G1622" s="41">
        <v>5.97</v>
      </c>
      <c r="H1622" s="41">
        <v>4</v>
      </c>
      <c r="I1622" s="41">
        <v>33.799999999999997</v>
      </c>
      <c r="J1622" s="40" t="s">
        <v>348</v>
      </c>
      <c r="K1622" s="40" t="s">
        <v>348</v>
      </c>
      <c r="L1622" s="40" t="s">
        <v>348</v>
      </c>
      <c r="M1622" s="40" t="s">
        <v>348</v>
      </c>
    </row>
    <row r="1623" spans="1:13" ht="16" x14ac:dyDescent="0.2">
      <c r="A1623" s="77">
        <v>107</v>
      </c>
      <c r="B1623" s="37" t="s">
        <v>270</v>
      </c>
      <c r="C1623" s="90">
        <v>42317</v>
      </c>
      <c r="D1623" s="40">
        <v>1.4645472088004083</v>
      </c>
      <c r="E1623" s="40">
        <v>8451.1723763528771</v>
      </c>
      <c r="F1623" s="40">
        <v>0</v>
      </c>
      <c r="G1623" s="41">
        <v>5.97</v>
      </c>
      <c r="H1623" s="41">
        <v>3.7</v>
      </c>
      <c r="I1623" s="41">
        <v>33.4</v>
      </c>
      <c r="J1623" s="40" t="s">
        <v>348</v>
      </c>
      <c r="K1623" s="40" t="s">
        <v>348</v>
      </c>
      <c r="L1623" s="40" t="s">
        <v>348</v>
      </c>
      <c r="M1623" s="40" t="s">
        <v>348</v>
      </c>
    </row>
    <row r="1624" spans="1:13" ht="16" x14ac:dyDescent="0.2">
      <c r="A1624" s="77">
        <v>109</v>
      </c>
      <c r="B1624" s="37" t="s">
        <v>276</v>
      </c>
      <c r="C1624" s="90">
        <v>42317</v>
      </c>
      <c r="D1624" s="40">
        <v>2.1366391231894926</v>
      </c>
      <c r="E1624" s="40">
        <v>3946.6095493274252</v>
      </c>
      <c r="F1624" s="40">
        <v>1.4921808793946203</v>
      </c>
      <c r="G1624" s="41">
        <v>5.97</v>
      </c>
      <c r="H1624" s="41">
        <v>3.8</v>
      </c>
      <c r="I1624" s="41">
        <v>31.9</v>
      </c>
      <c r="J1624" s="40" t="s">
        <v>348</v>
      </c>
      <c r="K1624" s="40" t="s">
        <v>348</v>
      </c>
      <c r="L1624" s="40" t="s">
        <v>348</v>
      </c>
      <c r="M1624" s="40" t="s">
        <v>348</v>
      </c>
    </row>
    <row r="1625" spans="1:13" ht="16" x14ac:dyDescent="0.2">
      <c r="A1625" s="77">
        <v>110</v>
      </c>
      <c r="B1625" s="37" t="s">
        <v>273</v>
      </c>
      <c r="C1625" s="90">
        <v>42317</v>
      </c>
      <c r="D1625" s="40">
        <v>3.839236014770639</v>
      </c>
      <c r="E1625" s="40">
        <v>7156.9059216003207</v>
      </c>
      <c r="F1625" s="40">
        <v>5.0516287938363869</v>
      </c>
      <c r="G1625" s="41">
        <v>5.97</v>
      </c>
      <c r="H1625" s="41">
        <v>4.5999999999999996</v>
      </c>
      <c r="I1625" s="41">
        <v>32.799999999999997</v>
      </c>
      <c r="J1625" s="40" t="s">
        <v>348</v>
      </c>
      <c r="K1625" s="40" t="s">
        <v>348</v>
      </c>
      <c r="L1625" s="40" t="s">
        <v>348</v>
      </c>
      <c r="M1625" s="40" t="s">
        <v>348</v>
      </c>
    </row>
    <row r="1626" spans="1:13" ht="16" x14ac:dyDescent="0.2">
      <c r="A1626" s="77">
        <v>202</v>
      </c>
      <c r="B1626" s="37" t="s">
        <v>273</v>
      </c>
      <c r="C1626" s="90">
        <v>42317</v>
      </c>
      <c r="D1626" s="40">
        <v>0</v>
      </c>
      <c r="E1626" s="40">
        <v>4192.3796855136115</v>
      </c>
      <c r="F1626" s="40">
        <v>6.4705220371976697</v>
      </c>
      <c r="G1626" s="41">
        <v>8.6300000000000008</v>
      </c>
      <c r="H1626" s="41">
        <v>5.8</v>
      </c>
      <c r="I1626" s="41">
        <v>34.6</v>
      </c>
      <c r="J1626" s="40" t="s">
        <v>348</v>
      </c>
      <c r="K1626" s="40" t="s">
        <v>348</v>
      </c>
      <c r="L1626" s="40" t="s">
        <v>348</v>
      </c>
      <c r="M1626" s="40" t="s">
        <v>348</v>
      </c>
    </row>
    <row r="1627" spans="1:13" ht="16" x14ac:dyDescent="0.2">
      <c r="A1627" s="77">
        <v>204</v>
      </c>
      <c r="B1627" s="37" t="s">
        <v>274</v>
      </c>
      <c r="C1627" s="90">
        <v>42317</v>
      </c>
      <c r="D1627" s="40">
        <v>1.2922382011381348</v>
      </c>
      <c r="E1627" s="40">
        <v>8381.7295713951844</v>
      </c>
      <c r="F1627" s="40">
        <v>5.6713110638287692</v>
      </c>
      <c r="G1627" s="41">
        <v>8.6300000000000008</v>
      </c>
      <c r="H1627" s="41">
        <v>6.8</v>
      </c>
      <c r="I1627" s="41">
        <v>36.200000000000003</v>
      </c>
      <c r="J1627" s="40" t="s">
        <v>348</v>
      </c>
      <c r="K1627" s="40" t="s">
        <v>348</v>
      </c>
      <c r="L1627" s="40" t="s">
        <v>348</v>
      </c>
      <c r="M1627" s="40" t="s">
        <v>348</v>
      </c>
    </row>
    <row r="1628" spans="1:13" ht="16" x14ac:dyDescent="0.2">
      <c r="A1628" s="77">
        <v>205</v>
      </c>
      <c r="B1628" s="37" t="s">
        <v>269</v>
      </c>
      <c r="C1628" s="90">
        <v>42317</v>
      </c>
      <c r="D1628" s="40">
        <v>1.5158550252451939</v>
      </c>
      <c r="E1628" s="40">
        <v>9802.5282099189244</v>
      </c>
      <c r="F1628" s="40">
        <v>7.6851911900649226</v>
      </c>
      <c r="G1628" s="41">
        <v>8.6300000000000008</v>
      </c>
      <c r="H1628" s="41">
        <v>7.5</v>
      </c>
      <c r="I1628" s="41">
        <v>33.799999999999997</v>
      </c>
      <c r="J1628" s="40" t="s">
        <v>348</v>
      </c>
      <c r="K1628" s="40" t="s">
        <v>348</v>
      </c>
      <c r="L1628" s="40" t="s">
        <v>348</v>
      </c>
      <c r="M1628" s="40" t="s">
        <v>348</v>
      </c>
    </row>
    <row r="1629" spans="1:13" ht="16" x14ac:dyDescent="0.2">
      <c r="A1629" s="77">
        <v>206</v>
      </c>
      <c r="B1629" s="37" t="s">
        <v>271</v>
      </c>
      <c r="C1629" s="90">
        <v>42317</v>
      </c>
      <c r="D1629" s="40">
        <v>0.4053636118055336</v>
      </c>
      <c r="E1629" s="40">
        <v>8183.0725899405961</v>
      </c>
      <c r="F1629" s="40">
        <v>1.3803674320382089</v>
      </c>
      <c r="G1629" s="41">
        <v>8.6300000000000008</v>
      </c>
      <c r="H1629" s="41">
        <v>7.6</v>
      </c>
      <c r="I1629" s="41">
        <v>34.200000000000003</v>
      </c>
      <c r="J1629" s="40" t="s">
        <v>348</v>
      </c>
      <c r="K1629" s="40" t="s">
        <v>348</v>
      </c>
      <c r="L1629" s="40" t="s">
        <v>348</v>
      </c>
      <c r="M1629" s="40" t="s">
        <v>348</v>
      </c>
    </row>
    <row r="1630" spans="1:13" ht="16" x14ac:dyDescent="0.2">
      <c r="A1630" s="77">
        <v>207</v>
      </c>
      <c r="B1630" s="37" t="s">
        <v>272</v>
      </c>
      <c r="C1630" s="90">
        <v>42317</v>
      </c>
      <c r="D1630" s="40">
        <v>4.758635041213398</v>
      </c>
      <c r="E1630" s="40">
        <v>5359.280112096666</v>
      </c>
      <c r="F1630" s="40">
        <v>0.28883791381215784</v>
      </c>
      <c r="G1630" s="41">
        <v>8.6300000000000008</v>
      </c>
      <c r="H1630" s="41">
        <v>5.9</v>
      </c>
      <c r="I1630" s="41">
        <v>32.5</v>
      </c>
      <c r="J1630" s="40" t="s">
        <v>348</v>
      </c>
      <c r="K1630" s="40" t="s">
        <v>348</v>
      </c>
      <c r="L1630" s="40" t="s">
        <v>348</v>
      </c>
      <c r="M1630" s="40" t="s">
        <v>348</v>
      </c>
    </row>
    <row r="1631" spans="1:13" ht="16" x14ac:dyDescent="0.2">
      <c r="A1631" s="77">
        <v>208</v>
      </c>
      <c r="B1631" s="37" t="s">
        <v>268</v>
      </c>
      <c r="C1631" s="90">
        <v>42317</v>
      </c>
      <c r="D1631" s="40">
        <v>1.3961631190476287</v>
      </c>
      <c r="E1631" s="40">
        <v>5266.1502639754926</v>
      </c>
      <c r="F1631" s="40">
        <v>0.92543576089197777</v>
      </c>
      <c r="G1631" s="41">
        <v>8.6300000000000008</v>
      </c>
      <c r="H1631" s="41">
        <v>6.3</v>
      </c>
      <c r="I1631" s="41">
        <v>30.2</v>
      </c>
      <c r="J1631" s="40" t="s">
        <v>348</v>
      </c>
      <c r="K1631" s="40" t="s">
        <v>348</v>
      </c>
      <c r="L1631" s="40" t="s">
        <v>348</v>
      </c>
      <c r="M1631" s="40" t="s">
        <v>348</v>
      </c>
    </row>
    <row r="1632" spans="1:13" ht="16" x14ac:dyDescent="0.2">
      <c r="A1632" s="77">
        <v>209</v>
      </c>
      <c r="B1632" s="37" t="s">
        <v>270</v>
      </c>
      <c r="C1632" s="90">
        <v>42317</v>
      </c>
      <c r="D1632" s="40">
        <v>0.8592454831598707</v>
      </c>
      <c r="E1632" s="40">
        <v>13121.787974716524</v>
      </c>
      <c r="F1632" s="40">
        <v>2.8290639372684239</v>
      </c>
      <c r="G1632" s="41">
        <v>8.6300000000000008</v>
      </c>
      <c r="H1632" s="41">
        <v>7.5</v>
      </c>
      <c r="I1632" s="41">
        <v>30.4</v>
      </c>
      <c r="J1632" s="40" t="s">
        <v>348</v>
      </c>
      <c r="K1632" s="40" t="s">
        <v>348</v>
      </c>
      <c r="L1632" s="40" t="s">
        <v>348</v>
      </c>
      <c r="M1632" s="40" t="s">
        <v>348</v>
      </c>
    </row>
    <row r="1633" spans="1:13" ht="16" x14ac:dyDescent="0.2">
      <c r="A1633" s="77">
        <v>210</v>
      </c>
      <c r="B1633" s="37" t="s">
        <v>276</v>
      </c>
      <c r="C1633" s="90">
        <v>42317</v>
      </c>
      <c r="D1633" s="40">
        <v>1.8055827088222336</v>
      </c>
      <c r="E1633" s="40">
        <v>7944.07292670693</v>
      </c>
      <c r="F1633" s="40">
        <v>3.8348514560592419</v>
      </c>
      <c r="G1633" s="41">
        <v>8.6300000000000008</v>
      </c>
      <c r="H1633" s="41">
        <v>6.4</v>
      </c>
      <c r="I1633" s="41">
        <v>31.3</v>
      </c>
      <c r="J1633" s="40" t="s">
        <v>348</v>
      </c>
      <c r="K1633" s="40" t="s">
        <v>348</v>
      </c>
      <c r="L1633" s="40" t="s">
        <v>348</v>
      </c>
      <c r="M1633" s="40" t="s">
        <v>348</v>
      </c>
    </row>
    <row r="1634" spans="1:13" ht="16" x14ac:dyDescent="0.2">
      <c r="A1634" s="77">
        <v>402</v>
      </c>
      <c r="B1634" s="37" t="s">
        <v>272</v>
      </c>
      <c r="C1634" s="90">
        <v>42317</v>
      </c>
      <c r="D1634" s="40">
        <v>6.8351789079096257</v>
      </c>
      <c r="E1634" s="40">
        <v>11671.189218812182</v>
      </c>
      <c r="F1634" s="40">
        <v>0</v>
      </c>
      <c r="G1634" s="41">
        <v>10.39</v>
      </c>
      <c r="H1634" s="41">
        <v>7.4</v>
      </c>
      <c r="I1634" s="41">
        <v>38.1</v>
      </c>
      <c r="J1634" s="40" t="s">
        <v>348</v>
      </c>
      <c r="K1634" s="40" t="s">
        <v>348</v>
      </c>
      <c r="L1634" s="40" t="s">
        <v>348</v>
      </c>
      <c r="M1634" s="40" t="s">
        <v>348</v>
      </c>
    </row>
    <row r="1635" spans="1:13" ht="16" x14ac:dyDescent="0.2">
      <c r="A1635" s="77">
        <v>403</v>
      </c>
      <c r="B1635" s="37" t="s">
        <v>268</v>
      </c>
      <c r="C1635" s="90">
        <v>42317</v>
      </c>
      <c r="D1635" s="40">
        <v>2.9494102943063494</v>
      </c>
      <c r="E1635" s="40">
        <v>8838.2980779694699</v>
      </c>
      <c r="F1635" s="40">
        <v>0</v>
      </c>
      <c r="G1635" s="41">
        <v>10.39</v>
      </c>
      <c r="H1635" s="41">
        <v>8.4</v>
      </c>
      <c r="I1635" s="41">
        <v>35.6</v>
      </c>
      <c r="J1635" s="40" t="s">
        <v>348</v>
      </c>
      <c r="K1635" s="40" t="s">
        <v>348</v>
      </c>
      <c r="L1635" s="40" t="s">
        <v>348</v>
      </c>
      <c r="M1635" s="40" t="s">
        <v>348</v>
      </c>
    </row>
    <row r="1636" spans="1:13" ht="16" x14ac:dyDescent="0.2">
      <c r="A1636" s="77">
        <v>404</v>
      </c>
      <c r="B1636" s="37" t="s">
        <v>273</v>
      </c>
      <c r="C1636" s="90">
        <v>42317</v>
      </c>
      <c r="D1636" s="40">
        <v>2.8616351738904688</v>
      </c>
      <c r="E1636" s="40">
        <v>5613.7843723976239</v>
      </c>
      <c r="F1636" s="40">
        <v>0</v>
      </c>
      <c r="G1636" s="41">
        <v>10.39</v>
      </c>
      <c r="H1636" s="41">
        <v>8</v>
      </c>
      <c r="I1636" s="41">
        <v>35.6</v>
      </c>
      <c r="J1636" s="40" t="s">
        <v>348</v>
      </c>
      <c r="K1636" s="40" t="s">
        <v>348</v>
      </c>
      <c r="L1636" s="40" t="s">
        <v>348</v>
      </c>
      <c r="M1636" s="40" t="s">
        <v>348</v>
      </c>
    </row>
    <row r="1637" spans="1:13" ht="16" x14ac:dyDescent="0.2">
      <c r="A1637" s="77">
        <v>405</v>
      </c>
      <c r="B1637" s="37" t="s">
        <v>269</v>
      </c>
      <c r="C1637" s="90">
        <v>42317</v>
      </c>
      <c r="D1637" s="40">
        <v>2.7427370730680476</v>
      </c>
      <c r="E1637" s="40">
        <v>5539.9803451841872</v>
      </c>
      <c r="F1637" s="40">
        <v>0</v>
      </c>
      <c r="G1637" s="41">
        <v>10.39</v>
      </c>
      <c r="H1637" s="41">
        <v>8.1999999999999993</v>
      </c>
      <c r="I1637" s="41">
        <v>33.299999999999997</v>
      </c>
      <c r="J1637" s="40" t="s">
        <v>348</v>
      </c>
      <c r="K1637" s="40" t="s">
        <v>348</v>
      </c>
      <c r="L1637" s="40" t="s">
        <v>348</v>
      </c>
      <c r="M1637" s="40" t="s">
        <v>348</v>
      </c>
    </row>
    <row r="1638" spans="1:13" ht="16" x14ac:dyDescent="0.2">
      <c r="A1638" s="77">
        <v>406</v>
      </c>
      <c r="B1638" s="37" t="s">
        <v>276</v>
      </c>
      <c r="C1638" s="90">
        <v>42317</v>
      </c>
      <c r="D1638" s="40">
        <v>4.0968033575385263</v>
      </c>
      <c r="E1638" s="40">
        <v>5951.4942735173745</v>
      </c>
      <c r="F1638" s="40">
        <v>1.0239526860057639</v>
      </c>
      <c r="G1638" s="41">
        <v>10.39</v>
      </c>
      <c r="H1638" s="41">
        <v>7.5</v>
      </c>
      <c r="I1638" s="41">
        <v>33.6</v>
      </c>
      <c r="J1638" s="40" t="s">
        <v>348</v>
      </c>
      <c r="K1638" s="40" t="s">
        <v>348</v>
      </c>
      <c r="L1638" s="40" t="s">
        <v>348</v>
      </c>
      <c r="M1638" s="40" t="s">
        <v>348</v>
      </c>
    </row>
    <row r="1639" spans="1:13" ht="16" x14ac:dyDescent="0.2">
      <c r="A1639" s="77">
        <v>407</v>
      </c>
      <c r="B1639" s="37" t="s">
        <v>274</v>
      </c>
      <c r="C1639" s="90">
        <v>42317</v>
      </c>
      <c r="D1639" s="40">
        <v>5.6206042233140314</v>
      </c>
      <c r="E1639" s="40">
        <v>6931.3979373792681</v>
      </c>
      <c r="F1639" s="40">
        <v>0.54957845427792096</v>
      </c>
      <c r="G1639" s="41">
        <v>10.39</v>
      </c>
      <c r="H1639" s="41">
        <v>8.6999999999999993</v>
      </c>
      <c r="I1639" s="41">
        <v>29.8</v>
      </c>
      <c r="J1639" s="40" t="s">
        <v>348</v>
      </c>
      <c r="K1639" s="40" t="s">
        <v>348</v>
      </c>
      <c r="L1639" s="40" t="s">
        <v>348</v>
      </c>
      <c r="M1639" s="40" t="s">
        <v>348</v>
      </c>
    </row>
    <row r="1640" spans="1:13" ht="16" x14ac:dyDescent="0.2">
      <c r="A1640" s="77">
        <v>408</v>
      </c>
      <c r="B1640" s="37" t="s">
        <v>271</v>
      </c>
      <c r="C1640" s="90">
        <v>42317</v>
      </c>
      <c r="D1640" s="40">
        <v>3.6026224388378836</v>
      </c>
      <c r="E1640" s="40">
        <v>6455.9825363092232</v>
      </c>
      <c r="F1640" s="40">
        <v>0</v>
      </c>
      <c r="G1640" s="41">
        <v>10.39</v>
      </c>
      <c r="H1640" s="41">
        <v>6.9</v>
      </c>
      <c r="I1640" s="41">
        <v>32.1</v>
      </c>
      <c r="J1640" s="40" t="s">
        <v>348</v>
      </c>
      <c r="K1640" s="40" t="s">
        <v>348</v>
      </c>
      <c r="L1640" s="40" t="s">
        <v>348</v>
      </c>
      <c r="M1640" s="40" t="s">
        <v>348</v>
      </c>
    </row>
    <row r="1641" spans="1:13" ht="16" x14ac:dyDescent="0.2">
      <c r="A1641" s="77">
        <v>409</v>
      </c>
      <c r="B1641" s="37" t="s">
        <v>270</v>
      </c>
      <c r="C1641" s="90">
        <v>42317</v>
      </c>
      <c r="D1641" s="40">
        <v>4.2467348103431348</v>
      </c>
      <c r="E1641" s="40">
        <v>2859.0340438965368</v>
      </c>
      <c r="F1641" s="40">
        <v>2.219623894303989</v>
      </c>
      <c r="G1641" s="41">
        <v>10.39</v>
      </c>
      <c r="H1641" s="41">
        <v>7.6</v>
      </c>
      <c r="I1641" s="41">
        <v>31.9</v>
      </c>
      <c r="J1641" s="40" t="s">
        <v>348</v>
      </c>
      <c r="K1641" s="40" t="s">
        <v>348</v>
      </c>
      <c r="L1641" s="40" t="s">
        <v>348</v>
      </c>
      <c r="M1641" s="40" t="s">
        <v>348</v>
      </c>
    </row>
    <row r="1642" spans="1:13" ht="16" x14ac:dyDescent="0.2">
      <c r="A1642" s="77">
        <v>102</v>
      </c>
      <c r="B1642" s="37" t="s">
        <v>271</v>
      </c>
      <c r="C1642" s="90">
        <v>42347</v>
      </c>
      <c r="D1642" s="40">
        <v>2.2890364328064221</v>
      </c>
      <c r="E1642" s="40">
        <v>3935.2366776626054</v>
      </c>
      <c r="F1642" s="40">
        <v>2.0478724485632402</v>
      </c>
      <c r="G1642" s="41">
        <v>1.58</v>
      </c>
      <c r="H1642" s="41">
        <v>1.9</v>
      </c>
      <c r="I1642" s="41">
        <v>41.3</v>
      </c>
      <c r="J1642" s="40" t="s">
        <v>348</v>
      </c>
      <c r="K1642" s="40" t="s">
        <v>348</v>
      </c>
      <c r="L1642" s="40" t="s">
        <v>348</v>
      </c>
      <c r="M1642" s="40" t="s">
        <v>348</v>
      </c>
    </row>
    <row r="1643" spans="1:13" ht="16" x14ac:dyDescent="0.2">
      <c r="A1643" s="77">
        <v>103</v>
      </c>
      <c r="B1643" s="37" t="s">
        <v>272</v>
      </c>
      <c r="C1643" s="90">
        <v>42347</v>
      </c>
      <c r="D1643" s="40">
        <v>2.1487995870476317</v>
      </c>
      <c r="E1643" s="40">
        <v>9970.0564900835361</v>
      </c>
      <c r="F1643" s="40">
        <v>1.1899012067894499</v>
      </c>
      <c r="G1643" s="41">
        <v>1.58</v>
      </c>
      <c r="H1643" s="41">
        <v>1.9</v>
      </c>
      <c r="I1643" s="41">
        <v>43.5</v>
      </c>
      <c r="J1643" s="40" t="s">
        <v>348</v>
      </c>
      <c r="K1643" s="40" t="s">
        <v>348</v>
      </c>
      <c r="L1643" s="40" t="s">
        <v>348</v>
      </c>
      <c r="M1643" s="40" t="s">
        <v>348</v>
      </c>
    </row>
    <row r="1644" spans="1:13" ht="16" x14ac:dyDescent="0.2">
      <c r="A1644" s="77">
        <v>104</v>
      </c>
      <c r="B1644" s="37" t="s">
        <v>269</v>
      </c>
      <c r="C1644" s="90">
        <v>42347</v>
      </c>
      <c r="D1644" s="40">
        <v>0.24141681840399071</v>
      </c>
      <c r="E1644" s="40">
        <v>7079.3160016765996</v>
      </c>
      <c r="F1644" s="40">
        <v>4.462299911017598</v>
      </c>
      <c r="G1644" s="41">
        <v>1.58</v>
      </c>
      <c r="H1644" s="41">
        <v>2</v>
      </c>
      <c r="I1644" s="41">
        <v>43.1</v>
      </c>
      <c r="J1644" s="40" t="s">
        <v>348</v>
      </c>
      <c r="K1644" s="40" t="s">
        <v>348</v>
      </c>
      <c r="L1644" s="40" t="s">
        <v>348</v>
      </c>
      <c r="M1644" s="40" t="s">
        <v>348</v>
      </c>
    </row>
    <row r="1645" spans="1:13" ht="16" x14ac:dyDescent="0.2">
      <c r="A1645" s="77">
        <v>105</v>
      </c>
      <c r="B1645" s="37" t="s">
        <v>274</v>
      </c>
      <c r="C1645" s="90">
        <v>42347</v>
      </c>
      <c r="D1645" s="40">
        <v>0.39589093213633175</v>
      </c>
      <c r="E1645" s="40">
        <v>10378.670269606537</v>
      </c>
      <c r="F1645" s="40">
        <v>2.2407151770564013</v>
      </c>
      <c r="G1645" s="41">
        <v>1.58</v>
      </c>
      <c r="H1645" s="41">
        <v>2</v>
      </c>
      <c r="I1645" s="41">
        <v>44.5</v>
      </c>
      <c r="J1645" s="40" t="s">
        <v>348</v>
      </c>
      <c r="K1645" s="40" t="s">
        <v>348</v>
      </c>
      <c r="L1645" s="40" t="s">
        <v>348</v>
      </c>
      <c r="M1645" s="40" t="s">
        <v>348</v>
      </c>
    </row>
    <row r="1646" spans="1:13" ht="16" x14ac:dyDescent="0.2">
      <c r="A1646" s="77">
        <v>106</v>
      </c>
      <c r="B1646" s="37" t="s">
        <v>268</v>
      </c>
      <c r="C1646" s="90">
        <v>42347</v>
      </c>
      <c r="D1646" s="40">
        <v>2.0627512066253857</v>
      </c>
      <c r="E1646" s="40">
        <v>8601.0862498376064</v>
      </c>
      <c r="F1646" s="40">
        <v>1.9208813871266792</v>
      </c>
      <c r="G1646" s="41">
        <v>1.58</v>
      </c>
      <c r="H1646" s="41">
        <v>2</v>
      </c>
      <c r="I1646" s="41">
        <v>44.1</v>
      </c>
      <c r="J1646" s="40" t="s">
        <v>348</v>
      </c>
      <c r="K1646" s="40" t="s">
        <v>348</v>
      </c>
      <c r="L1646" s="40" t="s">
        <v>348</v>
      </c>
      <c r="M1646" s="40" t="s">
        <v>348</v>
      </c>
    </row>
    <row r="1647" spans="1:13" ht="16" x14ac:dyDescent="0.2">
      <c r="A1647" s="77">
        <v>107</v>
      </c>
      <c r="B1647" s="37" t="s">
        <v>270</v>
      </c>
      <c r="C1647" s="90">
        <v>42347</v>
      </c>
      <c r="D1647" s="40">
        <v>3.5643164955674695</v>
      </c>
      <c r="E1647" s="40">
        <v>13789.927176671155</v>
      </c>
      <c r="F1647" s="40">
        <v>10.301536982423094</v>
      </c>
      <c r="G1647" s="41">
        <v>1.58</v>
      </c>
      <c r="H1647" s="41">
        <v>1.9</v>
      </c>
      <c r="I1647" s="41">
        <v>44.3</v>
      </c>
      <c r="J1647" s="40" t="s">
        <v>348</v>
      </c>
      <c r="K1647" s="40" t="s">
        <v>348</v>
      </c>
      <c r="L1647" s="40" t="s">
        <v>348</v>
      </c>
      <c r="M1647" s="40" t="s">
        <v>348</v>
      </c>
    </row>
    <row r="1648" spans="1:13" ht="16" x14ac:dyDescent="0.2">
      <c r="A1648" s="77">
        <v>109</v>
      </c>
      <c r="B1648" s="37" t="s">
        <v>276</v>
      </c>
      <c r="C1648" s="90">
        <v>42347</v>
      </c>
      <c r="D1648" s="40">
        <v>0.67320016679228945</v>
      </c>
      <c r="E1648" s="40">
        <v>267.79710482712647</v>
      </c>
      <c r="F1648" s="40">
        <v>6.1516645444994014</v>
      </c>
      <c r="G1648" s="41">
        <v>1.58</v>
      </c>
      <c r="H1648" s="41">
        <v>1.7</v>
      </c>
      <c r="I1648" s="41">
        <v>47.5</v>
      </c>
      <c r="J1648" s="40" t="s">
        <v>348</v>
      </c>
      <c r="K1648" s="40" t="s">
        <v>348</v>
      </c>
      <c r="L1648" s="40" t="s">
        <v>348</v>
      </c>
      <c r="M1648" s="40" t="s">
        <v>348</v>
      </c>
    </row>
    <row r="1649" spans="1:13" ht="16" x14ac:dyDescent="0.2">
      <c r="A1649" s="77">
        <v>110</v>
      </c>
      <c r="B1649" s="37" t="s">
        <v>273</v>
      </c>
      <c r="C1649" s="90">
        <v>42347</v>
      </c>
      <c r="D1649" s="40">
        <v>0.95215095741687494</v>
      </c>
      <c r="E1649" s="40">
        <v>1715.4513430056336</v>
      </c>
      <c r="F1649" s="40">
        <v>2.3518685378074538</v>
      </c>
      <c r="G1649" s="41">
        <v>1.58</v>
      </c>
      <c r="H1649" s="41">
        <v>1.7</v>
      </c>
      <c r="I1649" s="41">
        <v>46.1</v>
      </c>
      <c r="J1649" s="40" t="s">
        <v>348</v>
      </c>
      <c r="K1649" s="40" t="s">
        <v>348</v>
      </c>
      <c r="L1649" s="40" t="s">
        <v>348</v>
      </c>
      <c r="M1649" s="40" t="s">
        <v>348</v>
      </c>
    </row>
    <row r="1650" spans="1:13" ht="16" x14ac:dyDescent="0.2">
      <c r="A1650" s="77">
        <v>202</v>
      </c>
      <c r="B1650" s="37" t="s">
        <v>273</v>
      </c>
      <c r="C1650" s="90">
        <v>42347</v>
      </c>
      <c r="D1650" s="40">
        <v>1.0998680442335727</v>
      </c>
      <c r="E1650" s="40">
        <v>388.41436288885814</v>
      </c>
      <c r="F1650" s="40">
        <v>1.0755682382463361</v>
      </c>
      <c r="G1650" s="41">
        <v>1.08</v>
      </c>
      <c r="H1650" s="41">
        <v>2</v>
      </c>
      <c r="I1650" s="41">
        <v>46</v>
      </c>
      <c r="J1650" s="40" t="s">
        <v>348</v>
      </c>
      <c r="K1650" s="40" t="s">
        <v>348</v>
      </c>
      <c r="L1650" s="40" t="s">
        <v>348</v>
      </c>
      <c r="M1650" s="40" t="s">
        <v>348</v>
      </c>
    </row>
    <row r="1651" spans="1:13" ht="16" x14ac:dyDescent="0.2">
      <c r="A1651" s="77">
        <v>204</v>
      </c>
      <c r="B1651" s="37" t="s">
        <v>274</v>
      </c>
      <c r="C1651" s="90">
        <v>42347</v>
      </c>
      <c r="D1651" s="40">
        <v>0.11343263767759439</v>
      </c>
      <c r="E1651" s="40">
        <v>174.50309138406138</v>
      </c>
      <c r="F1651" s="40">
        <v>0.52303660131059682</v>
      </c>
      <c r="G1651" s="41">
        <v>1.08</v>
      </c>
      <c r="H1651" s="41">
        <v>2.1</v>
      </c>
      <c r="I1651" s="41">
        <v>45.7</v>
      </c>
      <c r="J1651" s="40" t="s">
        <v>348</v>
      </c>
      <c r="K1651" s="40" t="s">
        <v>348</v>
      </c>
      <c r="L1651" s="40" t="s">
        <v>348</v>
      </c>
      <c r="M1651" s="40" t="s">
        <v>348</v>
      </c>
    </row>
    <row r="1652" spans="1:13" ht="16" x14ac:dyDescent="0.2">
      <c r="A1652" s="77">
        <v>205</v>
      </c>
      <c r="B1652" s="37" t="s">
        <v>269</v>
      </c>
      <c r="C1652" s="90">
        <v>42347</v>
      </c>
      <c r="D1652" s="40">
        <v>0</v>
      </c>
      <c r="E1652" s="40">
        <v>115.79018762526172</v>
      </c>
      <c r="F1652" s="40">
        <v>0.86540813807029993</v>
      </c>
      <c r="G1652" s="41">
        <v>1.08</v>
      </c>
      <c r="H1652" s="41">
        <v>2.2999999999999998</v>
      </c>
      <c r="I1652" s="41">
        <v>48.28</v>
      </c>
      <c r="J1652" s="40" t="s">
        <v>348</v>
      </c>
      <c r="K1652" s="40" t="s">
        <v>348</v>
      </c>
      <c r="L1652" s="40" t="s">
        <v>348</v>
      </c>
      <c r="M1652" s="40" t="s">
        <v>348</v>
      </c>
    </row>
    <row r="1653" spans="1:13" ht="16" x14ac:dyDescent="0.2">
      <c r="A1653" s="77">
        <v>206</v>
      </c>
      <c r="B1653" s="37" t="s">
        <v>271</v>
      </c>
      <c r="C1653" s="90">
        <v>42347</v>
      </c>
      <c r="D1653" s="40">
        <v>0.23273287207321725</v>
      </c>
      <c r="E1653" s="40">
        <v>891.70835700775729</v>
      </c>
      <c r="F1653" s="40">
        <v>2.4122028491352863</v>
      </c>
      <c r="G1653" s="41">
        <v>1.08</v>
      </c>
      <c r="H1653" s="41">
        <v>2.2000000000000002</v>
      </c>
      <c r="I1653" s="41">
        <v>48.4</v>
      </c>
      <c r="J1653" s="40" t="s">
        <v>348</v>
      </c>
      <c r="K1653" s="40" t="s">
        <v>348</v>
      </c>
      <c r="L1653" s="40" t="s">
        <v>348</v>
      </c>
      <c r="M1653" s="40" t="s">
        <v>348</v>
      </c>
    </row>
    <row r="1654" spans="1:13" ht="16" x14ac:dyDescent="0.2">
      <c r="A1654" s="77">
        <v>207</v>
      </c>
      <c r="B1654" s="37" t="s">
        <v>272</v>
      </c>
      <c r="C1654" s="90">
        <v>42347</v>
      </c>
      <c r="D1654" s="40">
        <v>1.6477808561581853</v>
      </c>
      <c r="E1654" s="40">
        <v>1057.2847600849286</v>
      </c>
      <c r="F1654" s="40">
        <v>0</v>
      </c>
      <c r="G1654" s="41">
        <v>1.08</v>
      </c>
      <c r="H1654" s="41">
        <v>2.2000000000000002</v>
      </c>
      <c r="I1654" s="41">
        <v>46.3</v>
      </c>
      <c r="J1654" s="40" t="s">
        <v>348</v>
      </c>
      <c r="K1654" s="40" t="s">
        <v>348</v>
      </c>
      <c r="L1654" s="40" t="s">
        <v>348</v>
      </c>
      <c r="M1654" s="40" t="s">
        <v>348</v>
      </c>
    </row>
    <row r="1655" spans="1:13" ht="16" x14ac:dyDescent="0.2">
      <c r="A1655" s="77">
        <v>208</v>
      </c>
      <c r="B1655" s="37" t="s">
        <v>268</v>
      </c>
      <c r="C1655" s="90">
        <v>42347</v>
      </c>
      <c r="D1655" s="40">
        <v>9.0971472905553449E-2</v>
      </c>
      <c r="E1655" s="40">
        <v>2565.3794723286828</v>
      </c>
      <c r="F1655" s="40">
        <v>0.60544188770253482</v>
      </c>
      <c r="G1655" s="41">
        <v>1.08</v>
      </c>
      <c r="H1655" s="41">
        <v>2.2000000000000002</v>
      </c>
      <c r="I1655" s="41">
        <v>48.4</v>
      </c>
      <c r="J1655" s="40" t="s">
        <v>348</v>
      </c>
      <c r="K1655" s="40" t="s">
        <v>348</v>
      </c>
      <c r="L1655" s="40" t="s">
        <v>348</v>
      </c>
      <c r="M1655" s="40" t="s">
        <v>348</v>
      </c>
    </row>
    <row r="1656" spans="1:13" ht="16" x14ac:dyDescent="0.2">
      <c r="A1656" s="77">
        <v>209</v>
      </c>
      <c r="B1656" s="37" t="s">
        <v>270</v>
      </c>
      <c r="C1656" s="90">
        <v>42347</v>
      </c>
      <c r="D1656" s="40">
        <v>0.43303095493415333</v>
      </c>
      <c r="E1656" s="40">
        <v>1489.3219036095729</v>
      </c>
      <c r="F1656" s="40">
        <v>2.7153813304891044</v>
      </c>
      <c r="G1656" s="41">
        <v>1.08</v>
      </c>
      <c r="H1656" s="41">
        <v>2.1</v>
      </c>
      <c r="I1656" s="41">
        <v>47.2</v>
      </c>
      <c r="J1656" s="40" t="s">
        <v>348</v>
      </c>
      <c r="K1656" s="40" t="s">
        <v>348</v>
      </c>
      <c r="L1656" s="40" t="s">
        <v>348</v>
      </c>
      <c r="M1656" s="40" t="s">
        <v>348</v>
      </c>
    </row>
    <row r="1657" spans="1:13" ht="16" x14ac:dyDescent="0.2">
      <c r="A1657" s="77">
        <v>210</v>
      </c>
      <c r="B1657" s="37" t="s">
        <v>276</v>
      </c>
      <c r="C1657" s="90">
        <v>42347</v>
      </c>
      <c r="D1657" s="40">
        <v>4.3313172982032464</v>
      </c>
      <c r="E1657" s="40">
        <v>5420.9872986421678</v>
      </c>
      <c r="F1657" s="40">
        <v>3.5553501917271237</v>
      </c>
      <c r="G1657" s="41">
        <v>1.08</v>
      </c>
      <c r="H1657" s="41">
        <v>2.2000000000000002</v>
      </c>
      <c r="I1657" s="41">
        <v>46.6</v>
      </c>
      <c r="J1657" s="40" t="s">
        <v>348</v>
      </c>
      <c r="K1657" s="40" t="s">
        <v>348</v>
      </c>
      <c r="L1657" s="40" t="s">
        <v>348</v>
      </c>
      <c r="M1657" s="40" t="s">
        <v>348</v>
      </c>
    </row>
    <row r="1658" spans="1:13" ht="16" x14ac:dyDescent="0.2">
      <c r="A1658" s="77">
        <v>402</v>
      </c>
      <c r="B1658" s="37" t="s">
        <v>272</v>
      </c>
      <c r="C1658" s="90">
        <v>42347</v>
      </c>
      <c r="D1658" s="40">
        <v>0.84568495011717926</v>
      </c>
      <c r="E1658" s="40">
        <v>278.5332031582883</v>
      </c>
      <c r="F1658" s="40">
        <v>8.1617960986671534</v>
      </c>
      <c r="G1658" s="41">
        <v>0.81</v>
      </c>
      <c r="H1658" s="41">
        <v>2.1</v>
      </c>
      <c r="I1658" s="41">
        <v>49.6</v>
      </c>
      <c r="J1658" s="40" t="s">
        <v>348</v>
      </c>
      <c r="K1658" s="40" t="s">
        <v>348</v>
      </c>
      <c r="L1658" s="40" t="s">
        <v>348</v>
      </c>
      <c r="M1658" s="40" t="s">
        <v>348</v>
      </c>
    </row>
    <row r="1659" spans="1:13" ht="16" x14ac:dyDescent="0.2">
      <c r="A1659" s="77">
        <v>403</v>
      </c>
      <c r="B1659" s="37" t="s">
        <v>268</v>
      </c>
      <c r="C1659" s="90">
        <v>42347</v>
      </c>
      <c r="D1659" s="40">
        <v>0.24543673386878306</v>
      </c>
      <c r="E1659" s="40">
        <v>2.3707147318960766</v>
      </c>
      <c r="F1659" s="40">
        <v>1.0081218755774439</v>
      </c>
      <c r="G1659" s="41">
        <v>0.81</v>
      </c>
      <c r="H1659" s="41">
        <v>2.2999999999999998</v>
      </c>
      <c r="I1659" s="41">
        <v>48.9</v>
      </c>
      <c r="J1659" s="40" t="s">
        <v>348</v>
      </c>
      <c r="K1659" s="40" t="s">
        <v>348</v>
      </c>
      <c r="L1659" s="40" t="s">
        <v>348</v>
      </c>
      <c r="M1659" s="40" t="s">
        <v>348</v>
      </c>
    </row>
    <row r="1660" spans="1:13" ht="16" x14ac:dyDescent="0.2">
      <c r="A1660" s="77">
        <v>404</v>
      </c>
      <c r="B1660" s="37" t="s">
        <v>273</v>
      </c>
      <c r="C1660" s="90">
        <v>42347</v>
      </c>
      <c r="D1660" s="40">
        <v>0.56392424347309533</v>
      </c>
      <c r="E1660" s="40">
        <v>0</v>
      </c>
      <c r="F1660" s="40">
        <v>3.2974461729926254</v>
      </c>
      <c r="G1660" s="41">
        <v>0.81</v>
      </c>
      <c r="H1660" s="41">
        <v>2.2999999999999998</v>
      </c>
      <c r="I1660" s="41">
        <v>50.6</v>
      </c>
      <c r="J1660" s="40" t="s">
        <v>348</v>
      </c>
      <c r="K1660" s="40" t="s">
        <v>348</v>
      </c>
      <c r="L1660" s="40" t="s">
        <v>348</v>
      </c>
      <c r="M1660" s="40" t="s">
        <v>348</v>
      </c>
    </row>
    <row r="1661" spans="1:13" ht="16" x14ac:dyDescent="0.2">
      <c r="A1661" s="77">
        <v>405</v>
      </c>
      <c r="B1661" s="37" t="s">
        <v>269</v>
      </c>
      <c r="C1661" s="90">
        <v>42347</v>
      </c>
      <c r="D1661" s="40">
        <v>1.2285758414634893</v>
      </c>
      <c r="E1661" s="40">
        <v>646.44262257091179</v>
      </c>
      <c r="F1661" s="40">
        <v>0.22644560064458033</v>
      </c>
      <c r="G1661" s="41">
        <v>0.81</v>
      </c>
      <c r="H1661" s="41">
        <v>2.4</v>
      </c>
      <c r="I1661" s="41">
        <v>53</v>
      </c>
      <c r="J1661" s="40" t="s">
        <v>348</v>
      </c>
      <c r="K1661" s="40" t="s">
        <v>348</v>
      </c>
      <c r="L1661" s="40" t="s">
        <v>348</v>
      </c>
      <c r="M1661" s="40" t="s">
        <v>348</v>
      </c>
    </row>
    <row r="1662" spans="1:13" ht="16" x14ac:dyDescent="0.2">
      <c r="A1662" s="77">
        <v>406</v>
      </c>
      <c r="B1662" s="37" t="s">
        <v>276</v>
      </c>
      <c r="C1662" s="90">
        <v>42347</v>
      </c>
      <c r="D1662" s="40">
        <v>2.2460176516480517</v>
      </c>
      <c r="E1662" s="40">
        <v>4535.4295768334241</v>
      </c>
      <c r="F1662" s="40">
        <v>3.082957003600153</v>
      </c>
      <c r="G1662" s="41">
        <v>0.81</v>
      </c>
      <c r="H1662" s="41">
        <v>2.2000000000000002</v>
      </c>
      <c r="I1662" s="41">
        <v>51.6</v>
      </c>
      <c r="J1662" s="40" t="s">
        <v>348</v>
      </c>
      <c r="K1662" s="40" t="s">
        <v>348</v>
      </c>
      <c r="L1662" s="40" t="s">
        <v>348</v>
      </c>
      <c r="M1662" s="40" t="s">
        <v>348</v>
      </c>
    </row>
    <row r="1663" spans="1:13" ht="16" x14ac:dyDescent="0.2">
      <c r="A1663" s="77">
        <v>407</v>
      </c>
      <c r="B1663" s="37" t="s">
        <v>274</v>
      </c>
      <c r="C1663" s="90">
        <v>42347</v>
      </c>
      <c r="D1663" s="40">
        <v>0</v>
      </c>
      <c r="E1663" s="40">
        <v>0</v>
      </c>
      <c r="F1663" s="40">
        <v>3.1247793142072164</v>
      </c>
      <c r="G1663" s="41">
        <v>0.81</v>
      </c>
      <c r="H1663" s="41">
        <v>2.1</v>
      </c>
      <c r="I1663" s="41">
        <v>49.7</v>
      </c>
      <c r="J1663" s="40" t="s">
        <v>348</v>
      </c>
      <c r="K1663" s="40" t="s">
        <v>348</v>
      </c>
      <c r="L1663" s="40" t="s">
        <v>348</v>
      </c>
      <c r="M1663" s="40" t="s">
        <v>348</v>
      </c>
    </row>
    <row r="1664" spans="1:13" ht="16" x14ac:dyDescent="0.2">
      <c r="A1664" s="77">
        <v>408</v>
      </c>
      <c r="B1664" s="37" t="s">
        <v>271</v>
      </c>
      <c r="C1664" s="90">
        <v>42347</v>
      </c>
      <c r="D1664" s="40">
        <v>1.1017273036356161</v>
      </c>
      <c r="E1664" s="40">
        <v>1944.6032503685676</v>
      </c>
      <c r="F1664" s="40">
        <v>0</v>
      </c>
      <c r="G1664" s="41">
        <v>0.81</v>
      </c>
      <c r="H1664" s="41">
        <v>2.2000000000000002</v>
      </c>
      <c r="I1664" s="41">
        <v>49.3</v>
      </c>
      <c r="J1664" s="40" t="s">
        <v>348</v>
      </c>
      <c r="K1664" s="40" t="s">
        <v>348</v>
      </c>
      <c r="L1664" s="40" t="s">
        <v>348</v>
      </c>
      <c r="M1664" s="40" t="s">
        <v>348</v>
      </c>
    </row>
    <row r="1665" spans="1:13" ht="16" x14ac:dyDescent="0.2">
      <c r="A1665" s="77">
        <v>409</v>
      </c>
      <c r="B1665" s="37" t="s">
        <v>270</v>
      </c>
      <c r="C1665" s="90">
        <v>42347</v>
      </c>
      <c r="D1665" s="40">
        <v>2.5768883956553759</v>
      </c>
      <c r="E1665" s="40">
        <v>7322.4524531016286</v>
      </c>
      <c r="F1665" s="40">
        <v>0</v>
      </c>
      <c r="G1665" s="41">
        <v>0.81</v>
      </c>
      <c r="H1665" s="41">
        <v>2.2000000000000002</v>
      </c>
      <c r="I1665" s="41">
        <v>49.3</v>
      </c>
      <c r="J1665" s="40" t="s">
        <v>348</v>
      </c>
      <c r="K1665" s="40" t="s">
        <v>348</v>
      </c>
      <c r="L1665" s="40" t="s">
        <v>348</v>
      </c>
      <c r="M1665" s="40" t="s">
        <v>348</v>
      </c>
    </row>
  </sheetData>
  <dataValidations count="2">
    <dataValidation type="list" allowBlank="1" showInputMessage="1" showErrorMessage="1" sqref="A2:A1665">
      <formula1>Exp_UnitID</formula1>
    </dataValidation>
    <dataValidation type="list" allowBlank="1" showInputMessage="1" showErrorMessage="1" sqref="B2:B1665">
      <formula1>TreatmentID</formula1>
    </dataValidation>
  </dataValidations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Experimental_Set-Up</vt:lpstr>
      <vt:lpstr>Management_History</vt:lpstr>
      <vt:lpstr>Soil_Phys</vt:lpstr>
      <vt:lpstr>Soil_Chem</vt:lpstr>
      <vt:lpstr>Weather</vt:lpstr>
      <vt:lpstr>Biomass</vt:lpstr>
      <vt:lpstr>Manure_Analysis</vt:lpstr>
      <vt:lpstr>AutoCorrect</vt:lpstr>
      <vt:lpstr>Gas_Fluxes</vt:lpstr>
    </vt:vector>
  </TitlesOfParts>
  <Company>USDA ARS GRACEnet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Morgan</dc:creator>
  <dc:description>This test version slightly formatted by Jeff White</dc:description>
  <cp:lastModifiedBy>Microsoft Office User</cp:lastModifiedBy>
  <cp:lastPrinted>2014-06-03T18:24:32Z</cp:lastPrinted>
  <dcterms:created xsi:type="dcterms:W3CDTF">2005-07-11T17:26:05Z</dcterms:created>
  <dcterms:modified xsi:type="dcterms:W3CDTF">2017-09-25T17:22:26Z</dcterms:modified>
</cp:coreProperties>
</file>