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729"/>
  <workbookPr showInkAnnotation="0" autoCompressPictures="0"/>
  <bookViews>
    <workbookView xWindow="5480" yWindow="1040" windowWidth="25600" windowHeight="16060" tabRatio="681"/>
  </bookViews>
  <sheets>
    <sheet name="Experimental_Set-Up" sheetId="2" r:id="rId1"/>
    <sheet name="Soils" sheetId="9" r:id="rId2"/>
    <sheet name="Gas_Fluxes" sheetId="3" r:id="rId3"/>
    <sheet name="NH4_NO3" sheetId="11" r:id="rId4"/>
    <sheet name="Manure_Applied" sheetId="4" r:id="rId5"/>
    <sheet name="Crops" sheetId="5" r:id="rId6"/>
    <sheet name="Agrochemicals" sheetId="10" r:id="rId7"/>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12" i="5" l="1"/>
  <c r="G10" i="5"/>
  <c r="G4" i="5"/>
  <c r="G38" i="5"/>
  <c r="G31" i="5"/>
  <c r="G30" i="5"/>
  <c r="G35" i="5"/>
  <c r="G32" i="5"/>
  <c r="G29" i="5"/>
  <c r="G23" i="5"/>
  <c r="G20" i="5"/>
  <c r="G17" i="5"/>
  <c r="G16" i="5"/>
  <c r="G9" i="5"/>
  <c r="G36" i="5"/>
  <c r="G34" i="5"/>
  <c r="G28" i="5"/>
  <c r="G25" i="5"/>
  <c r="G24" i="5"/>
  <c r="G22" i="5"/>
  <c r="G21" i="5"/>
  <c r="G15" i="5"/>
  <c r="G14" i="5"/>
  <c r="G13" i="5"/>
  <c r="G7" i="5"/>
  <c r="G6" i="5"/>
  <c r="G3" i="5"/>
  <c r="P45" i="5"/>
  <c r="AR35" i="2"/>
  <c r="AR34" i="2"/>
  <c r="AR27" i="2"/>
  <c r="AL36" i="2"/>
  <c r="AK36" i="2"/>
  <c r="AL32" i="2"/>
  <c r="AK32" i="2"/>
  <c r="AM35" i="2"/>
  <c r="AM34" i="2"/>
  <c r="AM33" i="2"/>
  <c r="AM31" i="2"/>
  <c r="AM28" i="2"/>
  <c r="AM27" i="2"/>
  <c r="AM10" i="2"/>
  <c r="AM7" i="2"/>
  <c r="AM4" i="2"/>
  <c r="AM36" i="2"/>
  <c r="AM32" i="2"/>
  <c r="AM26" i="2"/>
  <c r="AL26" i="2"/>
  <c r="AK26" i="2"/>
  <c r="AK4" i="2"/>
  <c r="H37" i="2"/>
  <c r="H30" i="2"/>
  <c r="H29" i="2"/>
  <c r="P35" i="2"/>
  <c r="P33" i="2"/>
  <c r="P27" i="2"/>
  <c r="L35" i="2"/>
  <c r="L33" i="2"/>
  <c r="L27" i="2"/>
  <c r="H35" i="2"/>
  <c r="H33" i="2"/>
  <c r="H27" i="2"/>
  <c r="H36" i="2"/>
  <c r="H32" i="2"/>
  <c r="H26" i="2"/>
  <c r="H7" i="2"/>
  <c r="H10" i="2"/>
  <c r="H4" i="2"/>
  <c r="H13" i="2"/>
  <c r="L10" i="2"/>
  <c r="L7" i="2"/>
  <c r="L4" i="2"/>
  <c r="H6" i="2"/>
  <c r="H5" i="2"/>
  <c r="AP13" i="2"/>
  <c r="AP6" i="2"/>
  <c r="AP5" i="2"/>
  <c r="AP10" i="2"/>
  <c r="AP7" i="2"/>
  <c r="AP4" i="2"/>
  <c r="AM6" i="2"/>
  <c r="AM5" i="2"/>
  <c r="AM13" i="2"/>
  <c r="AM12" i="2"/>
  <c r="AM8" i="2"/>
  <c r="AM2" i="2"/>
  <c r="L11" i="2"/>
  <c r="L9" i="2"/>
  <c r="L3" i="2"/>
  <c r="L22" i="2"/>
  <c r="L19" i="2"/>
  <c r="L16" i="2"/>
  <c r="L20" i="2"/>
  <c r="L24" i="2"/>
  <c r="L14" i="2"/>
  <c r="AK11" i="2"/>
  <c r="AK9" i="2"/>
  <c r="AK3" i="2"/>
  <c r="AM25" i="2"/>
  <c r="AM18" i="2"/>
  <c r="AM17" i="2"/>
  <c r="AL10" i="2"/>
  <c r="AL7" i="2"/>
  <c r="AL4" i="2"/>
  <c r="AL25" i="2"/>
  <c r="AL18" i="2"/>
  <c r="AL17" i="2"/>
  <c r="AK10" i="2"/>
  <c r="AK7" i="2"/>
  <c r="AK25" i="2"/>
  <c r="AK18" i="2"/>
  <c r="AK17" i="2"/>
  <c r="H22" i="2"/>
  <c r="H19" i="2"/>
  <c r="H16" i="2"/>
  <c r="H25" i="2"/>
  <c r="H20" i="2"/>
  <c r="H18" i="2"/>
  <c r="H17" i="2"/>
  <c r="H24" i="2"/>
  <c r="H14" i="2"/>
</calcChain>
</file>

<file path=xl/sharedStrings.xml><?xml version="1.0" encoding="utf-8"?>
<sst xmlns="http://schemas.openxmlformats.org/spreadsheetml/2006/main" count="7231" uniqueCount="271">
  <si>
    <t>Year</t>
  </si>
  <si>
    <t>Plot</t>
  </si>
  <si>
    <t>Block</t>
  </si>
  <si>
    <t xml:space="preserve">Experimental_treatment </t>
  </si>
  <si>
    <t>Surface_residue</t>
  </si>
  <si>
    <t>Pest_date_1</t>
  </si>
  <si>
    <t>Pest_ingredient_1</t>
  </si>
  <si>
    <t>Pest_rate_1</t>
  </si>
  <si>
    <t>Pest_target_1</t>
  </si>
  <si>
    <t>Pest_date_2</t>
  </si>
  <si>
    <t>Pest_ingredient_2</t>
  </si>
  <si>
    <t>Pest_rate_2</t>
  </si>
  <si>
    <t>Pest_target_2</t>
  </si>
  <si>
    <t>Pest_date_3</t>
  </si>
  <si>
    <t>Pest_ingredient_3</t>
  </si>
  <si>
    <t>Pest_rate_3</t>
  </si>
  <si>
    <t>Pest_target_3</t>
  </si>
  <si>
    <t>Manure_date_1</t>
  </si>
  <si>
    <t>Manure_name_1</t>
  </si>
  <si>
    <t>Manure_rate_1</t>
  </si>
  <si>
    <t>Manure_method_1</t>
  </si>
  <si>
    <t>Manure_date_2</t>
  </si>
  <si>
    <t>Manure_name_2</t>
  </si>
  <si>
    <t>Manure_rate_2</t>
  </si>
  <si>
    <t>Manure_method_2</t>
  </si>
  <si>
    <t>Tillage_date_1</t>
  </si>
  <si>
    <t>Tillage_type_1</t>
  </si>
  <si>
    <t>Tillage_depth_1</t>
  </si>
  <si>
    <t>Tillage_date_2</t>
  </si>
  <si>
    <t>Tillage_type_2</t>
  </si>
  <si>
    <t>Tillage_depth_2</t>
  </si>
  <si>
    <t>Tillage_date_3</t>
  </si>
  <si>
    <t>Tillage_type_3</t>
  </si>
  <si>
    <t>Tillage_depth_3</t>
  </si>
  <si>
    <t>Fertilizer_date_1</t>
  </si>
  <si>
    <t>Fertilizer_type_1</t>
  </si>
  <si>
    <t>Fertilizer_N_rate_1</t>
  </si>
  <si>
    <t>Fertilizer_P_rate_1</t>
  </si>
  <si>
    <t>Fertilizer_K_rate_1</t>
  </si>
  <si>
    <t>Fertilizer_date_2</t>
  </si>
  <si>
    <t>Fertilizer_type_2</t>
  </si>
  <si>
    <t>Fertilizer_N_rate_2</t>
  </si>
  <si>
    <t>Fertilizer_P_rate_2</t>
  </si>
  <si>
    <t>Fertilizer_K_rate_2</t>
  </si>
  <si>
    <t>Other management methods</t>
  </si>
  <si>
    <t>Alfalfa I</t>
  </si>
  <si>
    <t>Alfalfa NS</t>
  </si>
  <si>
    <t>Imazamox (ammonium salt) + COC (adjuvant,surfactant)</t>
  </si>
  <si>
    <t>Post-emergence herbicide</t>
  </si>
  <si>
    <t>Lambda cyhalothrin</t>
  </si>
  <si>
    <t>Insecticide</t>
  </si>
  <si>
    <t>Disk-chisel</t>
  </si>
  <si>
    <t>Field cultivator</t>
  </si>
  <si>
    <t>Field finisher</t>
  </si>
  <si>
    <t>28% UAN (64 oz/ac)</t>
  </si>
  <si>
    <t>Corn</t>
  </si>
  <si>
    <t>Glyphosate (potassium salt) + MSO (adjuvant)</t>
  </si>
  <si>
    <t xml:space="preserve">Tembotrione </t>
  </si>
  <si>
    <t>corn stalks chopped following grain harvest</t>
  </si>
  <si>
    <t>Alfalfa II</t>
  </si>
  <si>
    <t xml:space="preserve">Glyphosate (potassium salt)  </t>
  </si>
  <si>
    <t>Alfalfa burndown herbicide</t>
  </si>
  <si>
    <t>2-ethylhexyl ester of 2,4-dichlorophenoxyacetic acid</t>
  </si>
  <si>
    <t>Broadleaf weeds</t>
  </si>
  <si>
    <t xml:space="preserve">Glyphosate (potassium salt) </t>
  </si>
  <si>
    <t>Post-emergence</t>
  </si>
  <si>
    <t>Glyphosate (potassium salt)</t>
  </si>
  <si>
    <t>Prosulfocarb</t>
  </si>
  <si>
    <t>N.A.</t>
  </si>
  <si>
    <t>Chisel plow</t>
  </si>
  <si>
    <t>Imazamox (ammonium salt)</t>
  </si>
  <si>
    <t xml:space="preserve">S-Cyano (3-phenoxyphenyl)methyl (+) cis/trans 3-(2,2-dichloroethenyl)-2,2 dimethylcyclopropane carboxylate** </t>
  </si>
  <si>
    <t>Herbicide</t>
  </si>
  <si>
    <t>Cultimulcher</t>
  </si>
  <si>
    <t>Soil_BD_1</t>
  </si>
  <si>
    <t>Soil_BD_1_stddev</t>
  </si>
  <si>
    <t>Soil_C_1</t>
  </si>
  <si>
    <t>Soil_C_1_stddev</t>
  </si>
  <si>
    <t>Soil_N_1</t>
  </si>
  <si>
    <t>Soil_N_1_stddev</t>
  </si>
  <si>
    <t>Soil_BD_2</t>
  </si>
  <si>
    <t>Soil_BD_2_stddev</t>
  </si>
  <si>
    <t>Soil_C_2</t>
  </si>
  <si>
    <t>Soil_C_2_stddev</t>
  </si>
  <si>
    <t>Soil_N_2</t>
  </si>
  <si>
    <t>Soil_N_2_stddev</t>
  </si>
  <si>
    <t>Soil_BD_3</t>
  </si>
  <si>
    <t>Soil_BD_3_stddev</t>
  </si>
  <si>
    <t>Soil_C_3</t>
  </si>
  <si>
    <t>Soil_C_3_stddev</t>
  </si>
  <si>
    <t>Soil_N_3</t>
  </si>
  <si>
    <t>Soil_N_3_stddev</t>
  </si>
  <si>
    <t>Soil_BD_4</t>
  </si>
  <si>
    <t>Soil_BD_4_stddev</t>
  </si>
  <si>
    <t>Soil_C_4</t>
  </si>
  <si>
    <t>Soil_C_4_stddev</t>
  </si>
  <si>
    <t>Soil_N_4</t>
  </si>
  <si>
    <t>Soil_N_4_stddev</t>
  </si>
  <si>
    <t>Soil_pH_5</t>
  </si>
  <si>
    <t>Soil_P_5</t>
  </si>
  <si>
    <t>Soil_K_5</t>
  </si>
  <si>
    <t>Soil_sand_5</t>
  </si>
  <si>
    <t>Soil_silt_5</t>
  </si>
  <si>
    <t>Soil_clay_5</t>
  </si>
  <si>
    <t>Soil_CEC_5</t>
  </si>
  <si>
    <t>Soil_OM_5</t>
  </si>
  <si>
    <t>Date</t>
  </si>
  <si>
    <t>Time</t>
  </si>
  <si>
    <t>Chamber</t>
  </si>
  <si>
    <t>Chamber_placement</t>
  </si>
  <si>
    <t>N2O_flux</t>
  </si>
  <si>
    <t>CO2_flux</t>
  </si>
  <si>
    <t>CH4_flux</t>
  </si>
  <si>
    <t>Notes</t>
  </si>
  <si>
    <t>Over forage</t>
  </si>
  <si>
    <t>Between rows</t>
  </si>
  <si>
    <t>Leaky chamber</t>
  </si>
  <si>
    <t>Faulty chamber</t>
  </si>
  <si>
    <t>questionable seal</t>
  </si>
  <si>
    <t>Over clipped forage</t>
  </si>
  <si>
    <t>Note that chambers designated 9 &amp; 10 swapped with those designated 11 &amp; 12 for 4/02 and 4/10 compared to the rest of the season (from plot 305 to 311, because of the pattern samplers used to walk through the field). All plot and crop information is correct throughout.</t>
  </si>
  <si>
    <t>Suspected leaky chamber</t>
  </si>
  <si>
    <t>omitted fluxes of all 3 due to leaky chamber</t>
  </si>
  <si>
    <t>gap in chamber seal</t>
  </si>
  <si>
    <t>Apparent CH4 contamination</t>
  </si>
  <si>
    <t>GC CO2 analyzer failed</t>
  </si>
  <si>
    <t>Reconstructed after vial mix-up (should be fine but be alert for incongruities)</t>
  </si>
  <si>
    <t>Immediately following manure application</t>
  </si>
  <si>
    <t>Over soil</t>
  </si>
  <si>
    <t>Suspect some leaky vials</t>
  </si>
  <si>
    <t>Soil near freezing prevents ancillary measures</t>
  </si>
  <si>
    <t>Soil frozen preventing ancillary measures</t>
  </si>
  <si>
    <t>Bent TDR trying to get moisture measurement (soil frozen)</t>
  </si>
  <si>
    <t>too frozen to measure</t>
  </si>
  <si>
    <t>suspected vial mix-up, discard</t>
  </si>
  <si>
    <t>Malfunction with flushing needle, discard</t>
  </si>
  <si>
    <t>Possible chamber leakage - discard</t>
  </si>
  <si>
    <t>Chamber leakage</t>
  </si>
  <si>
    <t>Suspect leaky chamber - discard</t>
  </si>
  <si>
    <t>Some irregularities in CH4 and N2O concentrations, all standards and controls OK, use with caution</t>
  </si>
  <si>
    <t>Alfalfa not sampled due to harvest</t>
  </si>
  <si>
    <t>Only plots receiving manure measured this day</t>
  </si>
  <si>
    <t>Only plots receiving manure were measured this day</t>
  </si>
  <si>
    <t>Suspect chamber leak - discard</t>
  </si>
  <si>
    <t>Characterization of land-applied manure</t>
  </si>
  <si>
    <t>Manure_pH</t>
  </si>
  <si>
    <t>Manure_pH_stddev</t>
  </si>
  <si>
    <t>Manure_EC</t>
  </si>
  <si>
    <t>Manure_EC_stddev</t>
  </si>
  <si>
    <t>Manure_dry_matter</t>
  </si>
  <si>
    <t>Manure_dry_matter_stddev</t>
  </si>
  <si>
    <t>Manure_C</t>
  </si>
  <si>
    <t>Manure_C_stddev</t>
  </si>
  <si>
    <t>Manure_N</t>
  </si>
  <si>
    <t>Manure_N_stddev</t>
  </si>
  <si>
    <t>Manure_P</t>
  </si>
  <si>
    <t>Manure_P_stddev</t>
  </si>
  <si>
    <t>Manure_K</t>
  </si>
  <si>
    <t>Manure_K_stddev</t>
  </si>
  <si>
    <t>Manure_ADF</t>
  </si>
  <si>
    <t>Manure_ADF_stddev</t>
  </si>
  <si>
    <t>Manure_NDF</t>
  </si>
  <si>
    <t>Manure_NDF_stddev</t>
  </si>
  <si>
    <t>Manure_1</t>
  </si>
  <si>
    <t>Manure_2</t>
  </si>
  <si>
    <t>Manure_3</t>
  </si>
  <si>
    <t>Manure_4</t>
  </si>
  <si>
    <t>Crop information for soil gas flux plots</t>
  </si>
  <si>
    <t>Experimental_treatment</t>
  </si>
  <si>
    <t>Crop_variety</t>
  </si>
  <si>
    <t>Planting_date</t>
  </si>
  <si>
    <t>Harvest_date</t>
  </si>
  <si>
    <t>Forage_yield</t>
  </si>
  <si>
    <t>Harvest_date_2</t>
  </si>
  <si>
    <t>Forage_yield_2</t>
  </si>
  <si>
    <t>Harvest_date_3</t>
  </si>
  <si>
    <t>Forage_yield_3</t>
  </si>
  <si>
    <t>Harvest_date_4</t>
  </si>
  <si>
    <t>Forage_yield_4</t>
  </si>
  <si>
    <t>Grain_yield</t>
  </si>
  <si>
    <t>Pioneer 54Q32</t>
  </si>
  <si>
    <t>Hybrid Force 2400</t>
  </si>
  <si>
    <t>FS53VT4</t>
  </si>
  <si>
    <t>Pioneer 55Q27</t>
  </si>
  <si>
    <t>Renk 752SSTX</t>
  </si>
  <si>
    <t>Pioneer PO157 AMX</t>
  </si>
  <si>
    <t>Dairyland Seed Hybridforce 3400</t>
  </si>
  <si>
    <t>Ammonium Sulfate</t>
  </si>
  <si>
    <t>Concentration</t>
  </si>
  <si>
    <t>Source</t>
  </si>
  <si>
    <t>Roundup Power Max</t>
  </si>
  <si>
    <t xml:space="preserve">Glyphosate </t>
  </si>
  <si>
    <t>48.7%, 660 g/L</t>
  </si>
  <si>
    <t xml:space="preserve">Active ingedient in the form of its potassium salt </t>
  </si>
  <si>
    <t>http://www.solutionsstores.com/Roundup_PowerMax_Herbicide_p/roundup-powermax.htm</t>
  </si>
  <si>
    <t xml:space="preserve">Raptor </t>
  </si>
  <si>
    <t>Imazamox</t>
  </si>
  <si>
    <t>12.1%, 1 lbs/1 gallon</t>
  </si>
  <si>
    <t xml:space="preserve">Germinating weeds, broadleaf and grass weed species, </t>
  </si>
  <si>
    <t>Active ingredient in the form of ammonium salt</t>
  </si>
  <si>
    <t>http://agproducts.basf.us/products/label-and-msds/raptor-herbicide-label.pdf</t>
  </si>
  <si>
    <t xml:space="preserve">Soybeans </t>
  </si>
  <si>
    <t xml:space="preserve">28% UAN </t>
  </si>
  <si>
    <t>Nitrogen</t>
  </si>
  <si>
    <t>7% Ammoniacal N, 7% Nitrate N, 14% Urea N</t>
  </si>
  <si>
    <t xml:space="preserve">Fertilizer </t>
  </si>
  <si>
    <t>Crop Oil Concentrate (COC)</t>
  </si>
  <si>
    <t xml:space="preserve">Paraffin Base Petroleum Oil </t>
  </si>
  <si>
    <t>Provides enhanced deposition and maximizes the activity of post emergence herbicides</t>
  </si>
  <si>
    <t>Laudis</t>
  </si>
  <si>
    <t xml:space="preserve">34.5%, 3.5 lbs/gallon </t>
  </si>
  <si>
    <t xml:space="preserve">Annual broadleaf and grass weeds like Pigweed, Foxtail, Velvetleaf </t>
  </si>
  <si>
    <t>AMS</t>
  </si>
  <si>
    <t xml:space="preserve">Ammonium Sulfate </t>
  </si>
  <si>
    <t>Velvetleaf, some perennials</t>
  </si>
  <si>
    <t xml:space="preserve">Herbicide, usually sprayed in concert with glyphosate </t>
  </si>
  <si>
    <t>MSO</t>
  </si>
  <si>
    <t>Methylated Seed Oil</t>
  </si>
  <si>
    <t xml:space="preserve">Multifunctional spray concentrate that aids in penetration of a pesticide, herbicide,and/or fertilizer spray through waxy cuticle </t>
  </si>
  <si>
    <t>http://www.cdms.net/label-database</t>
  </si>
  <si>
    <t>62.6% - 67.2%, 3.8 - 3.84 lbs/gallon</t>
  </si>
  <si>
    <t xml:space="preserve">Broadleaf weeds </t>
  </si>
  <si>
    <t>Cereal grains, corn, sorghum, preplant soybeans, and forestry</t>
  </si>
  <si>
    <t>Warrior</t>
  </si>
  <si>
    <t>11.4%; 1 lb/gallon</t>
  </si>
  <si>
    <t>"Warrior with Zeon Technology"</t>
  </si>
  <si>
    <t>http://www.syngentacropprotection.com/labels/p-415/warrior-with-zeon-technology</t>
  </si>
  <si>
    <t>Mustang Max</t>
  </si>
  <si>
    <t>9.6%; 0.8 lbs/gallon</t>
  </si>
  <si>
    <t>http://www.agrian.com/pdfs/Mustang_Max_EC_Label3a.pdf</t>
  </si>
  <si>
    <t>Defy</t>
  </si>
  <si>
    <t>800 g/L</t>
  </si>
  <si>
    <t>http://www3.syngenta.com/country/uk/en/ProductGuide/Pages/Defy.aspx</t>
  </si>
  <si>
    <t>FS Transform Plus</t>
  </si>
  <si>
    <t>Proprietary mixture</t>
  </si>
  <si>
    <t>Antifoaming agent for use with pesticides</t>
  </si>
  <si>
    <t>http://www.agrian.com/pdfs/FS_Transform_Plus_Label.pdf</t>
  </si>
  <si>
    <t>Adjuvant</t>
  </si>
  <si>
    <t>NA</t>
  </si>
  <si>
    <t>0-0-60 (150 lbs/ac)</t>
  </si>
  <si>
    <t>5-14-52 (100 lbs/ac)</t>
  </si>
  <si>
    <t>0-0-60 (250 lbs/ac)</t>
  </si>
  <si>
    <t>5-14-42 (100 lbs/ac)</t>
  </si>
  <si>
    <t>Ammonium sulfate (2 lbs/ac)</t>
  </si>
  <si>
    <t>Ammonium sulfate (3 lbs/acre)</t>
  </si>
  <si>
    <t>0.714 kg N/ha applied in pesticide adjuvant on Sept 21, 2015</t>
  </si>
  <si>
    <t>Broadcast spray</t>
  </si>
  <si>
    <t>Soil_temp</t>
  </si>
  <si>
    <t>Soil_H2O</t>
  </si>
  <si>
    <t>Manure_name</t>
  </si>
  <si>
    <t>Manure_VS</t>
  </si>
  <si>
    <t>Manure_VS_stddev</t>
  </si>
  <si>
    <t>Manure_NH4</t>
  </si>
  <si>
    <t>Manure_NH4_stddev</t>
  </si>
  <si>
    <t>Application_date</t>
  </si>
  <si>
    <t>Air_temp</t>
  </si>
  <si>
    <t>Corn_seeding_rate</t>
  </si>
  <si>
    <t>Alfalfa_seeding_rate</t>
  </si>
  <si>
    <t xml:space="preserve">Soil_NH4 </t>
  </si>
  <si>
    <t xml:space="preserve">Soil_NO3 </t>
  </si>
  <si>
    <t>Barley, barnyardgrass, beggarweed, bittercress, bluegrass, brome, buttercup, carpetweed, chickweed, cocklebur, crabgrass, fiddleneck, fleabane, foxtail, goosegrass, groundcherry, groundsel, henbit, itchgrass, jimsonweed, johnsongrass, knotweed, kochia, lambsquarters, morninglory, mustard, nightshade, pigweed, ragweed, ryegrass, sandbur, shattercane, smartweed, waterhemp, witchgrass, alfalfa, bentgrass, bermudagrass, cattail, clover, dallisgrass, dandelion, fescue, johnsonggrass, nutsedge, thistle, and many other listed weeds</t>
  </si>
  <si>
    <t>Worms, grubs</t>
  </si>
  <si>
    <t>Insects</t>
  </si>
  <si>
    <t>Annual weeds in wheat, barley &amp; potatoes</t>
  </si>
  <si>
    <t>Weedone LV4</t>
  </si>
  <si>
    <t xml:space="preserve">Active_Ingredient </t>
  </si>
  <si>
    <t xml:space="preserve">Target_Species </t>
  </si>
  <si>
    <t>Optimal_Crop</t>
  </si>
  <si>
    <t>Agrochemical_Name</t>
  </si>
  <si>
    <t>Interseeded with 80% Hybrid Force 2400 seed &amp; 20% other seed, 13 kg seed/ha, on May 22, 2013</t>
  </si>
  <si>
    <t xml:space="preserve"> NA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</si>
</sst>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m/d/yyyy;@"/>
    <numFmt numFmtId="165" formatCode="h:mm;@"/>
    <numFmt numFmtId="166" formatCode="0.0"/>
    <numFmt numFmtId="167" formatCode="mm/dd/yy;@"/>
    <numFmt numFmtId="168" formatCode="yyyy\-mm\-dd"/>
  </numFmts>
  <fonts count="10" x14ac:knownFonts="1">
    <font>
      <sz val="12"/>
      <color theme="1"/>
      <name val="Calibri"/>
      <family val="2"/>
      <scheme val="minor"/>
    </font>
    <font>
      <b/>
      <sz val="12"/>
      <color theme="1"/>
      <name val="Calibri"/>
      <family val="2"/>
      <charset val="204"/>
      <scheme val="minor"/>
    </font>
    <font>
      <sz val="11"/>
      <color rgb="FF000000"/>
      <name val="Calibri"/>
      <family val="2"/>
      <scheme val="minor"/>
    </font>
    <font>
      <u/>
      <sz val="12"/>
      <color theme="10"/>
      <name val="Calibri"/>
      <family val="2"/>
      <charset val="204"/>
      <scheme val="minor"/>
    </font>
    <font>
      <u/>
      <sz val="12"/>
      <color theme="11"/>
      <name val="Calibri"/>
      <family val="2"/>
      <charset val="204"/>
      <scheme val="minor"/>
    </font>
    <font>
      <sz val="12"/>
      <color rgb="FF000000"/>
      <name val="Calibri"/>
      <family val="2"/>
      <scheme val="minor"/>
    </font>
    <font>
      <b/>
      <sz val="12"/>
      <color rgb="FF000000"/>
      <name val="Calibri"/>
      <scheme val="minor"/>
    </font>
    <font>
      <sz val="10"/>
      <color theme="1"/>
      <name val="Helvetica"/>
    </font>
    <font>
      <sz val="12"/>
      <name val="Arial"/>
      <family val="2"/>
    </font>
    <font>
      <sz val="12"/>
      <name val="Calibri"/>
      <scheme val="minor"/>
    </font>
  </fonts>
  <fills count="2">
    <fill>
      <patternFill patternType="none"/>
    </fill>
    <fill>
      <patternFill patternType="gray125"/>
    </fill>
  </fills>
  <borders count="1">
    <border>
      <left/>
      <right/>
      <top/>
      <bottom/>
      <diagonal/>
    </border>
  </borders>
  <cellStyleXfs count="796">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71">
    <xf numFmtId="0" fontId="0" fillId="0" borderId="0" xfId="0"/>
    <xf numFmtId="0" fontId="2" fillId="0" borderId="0" xfId="0" applyFont="1"/>
    <xf numFmtId="0" fontId="1" fillId="0" borderId="0" xfId="0" applyFont="1"/>
    <xf numFmtId="0" fontId="5" fillId="0" borderId="0" xfId="0" applyFont="1"/>
    <xf numFmtId="0" fontId="0" fillId="0" borderId="0" xfId="0" applyFont="1"/>
    <xf numFmtId="0" fontId="6" fillId="0" borderId="0" xfId="0" applyFont="1"/>
    <xf numFmtId="0" fontId="0" fillId="0" borderId="0" xfId="0" applyFill="1"/>
    <xf numFmtId="0" fontId="1" fillId="0" borderId="0" xfId="0" applyFont="1" applyFill="1"/>
    <xf numFmtId="0" fontId="0" fillId="0" borderId="0" xfId="0" applyAlignment="1">
      <alignment horizontal="center"/>
    </xf>
    <xf numFmtId="14" fontId="0" fillId="0" borderId="0" xfId="0" applyNumberFormat="1"/>
    <xf numFmtId="0" fontId="0" fillId="0" borderId="0" xfId="0" applyFont="1" applyFill="1"/>
    <xf numFmtId="164" fontId="0" fillId="0" borderId="0" xfId="0" applyNumberFormat="1" applyFill="1"/>
    <xf numFmtId="165" fontId="0" fillId="0" borderId="0" xfId="0" applyNumberFormat="1"/>
    <xf numFmtId="0" fontId="0" fillId="0" borderId="0" xfId="0" applyFill="1" applyBorder="1"/>
    <xf numFmtId="0" fontId="0" fillId="0" borderId="0" xfId="0" applyBorder="1"/>
    <xf numFmtId="167" fontId="0" fillId="0" borderId="0" xfId="0" applyNumberFormat="1" applyFill="1"/>
    <xf numFmtId="9" fontId="5" fillId="0" borderId="0" xfId="0" applyNumberFormat="1" applyFont="1" applyAlignment="1">
      <alignment horizontal="left"/>
    </xf>
    <xf numFmtId="10" fontId="5" fillId="0" borderId="0" xfId="0" applyNumberFormat="1" applyFont="1"/>
    <xf numFmtId="0" fontId="5" fillId="0" borderId="0" xfId="0" applyFont="1" applyFill="1"/>
    <xf numFmtId="164" fontId="1" fillId="0" borderId="0" xfId="0" applyNumberFormat="1" applyFont="1" applyFill="1"/>
    <xf numFmtId="0" fontId="6" fillId="0" borderId="0" xfId="0" applyFont="1" applyFill="1"/>
    <xf numFmtId="164" fontId="6" fillId="0" borderId="0" xfId="0" applyNumberFormat="1" applyFont="1" applyFill="1"/>
    <xf numFmtId="0" fontId="7" fillId="0" borderId="0" xfId="0" applyFont="1" applyFill="1"/>
    <xf numFmtId="0" fontId="1" fillId="0" borderId="0" xfId="0" applyFont="1" applyFill="1" applyAlignment="1">
      <alignment horizontal="center"/>
    </xf>
    <xf numFmtId="0" fontId="1" fillId="0" borderId="0" xfId="0" applyFont="1" applyFill="1" applyAlignment="1">
      <alignment horizontal="left"/>
    </xf>
    <xf numFmtId="0" fontId="1" fillId="0" borderId="0" xfId="0" applyFont="1" applyFill="1" applyBorder="1"/>
    <xf numFmtId="0" fontId="6" fillId="0" borderId="0" xfId="0" applyFont="1" applyFill="1" applyBorder="1"/>
    <xf numFmtId="11" fontId="0" fillId="0" borderId="0" xfId="0" applyNumberFormat="1" applyFill="1"/>
    <xf numFmtId="11" fontId="5" fillId="0" borderId="0" xfId="0" applyNumberFormat="1" applyFont="1" applyFill="1"/>
    <xf numFmtId="167" fontId="5" fillId="0" borderId="0" xfId="0" applyNumberFormat="1" applyFont="1"/>
    <xf numFmtId="168" fontId="0" fillId="0" borderId="0" xfId="0" applyNumberFormat="1" applyFill="1"/>
    <xf numFmtId="168" fontId="5" fillId="0" borderId="0" xfId="0" applyNumberFormat="1" applyFont="1" applyFill="1"/>
    <xf numFmtId="168" fontId="5" fillId="0" borderId="0" xfId="0" applyNumberFormat="1" applyFont="1"/>
    <xf numFmtId="11" fontId="0" fillId="0" borderId="0" xfId="0" applyNumberFormat="1" applyFill="1" applyBorder="1"/>
    <xf numFmtId="168" fontId="0" fillId="0" borderId="0" xfId="0" applyNumberFormat="1" applyAlignment="1"/>
    <xf numFmtId="165" fontId="0" fillId="0" borderId="0" xfId="0" applyNumberFormat="1" applyAlignment="1"/>
    <xf numFmtId="0" fontId="0" fillId="0" borderId="0" xfId="0" applyAlignment="1"/>
    <xf numFmtId="0" fontId="0" fillId="0" borderId="0" xfId="0" applyBorder="1" applyAlignment="1"/>
    <xf numFmtId="165" fontId="5" fillId="0" borderId="0" xfId="0" applyNumberFormat="1" applyFont="1" applyAlignment="1"/>
    <xf numFmtId="168" fontId="0" fillId="0" borderId="0" xfId="0" applyNumberFormat="1" applyFill="1" applyAlignment="1">
      <alignment vertical="center"/>
    </xf>
    <xf numFmtId="165" fontId="0" fillId="0" borderId="0" xfId="0" applyNumberFormat="1" applyFill="1" applyAlignment="1">
      <alignment vertical="center"/>
    </xf>
    <xf numFmtId="0" fontId="0" fillId="0" borderId="0" xfId="0" applyFill="1" applyAlignment="1"/>
    <xf numFmtId="0" fontId="0" fillId="0" borderId="0" xfId="0" applyFill="1" applyAlignment="1">
      <alignment vertical="center"/>
    </xf>
    <xf numFmtId="166" fontId="0" fillId="0" borderId="0" xfId="0" applyNumberFormat="1" applyFill="1" applyAlignment="1">
      <alignment vertical="center"/>
    </xf>
    <xf numFmtId="168" fontId="0" fillId="0" borderId="0" xfId="0" applyNumberFormat="1" applyAlignment="1">
      <alignment vertical="center"/>
    </xf>
    <xf numFmtId="165" fontId="0" fillId="0" borderId="0" xfId="0" applyNumberFormat="1" applyAlignment="1">
      <alignment vertical="center"/>
    </xf>
    <xf numFmtId="0" fontId="0" fillId="0" borderId="0" xfId="0" applyAlignment="1">
      <alignment vertical="center"/>
    </xf>
    <xf numFmtId="166" fontId="0" fillId="0" borderId="0" xfId="0" applyNumberFormat="1" applyAlignment="1">
      <alignment vertical="center"/>
    </xf>
    <xf numFmtId="0" fontId="0" fillId="0" borderId="0" xfId="0" applyBorder="1" applyAlignment="1">
      <alignment vertical="center"/>
    </xf>
    <xf numFmtId="165" fontId="5" fillId="0" borderId="0" xfId="0" applyNumberFormat="1" applyFont="1" applyAlignment="1">
      <alignment vertical="center"/>
    </xf>
    <xf numFmtId="168" fontId="0" fillId="0" borderId="0" xfId="0" applyNumberFormat="1" applyFont="1" applyAlignment="1">
      <alignment vertical="center"/>
    </xf>
    <xf numFmtId="0" fontId="0" fillId="0" borderId="0" xfId="0" applyFont="1" applyFill="1" applyBorder="1" applyAlignment="1">
      <alignment vertical="center"/>
    </xf>
    <xf numFmtId="2" fontId="0" fillId="0" borderId="0" xfId="0" applyNumberFormat="1" applyAlignment="1"/>
    <xf numFmtId="2" fontId="0" fillId="0" borderId="0" xfId="0" applyNumberFormat="1" applyFill="1" applyAlignment="1">
      <alignment vertical="center"/>
    </xf>
    <xf numFmtId="2" fontId="0" fillId="0" borderId="0" xfId="0" applyNumberFormat="1" applyAlignment="1">
      <alignment vertical="center"/>
    </xf>
    <xf numFmtId="2" fontId="5" fillId="0" borderId="0" xfId="0" applyNumberFormat="1" applyFont="1" applyAlignment="1">
      <alignment vertical="center"/>
    </xf>
    <xf numFmtId="166" fontId="0" fillId="0" borderId="0" xfId="0" applyNumberFormat="1" applyAlignment="1"/>
    <xf numFmtId="11" fontId="0" fillId="0" borderId="0" xfId="0" applyNumberFormat="1" applyAlignment="1"/>
    <xf numFmtId="11" fontId="0" fillId="0" borderId="0" xfId="0" applyNumberFormat="1" applyFill="1" applyAlignment="1"/>
    <xf numFmtId="11" fontId="5" fillId="0" borderId="0" xfId="0" applyNumberFormat="1" applyFont="1"/>
    <xf numFmtId="0" fontId="1" fillId="0" borderId="0" xfId="0" applyFont="1" applyFill="1" applyAlignment="1"/>
    <xf numFmtId="165" fontId="1" fillId="0" borderId="0" xfId="0" applyNumberFormat="1" applyFont="1" applyFill="1" applyAlignment="1"/>
    <xf numFmtId="0" fontId="1" fillId="0" borderId="0" xfId="0" applyFont="1" applyFill="1" applyBorder="1" applyAlignment="1"/>
    <xf numFmtId="2" fontId="0" fillId="0" borderId="0" xfId="0" applyNumberFormat="1" applyFill="1"/>
    <xf numFmtId="168" fontId="0" fillId="0" borderId="0" xfId="0" applyNumberFormat="1" applyFill="1" applyBorder="1"/>
    <xf numFmtId="11" fontId="0" fillId="0" borderId="0" xfId="0" applyNumberFormat="1" applyAlignment="1">
      <alignment horizontal="center"/>
    </xf>
    <xf numFmtId="11" fontId="8" fillId="0" borderId="0" xfId="0" applyNumberFormat="1" applyFont="1" applyAlignment="1">
      <alignment horizontal="center"/>
    </xf>
    <xf numFmtId="49" fontId="0" fillId="0" borderId="0" xfId="0" applyNumberFormat="1" applyBorder="1" applyAlignment="1"/>
    <xf numFmtId="168" fontId="0" fillId="0" borderId="0" xfId="0" applyNumberFormat="1" applyBorder="1" applyAlignment="1"/>
    <xf numFmtId="0" fontId="5" fillId="0" borderId="0" xfId="0" applyFont="1" applyAlignment="1">
      <alignment vertical="center"/>
    </xf>
    <xf numFmtId="0" fontId="9" fillId="0" borderId="0" xfId="0" applyFont="1"/>
  </cellXfs>
  <cellStyles count="796">
    <cellStyle name="Followed Hyperlink" xfId="68" builtinId="9" hidden="1"/>
    <cellStyle name="Followed Hyperlink" xfId="72" builtinId="9" hidden="1"/>
    <cellStyle name="Followed Hyperlink" xfId="76" builtinId="9" hidden="1"/>
    <cellStyle name="Followed Hyperlink" xfId="80" builtinId="9" hidden="1"/>
    <cellStyle name="Followed Hyperlink" xfId="84" builtinId="9" hidden="1"/>
    <cellStyle name="Followed Hyperlink" xfId="88" builtinId="9" hidden="1"/>
    <cellStyle name="Followed Hyperlink" xfId="92" builtinId="9" hidden="1"/>
    <cellStyle name="Followed Hyperlink" xfId="96" builtinId="9" hidden="1"/>
    <cellStyle name="Followed Hyperlink" xfId="100" builtinId="9" hidden="1"/>
    <cellStyle name="Followed Hyperlink" xfId="104" builtinId="9" hidden="1"/>
    <cellStyle name="Followed Hyperlink" xfId="108" builtinId="9" hidden="1"/>
    <cellStyle name="Followed Hyperlink" xfId="112" builtinId="9" hidden="1"/>
    <cellStyle name="Followed Hyperlink" xfId="116" builtinId="9" hidden="1"/>
    <cellStyle name="Followed Hyperlink" xfId="120" builtinId="9" hidden="1"/>
    <cellStyle name="Followed Hyperlink" xfId="124" builtinId="9" hidden="1"/>
    <cellStyle name="Followed Hyperlink" xfId="128" builtinId="9" hidden="1"/>
    <cellStyle name="Followed Hyperlink" xfId="132" builtinId="9" hidden="1"/>
    <cellStyle name="Followed Hyperlink" xfId="136" builtinId="9" hidden="1"/>
    <cellStyle name="Followed Hyperlink" xfId="140" builtinId="9" hidden="1"/>
    <cellStyle name="Followed Hyperlink" xfId="144" builtinId="9" hidden="1"/>
    <cellStyle name="Followed Hyperlink" xfId="148" builtinId="9" hidden="1"/>
    <cellStyle name="Followed Hyperlink" xfId="152" builtinId="9" hidden="1"/>
    <cellStyle name="Followed Hyperlink" xfId="156" builtinId="9" hidden="1"/>
    <cellStyle name="Followed Hyperlink" xfId="160" builtinId="9" hidden="1"/>
    <cellStyle name="Followed Hyperlink" xfId="164" builtinId="9" hidden="1"/>
    <cellStyle name="Followed Hyperlink" xfId="168" builtinId="9" hidden="1"/>
    <cellStyle name="Followed Hyperlink" xfId="172" builtinId="9" hidden="1"/>
    <cellStyle name="Followed Hyperlink" xfId="176" builtinId="9" hidden="1"/>
    <cellStyle name="Followed Hyperlink" xfId="180" builtinId="9" hidden="1"/>
    <cellStyle name="Followed Hyperlink" xfId="184" builtinId="9" hidden="1"/>
    <cellStyle name="Followed Hyperlink" xfId="188" builtinId="9" hidden="1"/>
    <cellStyle name="Followed Hyperlink" xfId="192" builtinId="9" hidden="1"/>
    <cellStyle name="Followed Hyperlink" xfId="196" builtinId="9" hidden="1"/>
    <cellStyle name="Followed Hyperlink" xfId="200" builtinId="9" hidden="1"/>
    <cellStyle name="Followed Hyperlink" xfId="204" builtinId="9" hidden="1"/>
    <cellStyle name="Followed Hyperlink" xfId="208" builtinId="9" hidden="1"/>
    <cellStyle name="Followed Hyperlink" xfId="212" builtinId="9" hidden="1"/>
    <cellStyle name="Followed Hyperlink" xfId="216"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79" builtinId="9" hidden="1"/>
    <cellStyle name="Followed Hyperlink" xfId="677" builtinId="9" hidden="1"/>
    <cellStyle name="Followed Hyperlink" xfId="675" builtinId="9" hidden="1"/>
    <cellStyle name="Followed Hyperlink" xfId="673" builtinId="9" hidden="1"/>
    <cellStyle name="Followed Hyperlink" xfId="671" builtinId="9" hidden="1"/>
    <cellStyle name="Followed Hyperlink" xfId="669" builtinId="9" hidden="1"/>
    <cellStyle name="Followed Hyperlink" xfId="667" builtinId="9" hidden="1"/>
    <cellStyle name="Followed Hyperlink" xfId="665" builtinId="9" hidden="1"/>
    <cellStyle name="Followed Hyperlink" xfId="663" builtinId="9" hidden="1"/>
    <cellStyle name="Followed Hyperlink" xfId="661" builtinId="9" hidden="1"/>
    <cellStyle name="Followed Hyperlink" xfId="659" builtinId="9" hidden="1"/>
    <cellStyle name="Followed Hyperlink" xfId="657" builtinId="9" hidden="1"/>
    <cellStyle name="Followed Hyperlink" xfId="655" builtinId="9" hidden="1"/>
    <cellStyle name="Followed Hyperlink" xfId="653" builtinId="9" hidden="1"/>
    <cellStyle name="Followed Hyperlink" xfId="651" builtinId="9" hidden="1"/>
    <cellStyle name="Followed Hyperlink" xfId="649" builtinId="9" hidden="1"/>
    <cellStyle name="Followed Hyperlink" xfId="647" builtinId="9" hidden="1"/>
    <cellStyle name="Followed Hyperlink" xfId="645" builtinId="9" hidden="1"/>
    <cellStyle name="Followed Hyperlink" xfId="643" builtinId="9" hidden="1"/>
    <cellStyle name="Followed Hyperlink" xfId="641" builtinId="9" hidden="1"/>
    <cellStyle name="Followed Hyperlink" xfId="639" builtinId="9" hidden="1"/>
    <cellStyle name="Followed Hyperlink" xfId="637" builtinId="9" hidden="1"/>
    <cellStyle name="Followed Hyperlink" xfId="635" builtinId="9" hidden="1"/>
    <cellStyle name="Followed Hyperlink" xfId="633" builtinId="9" hidden="1"/>
    <cellStyle name="Followed Hyperlink" xfId="631" builtinId="9" hidden="1"/>
    <cellStyle name="Followed Hyperlink" xfId="629" builtinId="9" hidden="1"/>
    <cellStyle name="Followed Hyperlink" xfId="627" builtinId="9" hidden="1"/>
    <cellStyle name="Followed Hyperlink" xfId="625" builtinId="9" hidden="1"/>
    <cellStyle name="Followed Hyperlink" xfId="623" builtinId="9" hidden="1"/>
    <cellStyle name="Followed Hyperlink" xfId="621" builtinId="9" hidden="1"/>
    <cellStyle name="Followed Hyperlink" xfId="619" builtinId="9" hidden="1"/>
    <cellStyle name="Followed Hyperlink" xfId="617" builtinId="9" hidden="1"/>
    <cellStyle name="Followed Hyperlink" xfId="615" builtinId="9" hidden="1"/>
    <cellStyle name="Followed Hyperlink" xfId="613" builtinId="9" hidden="1"/>
    <cellStyle name="Followed Hyperlink" xfId="611" builtinId="9" hidden="1"/>
    <cellStyle name="Followed Hyperlink" xfId="609" builtinId="9" hidden="1"/>
    <cellStyle name="Followed Hyperlink" xfId="607" builtinId="9" hidden="1"/>
    <cellStyle name="Followed Hyperlink" xfId="605" builtinId="9" hidden="1"/>
    <cellStyle name="Followed Hyperlink" xfId="603" builtinId="9" hidden="1"/>
    <cellStyle name="Followed Hyperlink" xfId="601" builtinId="9" hidden="1"/>
    <cellStyle name="Followed Hyperlink" xfId="599" builtinId="9" hidden="1"/>
    <cellStyle name="Followed Hyperlink" xfId="597" builtinId="9" hidden="1"/>
    <cellStyle name="Followed Hyperlink" xfId="595" builtinId="9" hidden="1"/>
    <cellStyle name="Followed Hyperlink" xfId="593" builtinId="9" hidden="1"/>
    <cellStyle name="Followed Hyperlink" xfId="591" builtinId="9" hidden="1"/>
    <cellStyle name="Followed Hyperlink" xfId="589" builtinId="9" hidden="1"/>
    <cellStyle name="Followed Hyperlink" xfId="587" builtinId="9" hidden="1"/>
    <cellStyle name="Followed Hyperlink" xfId="585" builtinId="9" hidden="1"/>
    <cellStyle name="Followed Hyperlink" xfId="583" builtinId="9" hidden="1"/>
    <cellStyle name="Followed Hyperlink" xfId="581" builtinId="9" hidden="1"/>
    <cellStyle name="Followed Hyperlink" xfId="579" builtinId="9" hidden="1"/>
    <cellStyle name="Followed Hyperlink" xfId="577" builtinId="9" hidden="1"/>
    <cellStyle name="Followed Hyperlink" xfId="575" builtinId="9" hidden="1"/>
    <cellStyle name="Followed Hyperlink" xfId="573" builtinId="9" hidden="1"/>
    <cellStyle name="Followed Hyperlink" xfId="571" builtinId="9" hidden="1"/>
    <cellStyle name="Followed Hyperlink" xfId="569" builtinId="9" hidden="1"/>
    <cellStyle name="Followed Hyperlink" xfId="567" builtinId="9" hidden="1"/>
    <cellStyle name="Followed Hyperlink" xfId="565" builtinId="9" hidden="1"/>
    <cellStyle name="Followed Hyperlink" xfId="563" builtinId="9" hidden="1"/>
    <cellStyle name="Followed Hyperlink" xfId="561" builtinId="9" hidden="1"/>
    <cellStyle name="Followed Hyperlink" xfId="559" builtinId="9" hidden="1"/>
    <cellStyle name="Followed Hyperlink" xfId="557" builtinId="9" hidden="1"/>
    <cellStyle name="Followed Hyperlink" xfId="555" builtinId="9" hidden="1"/>
    <cellStyle name="Followed Hyperlink" xfId="553" builtinId="9" hidden="1"/>
    <cellStyle name="Followed Hyperlink" xfId="551" builtinId="9" hidden="1"/>
    <cellStyle name="Followed Hyperlink" xfId="549" builtinId="9" hidden="1"/>
    <cellStyle name="Followed Hyperlink" xfId="547" builtinId="9" hidden="1"/>
    <cellStyle name="Followed Hyperlink" xfId="545" builtinId="9" hidden="1"/>
    <cellStyle name="Followed Hyperlink" xfId="543" builtinId="9" hidden="1"/>
    <cellStyle name="Followed Hyperlink" xfId="541" builtinId="9" hidden="1"/>
    <cellStyle name="Followed Hyperlink" xfId="539" builtinId="9" hidden="1"/>
    <cellStyle name="Followed Hyperlink" xfId="537" builtinId="9" hidden="1"/>
    <cellStyle name="Followed Hyperlink" xfId="535" builtinId="9" hidden="1"/>
    <cellStyle name="Followed Hyperlink" xfId="533" builtinId="9" hidden="1"/>
    <cellStyle name="Followed Hyperlink" xfId="531" builtinId="9" hidden="1"/>
    <cellStyle name="Followed Hyperlink" xfId="529" builtinId="9" hidden="1"/>
    <cellStyle name="Followed Hyperlink" xfId="527" builtinId="9" hidden="1"/>
    <cellStyle name="Followed Hyperlink" xfId="525" builtinId="9" hidden="1"/>
    <cellStyle name="Followed Hyperlink" xfId="523" builtinId="9" hidden="1"/>
    <cellStyle name="Followed Hyperlink" xfId="521" builtinId="9" hidden="1"/>
    <cellStyle name="Followed Hyperlink" xfId="519" builtinId="9" hidden="1"/>
    <cellStyle name="Followed Hyperlink" xfId="517" builtinId="9" hidden="1"/>
    <cellStyle name="Followed Hyperlink" xfId="515" builtinId="9" hidden="1"/>
    <cellStyle name="Followed Hyperlink" xfId="513" builtinId="9" hidden="1"/>
    <cellStyle name="Followed Hyperlink" xfId="511" builtinId="9" hidden="1"/>
    <cellStyle name="Followed Hyperlink" xfId="509" builtinId="9" hidden="1"/>
    <cellStyle name="Followed Hyperlink" xfId="507" builtinId="9" hidden="1"/>
    <cellStyle name="Followed Hyperlink" xfId="505" builtinId="9" hidden="1"/>
    <cellStyle name="Followed Hyperlink" xfId="503" builtinId="9" hidden="1"/>
    <cellStyle name="Followed Hyperlink" xfId="501" builtinId="9" hidden="1"/>
    <cellStyle name="Followed Hyperlink" xfId="499" builtinId="9" hidden="1"/>
    <cellStyle name="Followed Hyperlink" xfId="497" builtinId="9" hidden="1"/>
    <cellStyle name="Followed Hyperlink" xfId="495" builtinId="9" hidden="1"/>
    <cellStyle name="Followed Hyperlink" xfId="493" builtinId="9" hidden="1"/>
    <cellStyle name="Followed Hyperlink" xfId="491" builtinId="9" hidden="1"/>
    <cellStyle name="Followed Hyperlink" xfId="489" builtinId="9" hidden="1"/>
    <cellStyle name="Followed Hyperlink" xfId="487" builtinId="9" hidden="1"/>
    <cellStyle name="Followed Hyperlink" xfId="485" builtinId="9" hidden="1"/>
    <cellStyle name="Followed Hyperlink" xfId="483" builtinId="9" hidden="1"/>
    <cellStyle name="Followed Hyperlink" xfId="481" builtinId="9" hidden="1"/>
    <cellStyle name="Followed Hyperlink" xfId="479" builtinId="9" hidden="1"/>
    <cellStyle name="Followed Hyperlink" xfId="477" builtinId="9" hidden="1"/>
    <cellStyle name="Followed Hyperlink" xfId="475" builtinId="9" hidden="1"/>
    <cellStyle name="Followed Hyperlink" xfId="473" builtinId="9" hidden="1"/>
    <cellStyle name="Followed Hyperlink" xfId="471" builtinId="9" hidden="1"/>
    <cellStyle name="Followed Hyperlink" xfId="469" builtinId="9" hidden="1"/>
    <cellStyle name="Followed Hyperlink" xfId="467" builtinId="9" hidden="1"/>
    <cellStyle name="Followed Hyperlink" xfId="465" builtinId="9" hidden="1"/>
    <cellStyle name="Followed Hyperlink" xfId="463" builtinId="9" hidden="1"/>
    <cellStyle name="Followed Hyperlink" xfId="461" builtinId="9" hidden="1"/>
    <cellStyle name="Followed Hyperlink" xfId="459" builtinId="9" hidden="1"/>
    <cellStyle name="Followed Hyperlink" xfId="457" builtinId="9" hidden="1"/>
    <cellStyle name="Followed Hyperlink" xfId="455" builtinId="9" hidden="1"/>
    <cellStyle name="Followed Hyperlink" xfId="453" builtinId="9" hidden="1"/>
    <cellStyle name="Followed Hyperlink" xfId="451" builtinId="9" hidden="1"/>
    <cellStyle name="Followed Hyperlink" xfId="449" builtinId="9" hidden="1"/>
    <cellStyle name="Followed Hyperlink" xfId="447" builtinId="9" hidden="1"/>
    <cellStyle name="Followed Hyperlink" xfId="445" builtinId="9" hidden="1"/>
    <cellStyle name="Followed Hyperlink" xfId="443" builtinId="9" hidden="1"/>
    <cellStyle name="Followed Hyperlink" xfId="441" builtinId="9" hidden="1"/>
    <cellStyle name="Followed Hyperlink" xfId="439" builtinId="9" hidden="1"/>
    <cellStyle name="Followed Hyperlink" xfId="437" builtinId="9" hidden="1"/>
    <cellStyle name="Followed Hyperlink" xfId="435" builtinId="9" hidden="1"/>
    <cellStyle name="Followed Hyperlink" xfId="433" builtinId="9" hidden="1"/>
    <cellStyle name="Followed Hyperlink" xfId="431" builtinId="9" hidden="1"/>
    <cellStyle name="Followed Hyperlink" xfId="429" builtinId="9" hidden="1"/>
    <cellStyle name="Followed Hyperlink" xfId="427" builtinId="9" hidden="1"/>
    <cellStyle name="Followed Hyperlink" xfId="425" builtinId="9" hidden="1"/>
    <cellStyle name="Followed Hyperlink" xfId="423" builtinId="9" hidden="1"/>
    <cellStyle name="Followed Hyperlink" xfId="421" builtinId="9" hidden="1"/>
    <cellStyle name="Followed Hyperlink" xfId="419" builtinId="9" hidden="1"/>
    <cellStyle name="Followed Hyperlink" xfId="417" builtinId="9" hidden="1"/>
    <cellStyle name="Followed Hyperlink" xfId="415" builtinId="9" hidden="1"/>
    <cellStyle name="Followed Hyperlink" xfId="413" builtinId="9" hidden="1"/>
    <cellStyle name="Followed Hyperlink" xfId="411" builtinId="9" hidden="1"/>
    <cellStyle name="Followed Hyperlink" xfId="409" builtinId="9" hidden="1"/>
    <cellStyle name="Followed Hyperlink" xfId="407" builtinId="9" hidden="1"/>
    <cellStyle name="Followed Hyperlink" xfId="405" builtinId="9" hidden="1"/>
    <cellStyle name="Followed Hyperlink" xfId="403" builtinId="9" hidden="1"/>
    <cellStyle name="Followed Hyperlink" xfId="401" builtinId="9" hidden="1"/>
    <cellStyle name="Followed Hyperlink" xfId="399" builtinId="9" hidden="1"/>
    <cellStyle name="Followed Hyperlink" xfId="397" builtinId="9" hidden="1"/>
    <cellStyle name="Followed Hyperlink" xfId="395" builtinId="9" hidden="1"/>
    <cellStyle name="Followed Hyperlink" xfId="393" builtinId="9" hidden="1"/>
    <cellStyle name="Followed Hyperlink" xfId="391" builtinId="9" hidden="1"/>
    <cellStyle name="Followed Hyperlink" xfId="389" builtinId="9" hidden="1"/>
    <cellStyle name="Followed Hyperlink" xfId="387" builtinId="9" hidden="1"/>
    <cellStyle name="Followed Hyperlink" xfId="385" builtinId="9" hidden="1"/>
    <cellStyle name="Followed Hyperlink" xfId="383" builtinId="9" hidden="1"/>
    <cellStyle name="Followed Hyperlink" xfId="381" builtinId="9" hidden="1"/>
    <cellStyle name="Followed Hyperlink" xfId="379" builtinId="9" hidden="1"/>
    <cellStyle name="Followed Hyperlink" xfId="377" builtinId="9" hidden="1"/>
    <cellStyle name="Followed Hyperlink" xfId="375" builtinId="9" hidden="1"/>
    <cellStyle name="Followed Hyperlink" xfId="373" builtinId="9" hidden="1"/>
    <cellStyle name="Followed Hyperlink" xfId="371" builtinId="9" hidden="1"/>
    <cellStyle name="Followed Hyperlink" xfId="369" builtinId="9" hidden="1"/>
    <cellStyle name="Followed Hyperlink" xfId="367" builtinId="9" hidden="1"/>
    <cellStyle name="Followed Hyperlink" xfId="365" builtinId="9" hidden="1"/>
    <cellStyle name="Followed Hyperlink" xfId="363" builtinId="9" hidden="1"/>
    <cellStyle name="Followed Hyperlink" xfId="361" builtinId="9" hidden="1"/>
    <cellStyle name="Followed Hyperlink" xfId="359" builtinId="9" hidden="1"/>
    <cellStyle name="Followed Hyperlink" xfId="357" builtinId="9" hidden="1"/>
    <cellStyle name="Followed Hyperlink" xfId="355" builtinId="9" hidden="1"/>
    <cellStyle name="Followed Hyperlink" xfId="353" builtinId="9" hidden="1"/>
    <cellStyle name="Followed Hyperlink" xfId="351" builtinId="9" hidden="1"/>
    <cellStyle name="Followed Hyperlink" xfId="349" builtinId="9" hidden="1"/>
    <cellStyle name="Followed Hyperlink" xfId="347" builtinId="9" hidden="1"/>
    <cellStyle name="Followed Hyperlink" xfId="345" builtinId="9" hidden="1"/>
    <cellStyle name="Followed Hyperlink" xfId="343" builtinId="9" hidden="1"/>
    <cellStyle name="Followed Hyperlink" xfId="341" builtinId="9" hidden="1"/>
    <cellStyle name="Followed Hyperlink" xfId="339" builtinId="9" hidden="1"/>
    <cellStyle name="Followed Hyperlink" xfId="337" builtinId="9" hidden="1"/>
    <cellStyle name="Followed Hyperlink" xfId="335" builtinId="9" hidden="1"/>
    <cellStyle name="Followed Hyperlink" xfId="333" builtinId="9" hidden="1"/>
    <cellStyle name="Followed Hyperlink" xfId="331" builtinId="9" hidden="1"/>
    <cellStyle name="Followed Hyperlink" xfId="329" builtinId="9" hidden="1"/>
    <cellStyle name="Followed Hyperlink" xfId="327" builtinId="9" hidden="1"/>
    <cellStyle name="Followed Hyperlink" xfId="325" builtinId="9" hidden="1"/>
    <cellStyle name="Followed Hyperlink" xfId="323" builtinId="9" hidden="1"/>
    <cellStyle name="Followed Hyperlink" xfId="321" builtinId="9" hidden="1"/>
    <cellStyle name="Followed Hyperlink" xfId="319" builtinId="9" hidden="1"/>
    <cellStyle name="Followed Hyperlink" xfId="317" builtinId="9" hidden="1"/>
    <cellStyle name="Followed Hyperlink" xfId="315" builtinId="9" hidden="1"/>
    <cellStyle name="Followed Hyperlink" xfId="313" builtinId="9" hidden="1"/>
    <cellStyle name="Followed Hyperlink" xfId="311" builtinId="9" hidden="1"/>
    <cellStyle name="Followed Hyperlink" xfId="309" builtinId="9" hidden="1"/>
    <cellStyle name="Followed Hyperlink" xfId="307" builtinId="9" hidden="1"/>
    <cellStyle name="Followed Hyperlink" xfId="305" builtinId="9" hidden="1"/>
    <cellStyle name="Followed Hyperlink" xfId="303" builtinId="9" hidden="1"/>
    <cellStyle name="Followed Hyperlink" xfId="301" builtinId="9" hidden="1"/>
    <cellStyle name="Followed Hyperlink" xfId="299" builtinId="9" hidden="1"/>
    <cellStyle name="Followed Hyperlink" xfId="297" builtinId="9" hidden="1"/>
    <cellStyle name="Followed Hyperlink" xfId="295" builtinId="9" hidden="1"/>
    <cellStyle name="Followed Hyperlink" xfId="293" builtinId="9" hidden="1"/>
    <cellStyle name="Followed Hyperlink" xfId="291" builtinId="9" hidden="1"/>
    <cellStyle name="Followed Hyperlink" xfId="289" builtinId="9" hidden="1"/>
    <cellStyle name="Followed Hyperlink" xfId="287" builtinId="9" hidden="1"/>
    <cellStyle name="Followed Hyperlink" xfId="285" builtinId="9" hidden="1"/>
    <cellStyle name="Followed Hyperlink" xfId="283" builtinId="9" hidden="1"/>
    <cellStyle name="Followed Hyperlink" xfId="281" builtinId="9" hidden="1"/>
    <cellStyle name="Followed Hyperlink" xfId="279" builtinId="9" hidden="1"/>
    <cellStyle name="Followed Hyperlink" xfId="277" builtinId="9" hidden="1"/>
    <cellStyle name="Followed Hyperlink" xfId="275" builtinId="9" hidden="1"/>
    <cellStyle name="Followed Hyperlink" xfId="273" builtinId="9" hidden="1"/>
    <cellStyle name="Followed Hyperlink" xfId="271" builtinId="9" hidden="1"/>
    <cellStyle name="Followed Hyperlink" xfId="269" builtinId="9" hidden="1"/>
    <cellStyle name="Followed Hyperlink" xfId="267" builtinId="9" hidden="1"/>
    <cellStyle name="Followed Hyperlink" xfId="265" builtinId="9" hidden="1"/>
    <cellStyle name="Followed Hyperlink" xfId="263" builtinId="9" hidden="1"/>
    <cellStyle name="Followed Hyperlink" xfId="261" builtinId="9" hidden="1"/>
    <cellStyle name="Followed Hyperlink" xfId="259" builtinId="9" hidden="1"/>
    <cellStyle name="Followed Hyperlink" xfId="257" builtinId="9" hidden="1"/>
    <cellStyle name="Followed Hyperlink" xfId="255" builtinId="9" hidden="1"/>
    <cellStyle name="Followed Hyperlink" xfId="253" builtinId="9" hidden="1"/>
    <cellStyle name="Followed Hyperlink" xfId="251" builtinId="9" hidden="1"/>
    <cellStyle name="Followed Hyperlink" xfId="249" builtinId="9" hidden="1"/>
    <cellStyle name="Followed Hyperlink" xfId="247" builtinId="9" hidden="1"/>
    <cellStyle name="Followed Hyperlink" xfId="245" builtinId="9" hidden="1"/>
    <cellStyle name="Followed Hyperlink" xfId="243" builtinId="9" hidden="1"/>
    <cellStyle name="Followed Hyperlink" xfId="241" builtinId="9" hidden="1"/>
    <cellStyle name="Followed Hyperlink" xfId="239" builtinId="9" hidden="1"/>
    <cellStyle name="Followed Hyperlink" xfId="237" builtinId="9" hidden="1"/>
    <cellStyle name="Followed Hyperlink" xfId="235" builtinId="9" hidden="1"/>
    <cellStyle name="Followed Hyperlink" xfId="233" builtinId="9" hidden="1"/>
    <cellStyle name="Followed Hyperlink" xfId="231" builtinId="9" hidden="1"/>
    <cellStyle name="Followed Hyperlink" xfId="229" builtinId="9" hidden="1"/>
    <cellStyle name="Followed Hyperlink" xfId="227" builtinId="9" hidden="1"/>
    <cellStyle name="Followed Hyperlink" xfId="225" builtinId="9" hidden="1"/>
    <cellStyle name="Followed Hyperlink" xfId="223" builtinId="9" hidden="1"/>
    <cellStyle name="Followed Hyperlink" xfId="221" builtinId="9" hidden="1"/>
    <cellStyle name="Followed Hyperlink" xfId="218" builtinId="9" hidden="1"/>
    <cellStyle name="Followed Hyperlink" xfId="214" builtinId="9" hidden="1"/>
    <cellStyle name="Followed Hyperlink" xfId="210" builtinId="9" hidden="1"/>
    <cellStyle name="Followed Hyperlink" xfId="206" builtinId="9" hidden="1"/>
    <cellStyle name="Followed Hyperlink" xfId="202" builtinId="9" hidden="1"/>
    <cellStyle name="Followed Hyperlink" xfId="198" builtinId="9" hidden="1"/>
    <cellStyle name="Followed Hyperlink" xfId="194" builtinId="9" hidden="1"/>
    <cellStyle name="Followed Hyperlink" xfId="190" builtinId="9" hidden="1"/>
    <cellStyle name="Followed Hyperlink" xfId="186" builtinId="9" hidden="1"/>
    <cellStyle name="Followed Hyperlink" xfId="182" builtinId="9" hidden="1"/>
    <cellStyle name="Followed Hyperlink" xfId="178" builtinId="9" hidden="1"/>
    <cellStyle name="Followed Hyperlink" xfId="174" builtinId="9" hidden="1"/>
    <cellStyle name="Followed Hyperlink" xfId="170" builtinId="9" hidden="1"/>
    <cellStyle name="Followed Hyperlink" xfId="166" builtinId="9" hidden="1"/>
    <cellStyle name="Followed Hyperlink" xfId="162" builtinId="9" hidden="1"/>
    <cellStyle name="Followed Hyperlink" xfId="158" builtinId="9" hidden="1"/>
    <cellStyle name="Followed Hyperlink" xfId="154" builtinId="9" hidden="1"/>
    <cellStyle name="Followed Hyperlink" xfId="150" builtinId="9" hidden="1"/>
    <cellStyle name="Followed Hyperlink" xfId="146" builtinId="9" hidden="1"/>
    <cellStyle name="Followed Hyperlink" xfId="142" builtinId="9" hidden="1"/>
    <cellStyle name="Followed Hyperlink" xfId="138" builtinId="9" hidden="1"/>
    <cellStyle name="Followed Hyperlink" xfId="134" builtinId="9" hidden="1"/>
    <cellStyle name="Followed Hyperlink" xfId="130" builtinId="9" hidden="1"/>
    <cellStyle name="Followed Hyperlink" xfId="126" builtinId="9" hidden="1"/>
    <cellStyle name="Followed Hyperlink" xfId="122" builtinId="9" hidden="1"/>
    <cellStyle name="Followed Hyperlink" xfId="118" builtinId="9" hidden="1"/>
    <cellStyle name="Followed Hyperlink" xfId="114" builtinId="9" hidden="1"/>
    <cellStyle name="Followed Hyperlink" xfId="110" builtinId="9" hidden="1"/>
    <cellStyle name="Followed Hyperlink" xfId="106" builtinId="9" hidden="1"/>
    <cellStyle name="Followed Hyperlink" xfId="102" builtinId="9" hidden="1"/>
    <cellStyle name="Followed Hyperlink" xfId="98" builtinId="9" hidden="1"/>
    <cellStyle name="Followed Hyperlink" xfId="94" builtinId="9" hidden="1"/>
    <cellStyle name="Followed Hyperlink" xfId="90" builtinId="9" hidden="1"/>
    <cellStyle name="Followed Hyperlink" xfId="86" builtinId="9" hidden="1"/>
    <cellStyle name="Followed Hyperlink" xfId="82" builtinId="9" hidden="1"/>
    <cellStyle name="Followed Hyperlink" xfId="78" builtinId="9" hidden="1"/>
    <cellStyle name="Followed Hyperlink" xfId="74" builtinId="9" hidden="1"/>
    <cellStyle name="Followed Hyperlink" xfId="70" builtinId="9" hidden="1"/>
    <cellStyle name="Followed Hyperlink" xfId="66" builtinId="9" hidden="1"/>
    <cellStyle name="Followed Hyperlink" xfId="24" builtinId="9" hidden="1"/>
    <cellStyle name="Followed Hyperlink" xfId="26" builtinId="9" hidden="1"/>
    <cellStyle name="Followed Hyperlink" xfId="28" builtinId="9" hidden="1"/>
    <cellStyle name="Followed Hyperlink" xfId="32" builtinId="9" hidden="1"/>
    <cellStyle name="Followed Hyperlink" xfId="34" builtinId="9" hidden="1"/>
    <cellStyle name="Followed Hyperlink" xfId="36" builtinId="9" hidden="1"/>
    <cellStyle name="Followed Hyperlink" xfId="40" builtinId="9" hidden="1"/>
    <cellStyle name="Followed Hyperlink" xfId="42" builtinId="9" hidden="1"/>
    <cellStyle name="Followed Hyperlink" xfId="44" builtinId="9" hidden="1"/>
    <cellStyle name="Followed Hyperlink" xfId="48" builtinId="9" hidden="1"/>
    <cellStyle name="Followed Hyperlink" xfId="50" builtinId="9" hidden="1"/>
    <cellStyle name="Followed Hyperlink" xfId="52" builtinId="9" hidden="1"/>
    <cellStyle name="Followed Hyperlink" xfId="56" builtinId="9" hidden="1"/>
    <cellStyle name="Followed Hyperlink" xfId="58" builtinId="9" hidden="1"/>
    <cellStyle name="Followed Hyperlink" xfId="60" builtinId="9" hidden="1"/>
    <cellStyle name="Followed Hyperlink" xfId="64" builtinId="9" hidden="1"/>
    <cellStyle name="Followed Hyperlink" xfId="62" builtinId="9" hidden="1"/>
    <cellStyle name="Followed Hyperlink" xfId="54" builtinId="9" hidden="1"/>
    <cellStyle name="Followed Hyperlink" xfId="46" builtinId="9" hidden="1"/>
    <cellStyle name="Followed Hyperlink" xfId="38" builtinId="9" hidden="1"/>
    <cellStyle name="Followed Hyperlink" xfId="30" builtinId="9" hidden="1"/>
    <cellStyle name="Followed Hyperlink" xfId="22" builtinId="9" hidden="1"/>
    <cellStyle name="Followed Hyperlink" xfId="10" builtinId="9" hidden="1"/>
    <cellStyle name="Followed Hyperlink" xfId="12" builtinId="9" hidden="1"/>
    <cellStyle name="Followed Hyperlink" xfId="16" builtinId="9" hidden="1"/>
    <cellStyle name="Followed Hyperlink" xfId="18" builtinId="9" hidden="1"/>
    <cellStyle name="Followed Hyperlink" xfId="20" builtinId="9" hidden="1"/>
    <cellStyle name="Followed Hyperlink" xfId="14" builtinId="9" hidden="1"/>
    <cellStyle name="Followed Hyperlink" xfId="6" builtinId="9" hidden="1"/>
    <cellStyle name="Followed Hyperlink" xfId="8" builtinId="9" hidden="1"/>
    <cellStyle name="Followed Hyperlink" xfId="4" builtinId="9" hidden="1"/>
    <cellStyle name="Followed Hyperlink" xfId="2"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3" builtinId="9" hidden="1"/>
    <cellStyle name="Followed Hyperlink" xfId="795" builtinId="9" hidden="1"/>
    <cellStyle name="Hyperlink" xfId="173"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07" builtinId="8" hidden="1"/>
    <cellStyle name="Hyperlink" xfId="191" builtinId="8" hidden="1"/>
    <cellStyle name="Hyperlink" xfId="175"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59" builtinId="8" hidden="1"/>
    <cellStyle name="Hyperlink" xfId="127" builtinId="8" hidden="1"/>
    <cellStyle name="Hyperlink" xfId="95"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63"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5" builtinId="8" hidden="1"/>
    <cellStyle name="Hyperlink" xfId="7" builtinId="8" hidden="1"/>
    <cellStyle name="Hyperlink" xfId="3" builtinId="8" hidden="1"/>
    <cellStyle name="Hyperlink" xfId="1" builtinId="8" hidden="1"/>
    <cellStyle name="Hyperlink" xfId="792" builtinId="8" hidden="1"/>
    <cellStyle name="Hyperlink" xfId="794"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AS37"/>
  <sheetViews>
    <sheetView tabSelected="1" topLeftCell="AI1" workbookViewId="0">
      <selection activeCell="AS10" sqref="AS10"/>
    </sheetView>
  </sheetViews>
  <sheetFormatPr baseColWidth="10" defaultColWidth="10.83203125" defaultRowHeight="15" x14ac:dyDescent="0"/>
  <cols>
    <col min="1" max="1" width="5.83203125" style="6" customWidth="1"/>
    <col min="2" max="2" width="7.83203125" style="6" customWidth="1"/>
    <col min="3" max="3" width="9.1640625" style="6" customWidth="1"/>
    <col min="4" max="4" width="22.5" style="6" customWidth="1"/>
    <col min="5" max="5" width="16.5" style="6" customWidth="1"/>
    <col min="6" max="6" width="13" style="11" customWidth="1"/>
    <col min="7" max="7" width="35" style="6" customWidth="1"/>
    <col min="8" max="8" width="18.1640625" style="6" customWidth="1"/>
    <col min="9" max="9" width="22.1640625" style="6" customWidth="1"/>
    <col min="10" max="10" width="13.5" style="6" customWidth="1"/>
    <col min="11" max="11" width="19.5" style="6" customWidth="1"/>
    <col min="12" max="12" width="20" style="6" customWidth="1"/>
    <col min="13" max="13" width="24.33203125" style="6" customWidth="1"/>
    <col min="14" max="14" width="13.5" style="6" customWidth="1"/>
    <col min="15" max="15" width="28.5" style="6" customWidth="1"/>
    <col min="16" max="17" width="13.5" style="6" customWidth="1"/>
    <col min="18" max="18" width="13.83203125" style="6" customWidth="1"/>
    <col min="19" max="19" width="19.5" style="6" customWidth="1"/>
    <col min="20" max="20" width="17.1640625" style="6" customWidth="1"/>
    <col min="21" max="21" width="16.83203125" style="6" customWidth="1"/>
    <col min="22" max="22" width="13.6640625" style="6" customWidth="1"/>
    <col min="23" max="24" width="15.5" style="6" customWidth="1"/>
    <col min="25" max="25" width="17.5" style="6" customWidth="1"/>
    <col min="26" max="26" width="12.6640625" style="11" customWidth="1"/>
    <col min="27" max="28" width="14.33203125" style="6" customWidth="1"/>
    <col min="29" max="29" width="12.6640625" style="11" customWidth="1"/>
    <col min="30" max="31" width="13.83203125" style="6" customWidth="1"/>
    <col min="32" max="32" width="12.83203125" style="11" customWidth="1"/>
    <col min="33" max="34" width="14.6640625" style="6" customWidth="1"/>
    <col min="35" max="35" width="15" style="11" customWidth="1"/>
    <col min="36" max="36" width="20.1640625" style="6" customWidth="1"/>
    <col min="37" max="37" width="17" style="6" customWidth="1"/>
    <col min="38" max="38" width="16.1640625" style="6" customWidth="1"/>
    <col min="39" max="39" width="17" style="6" customWidth="1"/>
    <col min="40" max="40" width="11" style="6" customWidth="1"/>
    <col min="41" max="41" width="26.5" style="6" customWidth="1"/>
    <col min="42" max="42" width="18.33203125" style="6" customWidth="1"/>
    <col min="43" max="43" width="12.83203125" style="6" customWidth="1"/>
    <col min="44" max="44" width="14.5" style="6" customWidth="1"/>
    <col min="45" max="45" width="26.5" style="6" customWidth="1"/>
    <col min="46" max="16384" width="10.83203125" style="6"/>
  </cols>
  <sheetData>
    <row r="1" spans="1:45">
      <c r="A1" s="7" t="s">
        <v>0</v>
      </c>
      <c r="B1" s="7" t="s">
        <v>2</v>
      </c>
      <c r="C1" s="7" t="s">
        <v>1</v>
      </c>
      <c r="D1" s="7" t="s">
        <v>3</v>
      </c>
      <c r="E1" s="7" t="s">
        <v>4</v>
      </c>
      <c r="F1" s="19" t="s">
        <v>5</v>
      </c>
      <c r="G1" s="7" t="s">
        <v>6</v>
      </c>
      <c r="H1" s="7" t="s">
        <v>7</v>
      </c>
      <c r="I1" s="7" t="s">
        <v>8</v>
      </c>
      <c r="J1" s="7" t="s">
        <v>9</v>
      </c>
      <c r="K1" s="7" t="s">
        <v>10</v>
      </c>
      <c r="L1" s="7" t="s">
        <v>11</v>
      </c>
      <c r="M1" s="7" t="s">
        <v>12</v>
      </c>
      <c r="N1" s="20" t="s">
        <v>13</v>
      </c>
      <c r="O1" s="20" t="s">
        <v>14</v>
      </c>
      <c r="P1" s="20" t="s">
        <v>15</v>
      </c>
      <c r="Q1" s="20" t="s">
        <v>16</v>
      </c>
      <c r="R1" s="20" t="s">
        <v>17</v>
      </c>
      <c r="S1" s="20" t="s">
        <v>18</v>
      </c>
      <c r="T1" s="20" t="s">
        <v>19</v>
      </c>
      <c r="U1" s="20" t="s">
        <v>20</v>
      </c>
      <c r="V1" s="20" t="s">
        <v>21</v>
      </c>
      <c r="W1" s="20" t="s">
        <v>22</v>
      </c>
      <c r="X1" s="20" t="s">
        <v>23</v>
      </c>
      <c r="Y1" s="20" t="s">
        <v>24</v>
      </c>
      <c r="Z1" s="21" t="s">
        <v>25</v>
      </c>
      <c r="AA1" s="20" t="s">
        <v>26</v>
      </c>
      <c r="AB1" s="20" t="s">
        <v>27</v>
      </c>
      <c r="AC1" s="21" t="s">
        <v>28</v>
      </c>
      <c r="AD1" s="20" t="s">
        <v>29</v>
      </c>
      <c r="AE1" s="20" t="s">
        <v>30</v>
      </c>
      <c r="AF1" s="21" t="s">
        <v>31</v>
      </c>
      <c r="AG1" s="20" t="s">
        <v>32</v>
      </c>
      <c r="AH1" s="20" t="s">
        <v>33</v>
      </c>
      <c r="AI1" s="21" t="s">
        <v>34</v>
      </c>
      <c r="AJ1" s="20" t="s">
        <v>35</v>
      </c>
      <c r="AK1" s="20" t="s">
        <v>36</v>
      </c>
      <c r="AL1" s="20" t="s">
        <v>37</v>
      </c>
      <c r="AM1" s="20" t="s">
        <v>38</v>
      </c>
      <c r="AN1" s="20" t="s">
        <v>39</v>
      </c>
      <c r="AO1" s="20" t="s">
        <v>40</v>
      </c>
      <c r="AP1" s="20" t="s">
        <v>41</v>
      </c>
      <c r="AQ1" s="20" t="s">
        <v>42</v>
      </c>
      <c r="AR1" s="20" t="s">
        <v>43</v>
      </c>
      <c r="AS1" s="20" t="s">
        <v>44</v>
      </c>
    </row>
    <row r="2" spans="1:45">
      <c r="A2" s="6">
        <v>2013</v>
      </c>
      <c r="B2" s="6">
        <v>1</v>
      </c>
      <c r="C2" s="6">
        <v>105</v>
      </c>
      <c r="D2" s="6" t="s">
        <v>45</v>
      </c>
      <c r="E2" s="6">
        <v>10</v>
      </c>
      <c r="F2" s="30" t="s">
        <v>238</v>
      </c>
      <c r="G2" s="15" t="s">
        <v>238</v>
      </c>
      <c r="H2" s="15" t="s">
        <v>238</v>
      </c>
      <c r="I2" s="15" t="s">
        <v>238</v>
      </c>
      <c r="J2" s="30" t="s">
        <v>238</v>
      </c>
      <c r="K2" s="15" t="s">
        <v>238</v>
      </c>
      <c r="L2" s="15" t="s">
        <v>238</v>
      </c>
      <c r="M2" s="15" t="s">
        <v>238</v>
      </c>
      <c r="N2" s="30" t="s">
        <v>238</v>
      </c>
      <c r="O2" s="15" t="s">
        <v>238</v>
      </c>
      <c r="P2" s="15" t="s">
        <v>238</v>
      </c>
      <c r="Q2" s="15" t="s">
        <v>238</v>
      </c>
      <c r="R2" s="30" t="s">
        <v>238</v>
      </c>
      <c r="S2" s="15" t="s">
        <v>238</v>
      </c>
      <c r="T2" s="27" t="s">
        <v>238</v>
      </c>
      <c r="U2" s="15" t="s">
        <v>238</v>
      </c>
      <c r="V2" s="30" t="s">
        <v>238</v>
      </c>
      <c r="W2" s="15" t="s">
        <v>238</v>
      </c>
      <c r="X2" s="27" t="s">
        <v>238</v>
      </c>
      <c r="Y2" s="15" t="s">
        <v>238</v>
      </c>
      <c r="Z2" s="15" t="s">
        <v>238</v>
      </c>
      <c r="AA2" s="15" t="s">
        <v>238</v>
      </c>
      <c r="AB2" s="15" t="s">
        <v>238</v>
      </c>
      <c r="AC2" s="30" t="s">
        <v>238</v>
      </c>
      <c r="AD2" s="15" t="s">
        <v>238</v>
      </c>
      <c r="AE2" s="15" t="s">
        <v>238</v>
      </c>
      <c r="AF2" s="30" t="s">
        <v>238</v>
      </c>
      <c r="AG2" s="15" t="s">
        <v>238</v>
      </c>
      <c r="AH2" s="15" t="s">
        <v>238</v>
      </c>
      <c r="AI2" s="30">
        <v>41473</v>
      </c>
      <c r="AJ2" s="6" t="s">
        <v>239</v>
      </c>
      <c r="AK2" s="27">
        <v>0</v>
      </c>
      <c r="AL2" s="27">
        <v>0</v>
      </c>
      <c r="AM2" s="27">
        <f>150*2.47*0.6*0.83/2.2</f>
        <v>83.867727272727279</v>
      </c>
      <c r="AN2" s="30" t="s">
        <v>238</v>
      </c>
      <c r="AO2" s="6" t="s">
        <v>238</v>
      </c>
      <c r="AP2" s="27" t="s">
        <v>238</v>
      </c>
      <c r="AQ2" s="27" t="s">
        <v>238</v>
      </c>
      <c r="AR2" s="27" t="s">
        <v>238</v>
      </c>
      <c r="AS2" s="6" t="s">
        <v>238</v>
      </c>
    </row>
    <row r="3" spans="1:45">
      <c r="A3" s="6">
        <v>2013</v>
      </c>
      <c r="B3" s="6">
        <v>1</v>
      </c>
      <c r="C3" s="6">
        <v>107</v>
      </c>
      <c r="D3" s="6" t="s">
        <v>46</v>
      </c>
      <c r="E3" s="6">
        <v>10</v>
      </c>
      <c r="F3" s="30">
        <v>41443</v>
      </c>
      <c r="G3" s="6" t="s">
        <v>47</v>
      </c>
      <c r="H3" s="27">
        <v>4.3999999999999997E-2</v>
      </c>
      <c r="I3" s="6" t="s">
        <v>48</v>
      </c>
      <c r="J3" s="30">
        <v>41480</v>
      </c>
      <c r="K3" s="6" t="s">
        <v>49</v>
      </c>
      <c r="L3" s="27">
        <f>2*2.47/(16*8*2.2)</f>
        <v>1.7542613636363637E-2</v>
      </c>
      <c r="M3" s="6" t="s">
        <v>50</v>
      </c>
      <c r="N3" s="30" t="s">
        <v>238</v>
      </c>
      <c r="O3" s="6" t="s">
        <v>238</v>
      </c>
      <c r="P3" s="27" t="s">
        <v>238</v>
      </c>
      <c r="Q3" s="6" t="s">
        <v>238</v>
      </c>
      <c r="R3" s="30">
        <v>41212</v>
      </c>
      <c r="S3" s="6" t="s">
        <v>163</v>
      </c>
      <c r="T3" s="27">
        <v>4800</v>
      </c>
      <c r="U3" s="6" t="s">
        <v>246</v>
      </c>
      <c r="V3" s="30" t="s">
        <v>238</v>
      </c>
      <c r="W3" s="6" t="s">
        <v>238</v>
      </c>
      <c r="X3" s="27" t="s">
        <v>238</v>
      </c>
      <c r="Y3" s="6" t="s">
        <v>238</v>
      </c>
      <c r="Z3" s="30">
        <v>41229</v>
      </c>
      <c r="AA3" s="6" t="s">
        <v>51</v>
      </c>
      <c r="AB3" s="15" t="s">
        <v>238</v>
      </c>
      <c r="AC3" s="30">
        <v>41390</v>
      </c>
      <c r="AD3" s="6" t="s">
        <v>52</v>
      </c>
      <c r="AE3" s="15" t="s">
        <v>238</v>
      </c>
      <c r="AF3" s="30">
        <v>41393</v>
      </c>
      <c r="AG3" s="6" t="s">
        <v>53</v>
      </c>
      <c r="AH3" s="15" t="s">
        <v>238</v>
      </c>
      <c r="AI3" s="30">
        <v>41443</v>
      </c>
      <c r="AJ3" s="6" t="s">
        <v>54</v>
      </c>
      <c r="AK3" s="27">
        <f>64*2.47*0.28/(16*2.2)</f>
        <v>1.2574545454545456</v>
      </c>
      <c r="AL3" s="27">
        <v>0</v>
      </c>
      <c r="AM3" s="27">
        <v>0</v>
      </c>
      <c r="AN3" s="30" t="s">
        <v>238</v>
      </c>
      <c r="AO3" s="6" t="s">
        <v>238</v>
      </c>
      <c r="AP3" s="27" t="s">
        <v>238</v>
      </c>
      <c r="AQ3" s="27" t="s">
        <v>238</v>
      </c>
      <c r="AR3" s="27" t="s">
        <v>238</v>
      </c>
      <c r="AS3" s="6" t="s">
        <v>238</v>
      </c>
    </row>
    <row r="4" spans="1:45">
      <c r="A4" s="6">
        <v>2013</v>
      </c>
      <c r="B4" s="6">
        <v>1</v>
      </c>
      <c r="C4" s="6">
        <v>111</v>
      </c>
      <c r="D4" s="6" t="s">
        <v>55</v>
      </c>
      <c r="E4" s="15" t="s">
        <v>238</v>
      </c>
      <c r="F4" s="30">
        <v>41442</v>
      </c>
      <c r="G4" s="10" t="s">
        <v>56</v>
      </c>
      <c r="H4" s="27">
        <f>28*2.47*0.66/(16*2*1.057)</f>
        <v>1.3495033112582784</v>
      </c>
      <c r="I4" s="6" t="s">
        <v>48</v>
      </c>
      <c r="J4" s="30">
        <v>41442</v>
      </c>
      <c r="K4" s="18" t="s">
        <v>57</v>
      </c>
      <c r="L4" s="27">
        <f>3*2.47/2.2</f>
        <v>3.3681818181818182</v>
      </c>
      <c r="M4" s="6" t="s">
        <v>48</v>
      </c>
      <c r="N4" s="30" t="s">
        <v>238</v>
      </c>
      <c r="O4" s="6" t="s">
        <v>238</v>
      </c>
      <c r="P4" s="27" t="s">
        <v>238</v>
      </c>
      <c r="Q4" s="6" t="s">
        <v>238</v>
      </c>
      <c r="R4" s="30">
        <v>41212</v>
      </c>
      <c r="S4" s="6" t="s">
        <v>163</v>
      </c>
      <c r="T4" s="27">
        <v>3200</v>
      </c>
      <c r="U4" s="6" t="s">
        <v>246</v>
      </c>
      <c r="V4" s="30">
        <v>41598</v>
      </c>
      <c r="W4" s="6" t="s">
        <v>164</v>
      </c>
      <c r="X4" s="27">
        <v>5247</v>
      </c>
      <c r="Y4" s="6" t="s">
        <v>246</v>
      </c>
      <c r="Z4" s="30">
        <v>41229</v>
      </c>
      <c r="AA4" s="6" t="s">
        <v>51</v>
      </c>
      <c r="AB4" s="15" t="s">
        <v>238</v>
      </c>
      <c r="AC4" s="30">
        <v>41400</v>
      </c>
      <c r="AD4" s="6" t="s">
        <v>52</v>
      </c>
      <c r="AE4" s="15" t="s">
        <v>238</v>
      </c>
      <c r="AF4" s="30">
        <v>41613</v>
      </c>
      <c r="AG4" s="6" t="s">
        <v>51</v>
      </c>
      <c r="AH4" s="15" t="s">
        <v>238</v>
      </c>
      <c r="AI4" s="30">
        <v>41401</v>
      </c>
      <c r="AJ4" s="6" t="s">
        <v>240</v>
      </c>
      <c r="AK4" s="27">
        <f>100*2.47*0.05/2.2</f>
        <v>5.6136363636363642</v>
      </c>
      <c r="AL4" s="27">
        <f>100*2.47*0.14*0.436/2.2</f>
        <v>6.8531272727272734</v>
      </c>
      <c r="AM4" s="27">
        <f>100*2.47*0.52*0.83/2.2</f>
        <v>48.456909090909093</v>
      </c>
      <c r="AN4" s="30">
        <v>41442</v>
      </c>
      <c r="AO4" s="6" t="s">
        <v>243</v>
      </c>
      <c r="AP4" s="27">
        <f>2*2.47*0.2119/2.2</f>
        <v>0.47581181818181822</v>
      </c>
      <c r="AQ4" s="27" t="s">
        <v>238</v>
      </c>
      <c r="AR4" s="27" t="s">
        <v>238</v>
      </c>
      <c r="AS4" s="6" t="s">
        <v>58</v>
      </c>
    </row>
    <row r="5" spans="1:45">
      <c r="A5" s="6">
        <v>2013</v>
      </c>
      <c r="B5" s="6">
        <v>1</v>
      </c>
      <c r="C5" s="6">
        <v>113</v>
      </c>
      <c r="D5" s="6" t="s">
        <v>59</v>
      </c>
      <c r="E5" s="6">
        <v>10</v>
      </c>
      <c r="F5" s="30">
        <v>41556</v>
      </c>
      <c r="G5" s="6" t="s">
        <v>60</v>
      </c>
      <c r="H5" s="27">
        <f>28*2.47*0.66/(16*2*1.057)</f>
        <v>1.3495033112582784</v>
      </c>
      <c r="I5" s="6" t="s">
        <v>61</v>
      </c>
      <c r="J5" s="30">
        <v>41556</v>
      </c>
      <c r="K5" s="6" t="s">
        <v>62</v>
      </c>
      <c r="L5" s="27">
        <v>0.53900000000000003</v>
      </c>
      <c r="M5" s="6" t="s">
        <v>63</v>
      </c>
      <c r="N5" s="30" t="s">
        <v>238</v>
      </c>
      <c r="O5" s="6" t="s">
        <v>238</v>
      </c>
      <c r="P5" s="27" t="s">
        <v>238</v>
      </c>
      <c r="Q5" s="6" t="s">
        <v>238</v>
      </c>
      <c r="R5" s="30">
        <v>41598</v>
      </c>
      <c r="S5" s="6" t="s">
        <v>164</v>
      </c>
      <c r="T5" s="27">
        <v>3498</v>
      </c>
      <c r="U5" s="6" t="s">
        <v>246</v>
      </c>
      <c r="V5" s="30" t="s">
        <v>238</v>
      </c>
      <c r="W5" s="6" t="s">
        <v>238</v>
      </c>
      <c r="X5" s="27" t="s">
        <v>238</v>
      </c>
      <c r="Y5" s="6" t="s">
        <v>238</v>
      </c>
      <c r="Z5" s="30" t="s">
        <v>238</v>
      </c>
      <c r="AA5" s="15" t="s">
        <v>238</v>
      </c>
      <c r="AB5" s="15" t="s">
        <v>238</v>
      </c>
      <c r="AC5" s="30" t="s">
        <v>238</v>
      </c>
      <c r="AD5" s="15" t="s">
        <v>238</v>
      </c>
      <c r="AE5" s="15" t="s">
        <v>238</v>
      </c>
      <c r="AF5" s="30" t="s">
        <v>238</v>
      </c>
      <c r="AG5" s="15" t="s">
        <v>238</v>
      </c>
      <c r="AH5" s="15" t="s">
        <v>238</v>
      </c>
      <c r="AI5" s="30">
        <v>41516</v>
      </c>
      <c r="AJ5" s="6" t="s">
        <v>241</v>
      </c>
      <c r="AK5" s="27">
        <v>0</v>
      </c>
      <c r="AL5" s="27">
        <v>0</v>
      </c>
      <c r="AM5" s="27">
        <f>250*2.47*0.6*0.83/2.2</f>
        <v>139.77954545454543</v>
      </c>
      <c r="AN5" s="30">
        <v>41556</v>
      </c>
      <c r="AO5" s="6" t="s">
        <v>244</v>
      </c>
      <c r="AP5" s="27">
        <f>3*2.47*0.2119/2.2</f>
        <v>0.7137177272727272</v>
      </c>
      <c r="AQ5" s="27" t="s">
        <v>238</v>
      </c>
      <c r="AR5" s="27" t="s">
        <v>238</v>
      </c>
      <c r="AS5" s="6" t="s">
        <v>238</v>
      </c>
    </row>
    <row r="6" spans="1:45">
      <c r="A6" s="6">
        <v>2013</v>
      </c>
      <c r="B6" s="6">
        <v>3</v>
      </c>
      <c r="C6" s="6">
        <v>311</v>
      </c>
      <c r="D6" s="6" t="s">
        <v>59</v>
      </c>
      <c r="E6" s="6">
        <v>10</v>
      </c>
      <c r="F6" s="30">
        <v>41556</v>
      </c>
      <c r="G6" s="6" t="s">
        <v>64</v>
      </c>
      <c r="H6" s="27">
        <f>28*2.47*0.66/(16*2*1.057)</f>
        <v>1.3495033112582784</v>
      </c>
      <c r="I6" s="6" t="s">
        <v>61</v>
      </c>
      <c r="J6" s="30">
        <v>41556</v>
      </c>
      <c r="K6" s="6" t="s">
        <v>62</v>
      </c>
      <c r="L6" s="27">
        <v>0.53900000000000003</v>
      </c>
      <c r="M6" s="6" t="s">
        <v>63</v>
      </c>
      <c r="N6" s="30" t="s">
        <v>238</v>
      </c>
      <c r="O6" s="6" t="s">
        <v>238</v>
      </c>
      <c r="P6" s="27" t="s">
        <v>238</v>
      </c>
      <c r="Q6" s="6" t="s">
        <v>238</v>
      </c>
      <c r="R6" s="30">
        <v>41598</v>
      </c>
      <c r="S6" s="6" t="s">
        <v>164</v>
      </c>
      <c r="T6" s="27">
        <v>3498</v>
      </c>
      <c r="U6" s="6" t="s">
        <v>246</v>
      </c>
      <c r="V6" s="30" t="s">
        <v>238</v>
      </c>
      <c r="W6" s="6" t="s">
        <v>238</v>
      </c>
      <c r="X6" s="27" t="s">
        <v>238</v>
      </c>
      <c r="Y6" s="6" t="s">
        <v>238</v>
      </c>
      <c r="Z6" s="30" t="s">
        <v>238</v>
      </c>
      <c r="AA6" s="15" t="s">
        <v>238</v>
      </c>
      <c r="AB6" s="15" t="s">
        <v>238</v>
      </c>
      <c r="AC6" s="30" t="s">
        <v>238</v>
      </c>
      <c r="AD6" s="15" t="s">
        <v>238</v>
      </c>
      <c r="AE6" s="15" t="s">
        <v>238</v>
      </c>
      <c r="AF6" s="30" t="s">
        <v>238</v>
      </c>
      <c r="AG6" s="15" t="s">
        <v>238</v>
      </c>
      <c r="AH6" s="15" t="s">
        <v>238</v>
      </c>
      <c r="AI6" s="30">
        <v>41516</v>
      </c>
      <c r="AJ6" s="6" t="s">
        <v>241</v>
      </c>
      <c r="AK6" s="27">
        <v>0</v>
      </c>
      <c r="AL6" s="27">
        <v>0</v>
      </c>
      <c r="AM6" s="27">
        <f>250*2.47*0.6*0.83/2.2</f>
        <v>139.77954545454543</v>
      </c>
      <c r="AN6" s="30">
        <v>41556</v>
      </c>
      <c r="AO6" s="6" t="s">
        <v>244</v>
      </c>
      <c r="AP6" s="27">
        <f>3*2.47*0.2119/2.2</f>
        <v>0.7137177272727272</v>
      </c>
      <c r="AQ6" s="27" t="s">
        <v>238</v>
      </c>
      <c r="AR6" s="27" t="s">
        <v>238</v>
      </c>
      <c r="AS6" s="6" t="s">
        <v>238</v>
      </c>
    </row>
    <row r="7" spans="1:45">
      <c r="A7" s="6">
        <v>2013</v>
      </c>
      <c r="B7" s="6">
        <v>3</v>
      </c>
      <c r="C7" s="6">
        <v>305</v>
      </c>
      <c r="D7" s="6" t="s">
        <v>55</v>
      </c>
      <c r="E7" s="15" t="s">
        <v>238</v>
      </c>
      <c r="F7" s="30">
        <v>41442</v>
      </c>
      <c r="G7" s="6" t="s">
        <v>56</v>
      </c>
      <c r="H7" s="27">
        <f>22*2.47*0.66/(16*2*1.057)</f>
        <v>1.0603240302743615</v>
      </c>
      <c r="I7" s="6" t="s">
        <v>65</v>
      </c>
      <c r="J7" s="30">
        <v>41442</v>
      </c>
      <c r="K7" s="18" t="s">
        <v>57</v>
      </c>
      <c r="L7" s="27">
        <f>3*2.47/2.2</f>
        <v>3.3681818181818182</v>
      </c>
      <c r="M7" s="6" t="s">
        <v>48</v>
      </c>
      <c r="N7" s="30" t="s">
        <v>238</v>
      </c>
      <c r="O7" s="6" t="s">
        <v>238</v>
      </c>
      <c r="P7" s="27" t="s">
        <v>238</v>
      </c>
      <c r="Q7" s="6" t="s">
        <v>238</v>
      </c>
      <c r="R7" s="30">
        <v>41212</v>
      </c>
      <c r="S7" s="6" t="s">
        <v>163</v>
      </c>
      <c r="T7" s="27">
        <v>3200</v>
      </c>
      <c r="U7" s="6" t="s">
        <v>246</v>
      </c>
      <c r="V7" s="30">
        <v>41598</v>
      </c>
      <c r="W7" s="6" t="s">
        <v>164</v>
      </c>
      <c r="X7" s="27">
        <v>5247</v>
      </c>
      <c r="Y7" s="6" t="s">
        <v>246</v>
      </c>
      <c r="Z7" s="30">
        <v>41229</v>
      </c>
      <c r="AA7" s="6" t="s">
        <v>51</v>
      </c>
      <c r="AB7" s="15" t="s">
        <v>238</v>
      </c>
      <c r="AC7" s="30">
        <v>41400</v>
      </c>
      <c r="AD7" s="6" t="s">
        <v>52</v>
      </c>
      <c r="AE7" s="15" t="s">
        <v>238</v>
      </c>
      <c r="AF7" s="30">
        <v>41613</v>
      </c>
      <c r="AG7" s="6" t="s">
        <v>51</v>
      </c>
      <c r="AH7" s="15" t="s">
        <v>238</v>
      </c>
      <c r="AI7" s="30">
        <v>41401</v>
      </c>
      <c r="AJ7" s="6" t="s">
        <v>240</v>
      </c>
      <c r="AK7" s="27">
        <f>100*2.47*0.05/2.2</f>
        <v>5.6136363636363642</v>
      </c>
      <c r="AL7" s="27">
        <f>100*2.47*0.14*0.436/2.2</f>
        <v>6.8531272727272734</v>
      </c>
      <c r="AM7" s="27">
        <f>100*2.47*0.52*0.83/2.2</f>
        <v>48.456909090909093</v>
      </c>
      <c r="AN7" s="30">
        <v>41442</v>
      </c>
      <c r="AO7" s="6" t="s">
        <v>243</v>
      </c>
      <c r="AP7" s="27">
        <f>2*2.47*0.2119/2.2</f>
        <v>0.47581181818181822</v>
      </c>
      <c r="AQ7" s="27" t="s">
        <v>238</v>
      </c>
      <c r="AR7" s="27" t="s">
        <v>238</v>
      </c>
      <c r="AS7" s="6" t="s">
        <v>58</v>
      </c>
    </row>
    <row r="8" spans="1:45">
      <c r="A8" s="6">
        <v>2013</v>
      </c>
      <c r="B8" s="6">
        <v>3</v>
      </c>
      <c r="C8" s="6">
        <v>308</v>
      </c>
      <c r="D8" s="6" t="s">
        <v>45</v>
      </c>
      <c r="E8" s="6">
        <v>10</v>
      </c>
      <c r="F8" s="30" t="s">
        <v>238</v>
      </c>
      <c r="G8" s="6" t="s">
        <v>238</v>
      </c>
      <c r="H8" s="27" t="s">
        <v>238</v>
      </c>
      <c r="I8" s="6" t="s">
        <v>238</v>
      </c>
      <c r="J8" s="30" t="s">
        <v>238</v>
      </c>
      <c r="K8" s="6" t="s">
        <v>238</v>
      </c>
      <c r="L8" s="27" t="s">
        <v>238</v>
      </c>
      <c r="M8" s="6" t="s">
        <v>238</v>
      </c>
      <c r="N8" s="30" t="s">
        <v>238</v>
      </c>
      <c r="O8" s="6" t="s">
        <v>238</v>
      </c>
      <c r="P8" s="27" t="s">
        <v>238</v>
      </c>
      <c r="Q8" s="6" t="s">
        <v>238</v>
      </c>
      <c r="R8" s="32" t="s">
        <v>238</v>
      </c>
      <c r="S8" s="29" t="s">
        <v>238</v>
      </c>
      <c r="T8" s="59" t="s">
        <v>238</v>
      </c>
      <c r="U8" s="29" t="s">
        <v>238</v>
      </c>
      <c r="V8" s="30" t="s">
        <v>238</v>
      </c>
      <c r="W8" s="6" t="s">
        <v>238</v>
      </c>
      <c r="X8" s="27" t="s">
        <v>238</v>
      </c>
      <c r="Y8" s="6" t="s">
        <v>238</v>
      </c>
      <c r="Z8" s="30" t="s">
        <v>238</v>
      </c>
      <c r="AA8" s="15" t="s">
        <v>238</v>
      </c>
      <c r="AB8" s="15" t="s">
        <v>238</v>
      </c>
      <c r="AC8" s="30" t="s">
        <v>238</v>
      </c>
      <c r="AD8" s="15" t="s">
        <v>238</v>
      </c>
      <c r="AE8" s="15" t="s">
        <v>238</v>
      </c>
      <c r="AF8" s="30" t="s">
        <v>238</v>
      </c>
      <c r="AG8" s="15" t="s">
        <v>238</v>
      </c>
      <c r="AH8" s="15" t="s">
        <v>238</v>
      </c>
      <c r="AI8" s="30">
        <v>41473</v>
      </c>
      <c r="AJ8" s="6" t="s">
        <v>239</v>
      </c>
      <c r="AK8" s="27">
        <v>0</v>
      </c>
      <c r="AL8" s="27">
        <v>0</v>
      </c>
      <c r="AM8" s="27">
        <f>150*2.47*0.6*0.83/2.2</f>
        <v>83.867727272727279</v>
      </c>
      <c r="AN8" s="30" t="s">
        <v>238</v>
      </c>
      <c r="AO8" s="6" t="s">
        <v>238</v>
      </c>
      <c r="AP8" s="27" t="s">
        <v>238</v>
      </c>
      <c r="AQ8" s="27" t="s">
        <v>238</v>
      </c>
      <c r="AR8" s="27" t="s">
        <v>238</v>
      </c>
      <c r="AS8" s="6" t="s">
        <v>238</v>
      </c>
    </row>
    <row r="9" spans="1:45">
      <c r="A9" s="6">
        <v>2013</v>
      </c>
      <c r="B9" s="6">
        <v>3</v>
      </c>
      <c r="C9" s="6">
        <v>309</v>
      </c>
      <c r="D9" s="6" t="s">
        <v>46</v>
      </c>
      <c r="E9" s="6">
        <v>10</v>
      </c>
      <c r="F9" s="30">
        <v>41443</v>
      </c>
      <c r="G9" s="6" t="s">
        <v>47</v>
      </c>
      <c r="H9" s="27">
        <v>4.3999999999999997E-2</v>
      </c>
      <c r="I9" s="6" t="s">
        <v>48</v>
      </c>
      <c r="J9" s="30">
        <v>41480</v>
      </c>
      <c r="K9" s="6" t="s">
        <v>49</v>
      </c>
      <c r="L9" s="27">
        <f>2*2.47/(16*8*2.2)</f>
        <v>1.7542613636363637E-2</v>
      </c>
      <c r="M9" s="6" t="s">
        <v>50</v>
      </c>
      <c r="N9" s="30" t="s">
        <v>238</v>
      </c>
      <c r="O9" s="6" t="s">
        <v>238</v>
      </c>
      <c r="P9" s="27" t="s">
        <v>238</v>
      </c>
      <c r="Q9" s="6" t="s">
        <v>238</v>
      </c>
      <c r="R9" s="30">
        <v>41212</v>
      </c>
      <c r="S9" s="6" t="s">
        <v>163</v>
      </c>
      <c r="T9" s="27">
        <v>4800</v>
      </c>
      <c r="U9" s="6" t="s">
        <v>246</v>
      </c>
      <c r="V9" s="30" t="s">
        <v>238</v>
      </c>
      <c r="W9" s="6" t="s">
        <v>238</v>
      </c>
      <c r="X9" s="27" t="s">
        <v>238</v>
      </c>
      <c r="Y9" s="6" t="s">
        <v>238</v>
      </c>
      <c r="Z9" s="30">
        <v>41229</v>
      </c>
      <c r="AA9" s="6" t="s">
        <v>51</v>
      </c>
      <c r="AB9" s="15" t="s">
        <v>238</v>
      </c>
      <c r="AC9" s="30">
        <v>41390</v>
      </c>
      <c r="AD9" s="6" t="s">
        <v>52</v>
      </c>
      <c r="AE9" s="15" t="s">
        <v>238</v>
      </c>
      <c r="AF9" s="30">
        <v>41393</v>
      </c>
      <c r="AG9" s="6" t="s">
        <v>53</v>
      </c>
      <c r="AH9" s="15" t="s">
        <v>238</v>
      </c>
      <c r="AI9" s="30">
        <v>41443</v>
      </c>
      <c r="AJ9" s="6" t="s">
        <v>54</v>
      </c>
      <c r="AK9" s="27">
        <f>64*2.47*0.28/(16*2.2)</f>
        <v>1.2574545454545456</v>
      </c>
      <c r="AL9" s="27">
        <v>0</v>
      </c>
      <c r="AM9" s="27">
        <v>0</v>
      </c>
      <c r="AN9" s="30" t="s">
        <v>238</v>
      </c>
      <c r="AO9" s="6" t="s">
        <v>238</v>
      </c>
      <c r="AP9" s="27" t="s">
        <v>238</v>
      </c>
      <c r="AQ9" s="27" t="s">
        <v>238</v>
      </c>
      <c r="AR9" s="27" t="s">
        <v>238</v>
      </c>
      <c r="AS9" s="6" t="s">
        <v>238</v>
      </c>
    </row>
    <row r="10" spans="1:45">
      <c r="A10" s="6">
        <v>2013</v>
      </c>
      <c r="B10" s="6">
        <v>4</v>
      </c>
      <c r="C10" s="6">
        <v>409</v>
      </c>
      <c r="D10" s="6" t="s">
        <v>55</v>
      </c>
      <c r="E10" s="15" t="s">
        <v>238</v>
      </c>
      <c r="F10" s="30">
        <v>41442</v>
      </c>
      <c r="G10" s="6" t="s">
        <v>56</v>
      </c>
      <c r="H10" s="27">
        <f>22*2.47*0.66/(16*2*1.057)</f>
        <v>1.0603240302743615</v>
      </c>
      <c r="I10" s="6" t="s">
        <v>48</v>
      </c>
      <c r="J10" s="30">
        <v>41442</v>
      </c>
      <c r="K10" s="18" t="s">
        <v>57</v>
      </c>
      <c r="L10" s="27">
        <f>3*2.47/2.2</f>
        <v>3.3681818181818182</v>
      </c>
      <c r="M10" s="6" t="s">
        <v>48</v>
      </c>
      <c r="N10" s="30" t="s">
        <v>238</v>
      </c>
      <c r="O10" s="6" t="s">
        <v>238</v>
      </c>
      <c r="P10" s="27" t="s">
        <v>238</v>
      </c>
      <c r="Q10" s="6" t="s">
        <v>238</v>
      </c>
      <c r="R10" s="30">
        <v>41212</v>
      </c>
      <c r="S10" s="6" t="s">
        <v>163</v>
      </c>
      <c r="T10" s="27">
        <v>3200</v>
      </c>
      <c r="U10" s="6" t="s">
        <v>246</v>
      </c>
      <c r="V10" s="30">
        <v>41598</v>
      </c>
      <c r="W10" s="6" t="s">
        <v>164</v>
      </c>
      <c r="X10" s="27">
        <v>5247</v>
      </c>
      <c r="Y10" s="6" t="s">
        <v>246</v>
      </c>
      <c r="Z10" s="30">
        <v>41229</v>
      </c>
      <c r="AA10" s="6" t="s">
        <v>51</v>
      </c>
      <c r="AB10" s="15" t="s">
        <v>238</v>
      </c>
      <c r="AC10" s="30">
        <v>41400</v>
      </c>
      <c r="AD10" s="6" t="s">
        <v>52</v>
      </c>
      <c r="AE10" s="15" t="s">
        <v>238</v>
      </c>
      <c r="AF10" s="30">
        <v>41613</v>
      </c>
      <c r="AG10" s="6" t="s">
        <v>51</v>
      </c>
      <c r="AH10" s="15" t="s">
        <v>238</v>
      </c>
      <c r="AI10" s="30">
        <v>41401</v>
      </c>
      <c r="AJ10" s="6" t="s">
        <v>240</v>
      </c>
      <c r="AK10" s="27">
        <f>100*2.47*0.05/2.2</f>
        <v>5.6136363636363642</v>
      </c>
      <c r="AL10" s="27">
        <f>100*2.47*0.14*0.436/2.2</f>
        <v>6.8531272727272734</v>
      </c>
      <c r="AM10" s="27">
        <f>100*2.47*0.52*0.83/2.2</f>
        <v>48.456909090909093</v>
      </c>
      <c r="AN10" s="30">
        <v>41442</v>
      </c>
      <c r="AO10" s="6" t="s">
        <v>243</v>
      </c>
      <c r="AP10" s="27">
        <f>2*2.47*0.2119/2.2</f>
        <v>0.47581181818181822</v>
      </c>
      <c r="AQ10" s="27" t="s">
        <v>238</v>
      </c>
      <c r="AR10" s="27" t="s">
        <v>238</v>
      </c>
      <c r="AS10" s="6" t="s">
        <v>58</v>
      </c>
    </row>
    <row r="11" spans="1:45">
      <c r="A11" s="6">
        <v>2013</v>
      </c>
      <c r="B11" s="6">
        <v>4</v>
      </c>
      <c r="C11" s="6">
        <v>404</v>
      </c>
      <c r="D11" s="6" t="s">
        <v>46</v>
      </c>
      <c r="E11" s="15" t="s">
        <v>238</v>
      </c>
      <c r="F11" s="30">
        <v>41443</v>
      </c>
      <c r="G11" s="6" t="s">
        <v>47</v>
      </c>
      <c r="H11" s="27">
        <v>4.3999999999999997E-2</v>
      </c>
      <c r="I11" s="6" t="s">
        <v>48</v>
      </c>
      <c r="J11" s="30">
        <v>41480</v>
      </c>
      <c r="K11" s="6" t="s">
        <v>49</v>
      </c>
      <c r="L11" s="27">
        <f>2*2.47/(16*8*2.2)</f>
        <v>1.7542613636363637E-2</v>
      </c>
      <c r="M11" s="6" t="s">
        <v>50</v>
      </c>
      <c r="N11" s="30" t="s">
        <v>238</v>
      </c>
      <c r="O11" s="6" t="s">
        <v>238</v>
      </c>
      <c r="P11" s="27" t="s">
        <v>238</v>
      </c>
      <c r="Q11" s="6" t="s">
        <v>238</v>
      </c>
      <c r="R11" s="30">
        <v>41212</v>
      </c>
      <c r="S11" s="6" t="s">
        <v>163</v>
      </c>
      <c r="T11" s="27">
        <v>4800</v>
      </c>
      <c r="U11" s="6" t="s">
        <v>246</v>
      </c>
      <c r="V11" s="30" t="s">
        <v>238</v>
      </c>
      <c r="W11" s="6" t="s">
        <v>238</v>
      </c>
      <c r="X11" s="27" t="s">
        <v>238</v>
      </c>
      <c r="Y11" s="6" t="s">
        <v>238</v>
      </c>
      <c r="Z11" s="30">
        <v>41229</v>
      </c>
      <c r="AA11" s="6" t="s">
        <v>51</v>
      </c>
      <c r="AB11" s="15" t="s">
        <v>238</v>
      </c>
      <c r="AC11" s="30">
        <v>41390</v>
      </c>
      <c r="AD11" s="6" t="s">
        <v>52</v>
      </c>
      <c r="AE11" s="15" t="s">
        <v>238</v>
      </c>
      <c r="AF11" s="30">
        <v>41393</v>
      </c>
      <c r="AG11" s="6" t="s">
        <v>53</v>
      </c>
      <c r="AH11" s="15" t="s">
        <v>238</v>
      </c>
      <c r="AI11" s="30">
        <v>41443</v>
      </c>
      <c r="AJ11" s="6" t="s">
        <v>54</v>
      </c>
      <c r="AK11" s="27">
        <f>64*2.47*0.28/(16*2.2)</f>
        <v>1.2574545454545456</v>
      </c>
      <c r="AL11" s="27">
        <v>0</v>
      </c>
      <c r="AM11" s="27">
        <v>0</v>
      </c>
      <c r="AN11" s="30" t="s">
        <v>238</v>
      </c>
      <c r="AO11" s="6" t="s">
        <v>238</v>
      </c>
      <c r="AP11" s="27" t="s">
        <v>238</v>
      </c>
      <c r="AQ11" s="27" t="s">
        <v>238</v>
      </c>
      <c r="AR11" s="27" t="s">
        <v>238</v>
      </c>
      <c r="AS11" s="6" t="s">
        <v>238</v>
      </c>
    </row>
    <row r="12" spans="1:45">
      <c r="A12" s="6">
        <v>2013</v>
      </c>
      <c r="B12" s="6">
        <v>4</v>
      </c>
      <c r="C12" s="6">
        <v>406</v>
      </c>
      <c r="D12" s="6" t="s">
        <v>45</v>
      </c>
      <c r="E12" s="15" t="s">
        <v>238</v>
      </c>
      <c r="F12" s="30" t="s">
        <v>238</v>
      </c>
      <c r="G12" s="6" t="s">
        <v>238</v>
      </c>
      <c r="H12" s="27" t="s">
        <v>238</v>
      </c>
      <c r="I12" s="6" t="s">
        <v>238</v>
      </c>
      <c r="J12" s="30" t="s">
        <v>238</v>
      </c>
      <c r="K12" s="6" t="s">
        <v>238</v>
      </c>
      <c r="L12" s="27" t="s">
        <v>238</v>
      </c>
      <c r="M12" s="6" t="s">
        <v>238</v>
      </c>
      <c r="N12" s="30" t="s">
        <v>238</v>
      </c>
      <c r="O12" s="6" t="s">
        <v>238</v>
      </c>
      <c r="P12" s="27" t="s">
        <v>238</v>
      </c>
      <c r="Q12" s="6" t="s">
        <v>238</v>
      </c>
      <c r="R12" s="30" t="s">
        <v>238</v>
      </c>
      <c r="S12" s="15" t="s">
        <v>238</v>
      </c>
      <c r="T12" s="27" t="s">
        <v>238</v>
      </c>
      <c r="U12" s="15" t="s">
        <v>238</v>
      </c>
      <c r="V12" s="30" t="s">
        <v>238</v>
      </c>
      <c r="W12" s="6" t="s">
        <v>238</v>
      </c>
      <c r="X12" s="27" t="s">
        <v>238</v>
      </c>
      <c r="Y12" s="6" t="s">
        <v>238</v>
      </c>
      <c r="Z12" s="30" t="s">
        <v>238</v>
      </c>
      <c r="AA12" s="15" t="s">
        <v>238</v>
      </c>
      <c r="AB12" s="15" t="s">
        <v>238</v>
      </c>
      <c r="AC12" s="30" t="s">
        <v>238</v>
      </c>
      <c r="AD12" s="15" t="s">
        <v>238</v>
      </c>
      <c r="AE12" s="15" t="s">
        <v>238</v>
      </c>
      <c r="AF12" s="30" t="s">
        <v>238</v>
      </c>
      <c r="AG12" s="15" t="s">
        <v>238</v>
      </c>
      <c r="AH12" s="15" t="s">
        <v>238</v>
      </c>
      <c r="AI12" s="30">
        <v>41473</v>
      </c>
      <c r="AJ12" s="6" t="s">
        <v>239</v>
      </c>
      <c r="AK12" s="27">
        <v>0</v>
      </c>
      <c r="AL12" s="27">
        <v>0</v>
      </c>
      <c r="AM12" s="27">
        <f>150*2.47*0.6*0.83/2.2</f>
        <v>83.867727272727279</v>
      </c>
      <c r="AN12" s="30" t="s">
        <v>238</v>
      </c>
      <c r="AO12" s="6" t="s">
        <v>238</v>
      </c>
      <c r="AP12" s="27" t="s">
        <v>238</v>
      </c>
      <c r="AQ12" s="27" t="s">
        <v>238</v>
      </c>
      <c r="AR12" s="27" t="s">
        <v>238</v>
      </c>
      <c r="AS12" s="6" t="s">
        <v>238</v>
      </c>
    </row>
    <row r="13" spans="1:45">
      <c r="A13" s="6">
        <v>2013</v>
      </c>
      <c r="B13" s="6">
        <v>4</v>
      </c>
      <c r="C13" s="6">
        <v>414</v>
      </c>
      <c r="D13" s="6" t="s">
        <v>59</v>
      </c>
      <c r="E13" s="15" t="s">
        <v>238</v>
      </c>
      <c r="F13" s="30">
        <v>41556</v>
      </c>
      <c r="G13" s="6" t="s">
        <v>64</v>
      </c>
      <c r="H13" s="27">
        <f>28*2.47*0.66/(16*2*1.057)</f>
        <v>1.3495033112582784</v>
      </c>
      <c r="I13" s="6" t="s">
        <v>61</v>
      </c>
      <c r="J13" s="30">
        <v>41556</v>
      </c>
      <c r="K13" s="6" t="s">
        <v>62</v>
      </c>
      <c r="L13" s="27">
        <v>0.53900000000000003</v>
      </c>
      <c r="M13" s="6" t="s">
        <v>238</v>
      </c>
      <c r="N13" s="30" t="s">
        <v>238</v>
      </c>
      <c r="O13" s="6" t="s">
        <v>238</v>
      </c>
      <c r="P13" s="27" t="s">
        <v>238</v>
      </c>
      <c r="Q13" s="6" t="s">
        <v>238</v>
      </c>
      <c r="R13" s="30">
        <v>41598</v>
      </c>
      <c r="S13" s="6" t="s">
        <v>164</v>
      </c>
      <c r="T13" s="27">
        <v>3498</v>
      </c>
      <c r="U13" s="6" t="s">
        <v>246</v>
      </c>
      <c r="V13" s="30" t="s">
        <v>238</v>
      </c>
      <c r="W13" s="6" t="s">
        <v>238</v>
      </c>
      <c r="X13" s="27" t="s">
        <v>238</v>
      </c>
      <c r="Y13" s="6" t="s">
        <v>238</v>
      </c>
      <c r="Z13" s="30" t="s">
        <v>238</v>
      </c>
      <c r="AA13" s="15" t="s">
        <v>238</v>
      </c>
      <c r="AB13" s="15" t="s">
        <v>238</v>
      </c>
      <c r="AC13" s="30" t="s">
        <v>238</v>
      </c>
      <c r="AD13" s="15" t="s">
        <v>238</v>
      </c>
      <c r="AE13" s="15" t="s">
        <v>238</v>
      </c>
      <c r="AF13" s="30" t="s">
        <v>238</v>
      </c>
      <c r="AG13" s="15" t="s">
        <v>238</v>
      </c>
      <c r="AH13" s="15" t="s">
        <v>238</v>
      </c>
      <c r="AI13" s="30">
        <v>41473</v>
      </c>
      <c r="AJ13" s="6" t="s">
        <v>241</v>
      </c>
      <c r="AK13" s="27">
        <v>0</v>
      </c>
      <c r="AL13" s="27">
        <v>0</v>
      </c>
      <c r="AM13" s="27">
        <f>250*2.47*0.6*0.83/2.2</f>
        <v>139.77954545454543</v>
      </c>
      <c r="AN13" s="30">
        <v>41556</v>
      </c>
      <c r="AO13" s="6" t="s">
        <v>244</v>
      </c>
      <c r="AP13" s="27">
        <f>3*2.47*0.2119/2.2</f>
        <v>0.7137177272727272</v>
      </c>
      <c r="AQ13" s="27" t="s">
        <v>238</v>
      </c>
      <c r="AR13" s="27" t="s">
        <v>238</v>
      </c>
      <c r="AS13" s="6" t="s">
        <v>238</v>
      </c>
    </row>
    <row r="14" spans="1:45">
      <c r="A14" s="6">
        <v>2014</v>
      </c>
      <c r="B14" s="6">
        <v>1</v>
      </c>
      <c r="C14" s="6">
        <v>105</v>
      </c>
      <c r="D14" s="6" t="s">
        <v>59</v>
      </c>
      <c r="E14" s="6">
        <v>10</v>
      </c>
      <c r="F14" s="30">
        <v>41906</v>
      </c>
      <c r="G14" s="6" t="s">
        <v>66</v>
      </c>
      <c r="H14" s="27">
        <f>28*2.47*0.66/(16*2*1.057)</f>
        <v>1.3495033112582784</v>
      </c>
      <c r="I14" s="6" t="s">
        <v>61</v>
      </c>
      <c r="J14" s="30">
        <v>41906</v>
      </c>
      <c r="K14" s="10" t="s">
        <v>67</v>
      </c>
      <c r="L14" s="27">
        <f>18*0.8*2.47/(16*2*1.057)</f>
        <v>1.0515610217596976</v>
      </c>
      <c r="M14" s="6" t="s">
        <v>61</v>
      </c>
      <c r="N14" s="31">
        <v>41906</v>
      </c>
      <c r="O14" s="6" t="s">
        <v>233</v>
      </c>
      <c r="P14" s="27" t="s">
        <v>238</v>
      </c>
      <c r="Q14" s="6" t="s">
        <v>237</v>
      </c>
      <c r="R14" s="30">
        <v>41955</v>
      </c>
      <c r="S14" s="6" t="s">
        <v>165</v>
      </c>
      <c r="T14" s="27">
        <v>5024</v>
      </c>
      <c r="U14" s="6" t="s">
        <v>246</v>
      </c>
      <c r="V14" s="30" t="s">
        <v>238</v>
      </c>
      <c r="W14" s="6" t="s">
        <v>238</v>
      </c>
      <c r="X14" s="27" t="s">
        <v>238</v>
      </c>
      <c r="Y14" s="6" t="s">
        <v>238</v>
      </c>
      <c r="Z14" s="30">
        <v>41955</v>
      </c>
      <c r="AA14" s="6" t="s">
        <v>69</v>
      </c>
      <c r="AB14" s="6">
        <v>20</v>
      </c>
      <c r="AC14" s="30" t="s">
        <v>238</v>
      </c>
      <c r="AD14" s="15" t="s">
        <v>238</v>
      </c>
      <c r="AE14" s="15" t="s">
        <v>238</v>
      </c>
      <c r="AF14" s="30" t="s">
        <v>238</v>
      </c>
      <c r="AG14" s="15" t="s">
        <v>238</v>
      </c>
      <c r="AH14" s="15" t="s">
        <v>238</v>
      </c>
      <c r="AI14" s="30" t="s">
        <v>238</v>
      </c>
      <c r="AJ14" s="15" t="s">
        <v>238</v>
      </c>
      <c r="AK14" s="27" t="s">
        <v>238</v>
      </c>
      <c r="AL14" s="27" t="s">
        <v>238</v>
      </c>
      <c r="AM14" s="27" t="s">
        <v>238</v>
      </c>
      <c r="AN14" s="30" t="s">
        <v>238</v>
      </c>
      <c r="AO14" s="6" t="s">
        <v>238</v>
      </c>
      <c r="AP14" s="27" t="s">
        <v>238</v>
      </c>
      <c r="AQ14" s="27" t="s">
        <v>238</v>
      </c>
      <c r="AR14" s="27" t="s">
        <v>238</v>
      </c>
      <c r="AS14" s="6" t="s">
        <v>238</v>
      </c>
    </row>
    <row r="15" spans="1:45">
      <c r="A15" s="6">
        <v>2014</v>
      </c>
      <c r="B15" s="6">
        <v>1</v>
      </c>
      <c r="C15" s="6">
        <v>107</v>
      </c>
      <c r="D15" s="6" t="s">
        <v>45</v>
      </c>
      <c r="E15" s="6">
        <v>10</v>
      </c>
      <c r="F15" s="30" t="s">
        <v>238</v>
      </c>
      <c r="G15" s="6" t="s">
        <v>238</v>
      </c>
      <c r="H15" s="27" t="s">
        <v>238</v>
      </c>
      <c r="I15" s="6" t="s">
        <v>238</v>
      </c>
      <c r="J15" s="30" t="s">
        <v>238</v>
      </c>
      <c r="K15" s="6" t="s">
        <v>238</v>
      </c>
      <c r="L15" s="27" t="s">
        <v>238</v>
      </c>
      <c r="M15" s="6" t="s">
        <v>238</v>
      </c>
      <c r="N15" s="30" t="s">
        <v>238</v>
      </c>
      <c r="O15" s="6" t="s">
        <v>238</v>
      </c>
      <c r="P15" s="27" t="s">
        <v>238</v>
      </c>
      <c r="Q15" s="6" t="s">
        <v>238</v>
      </c>
      <c r="R15" s="32" t="s">
        <v>238</v>
      </c>
      <c r="S15" s="29" t="s">
        <v>238</v>
      </c>
      <c r="T15" s="59" t="s">
        <v>238</v>
      </c>
      <c r="U15" s="29" t="s">
        <v>238</v>
      </c>
      <c r="V15" s="30" t="s">
        <v>238</v>
      </c>
      <c r="W15" s="6" t="s">
        <v>238</v>
      </c>
      <c r="X15" s="27" t="s">
        <v>238</v>
      </c>
      <c r="Y15" s="6" t="s">
        <v>238</v>
      </c>
      <c r="Z15" s="30" t="s">
        <v>238</v>
      </c>
      <c r="AA15" s="15" t="s">
        <v>238</v>
      </c>
      <c r="AB15" s="15" t="s">
        <v>238</v>
      </c>
      <c r="AC15" s="30" t="s">
        <v>238</v>
      </c>
      <c r="AD15" s="15" t="s">
        <v>238</v>
      </c>
      <c r="AE15" s="15" t="s">
        <v>238</v>
      </c>
      <c r="AF15" s="30" t="s">
        <v>238</v>
      </c>
      <c r="AG15" s="15" t="s">
        <v>238</v>
      </c>
      <c r="AH15" s="15" t="s">
        <v>238</v>
      </c>
      <c r="AI15" s="30" t="s">
        <v>238</v>
      </c>
      <c r="AJ15" s="15" t="s">
        <v>238</v>
      </c>
      <c r="AK15" s="27" t="s">
        <v>238</v>
      </c>
      <c r="AL15" s="27" t="s">
        <v>238</v>
      </c>
      <c r="AM15" s="27" t="s">
        <v>238</v>
      </c>
      <c r="AN15" s="30" t="s">
        <v>238</v>
      </c>
      <c r="AO15" s="6" t="s">
        <v>238</v>
      </c>
      <c r="AP15" s="27" t="s">
        <v>238</v>
      </c>
      <c r="AQ15" s="27" t="s">
        <v>238</v>
      </c>
      <c r="AR15" s="27" t="s">
        <v>238</v>
      </c>
      <c r="AS15" s="6" t="s">
        <v>238</v>
      </c>
    </row>
    <row r="16" spans="1:45">
      <c r="A16" s="6">
        <v>2014</v>
      </c>
      <c r="B16" s="6">
        <v>1</v>
      </c>
      <c r="C16" s="6">
        <v>111</v>
      </c>
      <c r="D16" s="6" t="s">
        <v>46</v>
      </c>
      <c r="E16" s="6">
        <v>10</v>
      </c>
      <c r="F16" s="30">
        <v>41796</v>
      </c>
      <c r="G16" s="6" t="s">
        <v>70</v>
      </c>
      <c r="H16" s="27">
        <f>5*2.47/(16*8*2.2)</f>
        <v>4.3856534090909095E-2</v>
      </c>
      <c r="I16" s="6" t="s">
        <v>48</v>
      </c>
      <c r="J16" s="30">
        <v>41842</v>
      </c>
      <c r="K16" s="22" t="s">
        <v>71</v>
      </c>
      <c r="L16" s="27">
        <f>3*0.8*2.47/(16*8*2.2)</f>
        <v>2.1051136363636369E-2</v>
      </c>
      <c r="M16" s="6" t="s">
        <v>50</v>
      </c>
      <c r="N16" s="30" t="s">
        <v>238</v>
      </c>
      <c r="O16" s="6" t="s">
        <v>238</v>
      </c>
      <c r="P16" s="27" t="s">
        <v>238</v>
      </c>
      <c r="Q16" s="6" t="s">
        <v>238</v>
      </c>
      <c r="R16" s="30">
        <v>41598</v>
      </c>
      <c r="S16" s="6" t="s">
        <v>164</v>
      </c>
      <c r="T16" s="27">
        <v>5247</v>
      </c>
      <c r="U16" s="6" t="s">
        <v>246</v>
      </c>
      <c r="V16" s="30" t="s">
        <v>238</v>
      </c>
      <c r="W16" s="6" t="s">
        <v>238</v>
      </c>
      <c r="X16" s="27" t="s">
        <v>238</v>
      </c>
      <c r="Y16" s="6" t="s">
        <v>238</v>
      </c>
      <c r="Z16" s="30">
        <v>41613</v>
      </c>
      <c r="AA16" s="6" t="s">
        <v>51</v>
      </c>
      <c r="AB16" s="15" t="s">
        <v>238</v>
      </c>
      <c r="AC16" s="30">
        <v>41751</v>
      </c>
      <c r="AD16" s="6" t="s">
        <v>52</v>
      </c>
      <c r="AE16" s="15" t="s">
        <v>238</v>
      </c>
      <c r="AF16" s="30" t="s">
        <v>238</v>
      </c>
      <c r="AG16" s="15" t="s">
        <v>238</v>
      </c>
      <c r="AH16" s="15" t="s">
        <v>238</v>
      </c>
      <c r="AI16" s="30" t="s">
        <v>238</v>
      </c>
      <c r="AJ16" s="15" t="s">
        <v>238</v>
      </c>
      <c r="AK16" s="27" t="s">
        <v>238</v>
      </c>
      <c r="AL16" s="27" t="s">
        <v>238</v>
      </c>
      <c r="AM16" s="27" t="s">
        <v>238</v>
      </c>
      <c r="AN16" s="30" t="s">
        <v>238</v>
      </c>
      <c r="AO16" s="6" t="s">
        <v>238</v>
      </c>
      <c r="AP16" s="27" t="s">
        <v>238</v>
      </c>
      <c r="AQ16" s="27" t="s">
        <v>238</v>
      </c>
      <c r="AR16" s="27" t="s">
        <v>238</v>
      </c>
      <c r="AS16" s="6" t="s">
        <v>238</v>
      </c>
    </row>
    <row r="17" spans="1:45">
      <c r="A17" s="6">
        <v>2014</v>
      </c>
      <c r="B17" s="6">
        <v>1</v>
      </c>
      <c r="C17" s="6">
        <v>113</v>
      </c>
      <c r="D17" s="6" t="s">
        <v>55</v>
      </c>
      <c r="E17" s="15" t="s">
        <v>238</v>
      </c>
      <c r="F17" s="30">
        <v>41814</v>
      </c>
      <c r="G17" s="6" t="s">
        <v>66</v>
      </c>
      <c r="H17" s="27">
        <f>32*2.47*0.66/(16*2*1.057)</f>
        <v>1.5422894985808897</v>
      </c>
      <c r="I17" s="6" t="s">
        <v>72</v>
      </c>
      <c r="J17" s="30" t="s">
        <v>238</v>
      </c>
      <c r="K17" s="6" t="s">
        <v>238</v>
      </c>
      <c r="L17" s="27" t="s">
        <v>238</v>
      </c>
      <c r="M17" s="6" t="s">
        <v>238</v>
      </c>
      <c r="N17" s="30" t="s">
        <v>238</v>
      </c>
      <c r="O17" s="6" t="s">
        <v>238</v>
      </c>
      <c r="P17" s="27" t="s">
        <v>238</v>
      </c>
      <c r="Q17" s="6" t="s">
        <v>238</v>
      </c>
      <c r="R17" s="30">
        <v>41598</v>
      </c>
      <c r="S17" s="6" t="s">
        <v>164</v>
      </c>
      <c r="T17" s="27">
        <v>3498</v>
      </c>
      <c r="U17" s="6" t="s">
        <v>246</v>
      </c>
      <c r="V17" s="30">
        <v>41955</v>
      </c>
      <c r="W17" s="6" t="s">
        <v>165</v>
      </c>
      <c r="X17" s="27">
        <v>5024</v>
      </c>
      <c r="Y17" s="6" t="s">
        <v>246</v>
      </c>
      <c r="Z17" s="30">
        <v>41752</v>
      </c>
      <c r="AA17" s="6" t="s">
        <v>51</v>
      </c>
      <c r="AB17" s="6">
        <v>25</v>
      </c>
      <c r="AC17" s="30">
        <v>41779</v>
      </c>
      <c r="AD17" s="6" t="s">
        <v>52</v>
      </c>
      <c r="AE17" s="6">
        <v>15</v>
      </c>
      <c r="AF17" s="30">
        <v>41955</v>
      </c>
      <c r="AG17" s="6" t="s">
        <v>69</v>
      </c>
      <c r="AH17" s="6">
        <v>25</v>
      </c>
      <c r="AI17" s="30">
        <v>41781</v>
      </c>
      <c r="AJ17" s="6" t="s">
        <v>242</v>
      </c>
      <c r="AK17" s="27">
        <f>100*2.47*0.05/2.2</f>
        <v>5.6136363636363642</v>
      </c>
      <c r="AL17" s="27">
        <f>100*2.47*0.14*0.436/2.2</f>
        <v>6.8531272727272734</v>
      </c>
      <c r="AM17" s="27">
        <f>100*2.47*0.42*0.83/2.2</f>
        <v>39.138272727272728</v>
      </c>
      <c r="AN17" s="30" t="s">
        <v>238</v>
      </c>
      <c r="AO17" s="6" t="s">
        <v>238</v>
      </c>
      <c r="AP17" s="27" t="s">
        <v>238</v>
      </c>
      <c r="AQ17" s="27" t="s">
        <v>238</v>
      </c>
      <c r="AR17" s="27" t="s">
        <v>238</v>
      </c>
      <c r="AS17" s="6" t="s">
        <v>58</v>
      </c>
    </row>
    <row r="18" spans="1:45">
      <c r="A18" s="6">
        <v>2014</v>
      </c>
      <c r="B18" s="6">
        <v>3</v>
      </c>
      <c r="C18" s="6">
        <v>311</v>
      </c>
      <c r="D18" s="6" t="s">
        <v>55</v>
      </c>
      <c r="E18" s="15" t="s">
        <v>238</v>
      </c>
      <c r="F18" s="30">
        <v>41814</v>
      </c>
      <c r="G18" s="6" t="s">
        <v>66</v>
      </c>
      <c r="H18" s="27">
        <f>32*2.47*0.66/(16*2*1.057)</f>
        <v>1.5422894985808897</v>
      </c>
      <c r="I18" s="6" t="s">
        <v>72</v>
      </c>
      <c r="J18" s="30" t="s">
        <v>238</v>
      </c>
      <c r="K18" s="6" t="s">
        <v>238</v>
      </c>
      <c r="L18" s="27" t="s">
        <v>238</v>
      </c>
      <c r="M18" s="6" t="s">
        <v>238</v>
      </c>
      <c r="N18" s="30" t="s">
        <v>238</v>
      </c>
      <c r="O18" s="6" t="s">
        <v>238</v>
      </c>
      <c r="P18" s="27" t="s">
        <v>238</v>
      </c>
      <c r="Q18" s="6" t="s">
        <v>238</v>
      </c>
      <c r="R18" s="30">
        <v>41598</v>
      </c>
      <c r="S18" s="6" t="s">
        <v>164</v>
      </c>
      <c r="T18" s="27">
        <v>3498</v>
      </c>
      <c r="U18" s="6" t="s">
        <v>246</v>
      </c>
      <c r="V18" s="30">
        <v>41955</v>
      </c>
      <c r="W18" s="6" t="s">
        <v>165</v>
      </c>
      <c r="X18" s="27">
        <v>5024</v>
      </c>
      <c r="Y18" s="6" t="s">
        <v>246</v>
      </c>
      <c r="Z18" s="30">
        <v>41752</v>
      </c>
      <c r="AA18" s="6" t="s">
        <v>51</v>
      </c>
      <c r="AB18" s="6">
        <v>25</v>
      </c>
      <c r="AC18" s="30">
        <v>41779</v>
      </c>
      <c r="AD18" s="6" t="s">
        <v>52</v>
      </c>
      <c r="AE18" s="6">
        <v>15</v>
      </c>
      <c r="AF18" s="30">
        <v>41955</v>
      </c>
      <c r="AG18" s="6" t="s">
        <v>69</v>
      </c>
      <c r="AH18" s="6">
        <v>25</v>
      </c>
      <c r="AI18" s="30">
        <v>41781</v>
      </c>
      <c r="AJ18" s="6" t="s">
        <v>242</v>
      </c>
      <c r="AK18" s="27">
        <f>100*2.47*0.05/2.2</f>
        <v>5.6136363636363642</v>
      </c>
      <c r="AL18" s="27">
        <f>100*2.47*0.14*0.436/2.2</f>
        <v>6.8531272727272734</v>
      </c>
      <c r="AM18" s="27">
        <f>100*2.47*0.42*0.83/2.2</f>
        <v>39.138272727272728</v>
      </c>
      <c r="AN18" s="30" t="s">
        <v>238</v>
      </c>
      <c r="AO18" s="6" t="s">
        <v>238</v>
      </c>
      <c r="AP18" s="27" t="s">
        <v>238</v>
      </c>
      <c r="AQ18" s="27" t="s">
        <v>238</v>
      </c>
      <c r="AR18" s="27" t="s">
        <v>238</v>
      </c>
      <c r="AS18" s="6" t="s">
        <v>58</v>
      </c>
    </row>
    <row r="19" spans="1:45">
      <c r="A19" s="6">
        <v>2014</v>
      </c>
      <c r="B19" s="6">
        <v>3</v>
      </c>
      <c r="C19" s="6">
        <v>305</v>
      </c>
      <c r="D19" s="6" t="s">
        <v>46</v>
      </c>
      <c r="E19" s="6">
        <v>10</v>
      </c>
      <c r="F19" s="30">
        <v>41796</v>
      </c>
      <c r="G19" s="6" t="s">
        <v>70</v>
      </c>
      <c r="H19" s="27">
        <f>5*2.47/(16*8*2.2)</f>
        <v>4.3856534090909095E-2</v>
      </c>
      <c r="I19" s="6" t="s">
        <v>48</v>
      </c>
      <c r="J19" s="30">
        <v>41842</v>
      </c>
      <c r="K19" s="22" t="s">
        <v>71</v>
      </c>
      <c r="L19" s="27">
        <f>3*0.8*2.47/(16*8*2.2)</f>
        <v>2.1051136363636369E-2</v>
      </c>
      <c r="M19" s="6" t="s">
        <v>50</v>
      </c>
      <c r="N19" s="30" t="s">
        <v>238</v>
      </c>
      <c r="O19" s="6" t="s">
        <v>238</v>
      </c>
      <c r="P19" s="27" t="s">
        <v>238</v>
      </c>
      <c r="Q19" s="6" t="s">
        <v>238</v>
      </c>
      <c r="R19" s="30">
        <v>41598</v>
      </c>
      <c r="S19" s="6" t="s">
        <v>164</v>
      </c>
      <c r="T19" s="27">
        <v>5247</v>
      </c>
      <c r="U19" s="6" t="s">
        <v>246</v>
      </c>
      <c r="V19" s="30" t="s">
        <v>238</v>
      </c>
      <c r="W19" s="6" t="s">
        <v>238</v>
      </c>
      <c r="X19" s="27" t="s">
        <v>238</v>
      </c>
      <c r="Y19" s="6" t="s">
        <v>238</v>
      </c>
      <c r="Z19" s="30">
        <v>41613</v>
      </c>
      <c r="AA19" s="6" t="s">
        <v>51</v>
      </c>
      <c r="AB19" s="15" t="s">
        <v>238</v>
      </c>
      <c r="AC19" s="30">
        <v>41751</v>
      </c>
      <c r="AD19" s="6" t="s">
        <v>52</v>
      </c>
      <c r="AE19" s="15" t="s">
        <v>238</v>
      </c>
      <c r="AF19" s="30" t="s">
        <v>238</v>
      </c>
      <c r="AG19" s="15" t="s">
        <v>238</v>
      </c>
      <c r="AH19" s="15" t="s">
        <v>238</v>
      </c>
      <c r="AI19" s="30" t="s">
        <v>238</v>
      </c>
      <c r="AJ19" s="15" t="s">
        <v>238</v>
      </c>
      <c r="AK19" s="27" t="s">
        <v>238</v>
      </c>
      <c r="AL19" s="27" t="s">
        <v>238</v>
      </c>
      <c r="AM19" s="27" t="s">
        <v>238</v>
      </c>
      <c r="AN19" s="30" t="s">
        <v>238</v>
      </c>
      <c r="AO19" s="6" t="s">
        <v>238</v>
      </c>
      <c r="AP19" s="27" t="s">
        <v>238</v>
      </c>
      <c r="AQ19" s="27" t="s">
        <v>238</v>
      </c>
      <c r="AR19" s="27" t="s">
        <v>238</v>
      </c>
      <c r="AS19" s="6" t="s">
        <v>238</v>
      </c>
    </row>
    <row r="20" spans="1:45">
      <c r="A20" s="6">
        <v>2014</v>
      </c>
      <c r="B20" s="6">
        <v>3</v>
      </c>
      <c r="C20" s="6">
        <v>308</v>
      </c>
      <c r="D20" s="6" t="s">
        <v>59</v>
      </c>
      <c r="E20" s="6">
        <v>10</v>
      </c>
      <c r="F20" s="30">
        <v>41906</v>
      </c>
      <c r="G20" s="6" t="s">
        <v>66</v>
      </c>
      <c r="H20" s="27">
        <f>28*2.47*0.66/(16*2*1.057)</f>
        <v>1.3495033112582784</v>
      </c>
      <c r="I20" s="6" t="s">
        <v>61</v>
      </c>
      <c r="J20" s="30">
        <v>41906</v>
      </c>
      <c r="K20" s="10" t="s">
        <v>67</v>
      </c>
      <c r="L20" s="27">
        <f>18*0.8*2.47/(16*2*1.057)</f>
        <v>1.0515610217596976</v>
      </c>
      <c r="M20" s="6" t="s">
        <v>61</v>
      </c>
      <c r="N20" s="31">
        <v>41906</v>
      </c>
      <c r="O20" s="6" t="s">
        <v>233</v>
      </c>
      <c r="P20" s="27" t="s">
        <v>238</v>
      </c>
      <c r="Q20" s="6" t="s">
        <v>237</v>
      </c>
      <c r="R20" s="30">
        <v>41955</v>
      </c>
      <c r="S20" s="6" t="s">
        <v>165</v>
      </c>
      <c r="T20" s="27">
        <v>5024</v>
      </c>
      <c r="U20" s="6" t="s">
        <v>246</v>
      </c>
      <c r="V20" s="30" t="s">
        <v>238</v>
      </c>
      <c r="W20" s="6" t="s">
        <v>238</v>
      </c>
      <c r="X20" s="27" t="s">
        <v>238</v>
      </c>
      <c r="Y20" s="6" t="s">
        <v>238</v>
      </c>
      <c r="Z20" s="30">
        <v>41955</v>
      </c>
      <c r="AA20" s="6" t="s">
        <v>69</v>
      </c>
      <c r="AB20" s="6">
        <v>20</v>
      </c>
      <c r="AC20" s="30" t="s">
        <v>238</v>
      </c>
      <c r="AD20" s="15" t="s">
        <v>238</v>
      </c>
      <c r="AE20" s="15" t="s">
        <v>238</v>
      </c>
      <c r="AF20" s="30" t="s">
        <v>238</v>
      </c>
      <c r="AG20" s="15" t="s">
        <v>238</v>
      </c>
      <c r="AH20" s="15" t="s">
        <v>238</v>
      </c>
      <c r="AI20" s="30" t="s">
        <v>238</v>
      </c>
      <c r="AJ20" s="15" t="s">
        <v>238</v>
      </c>
      <c r="AK20" s="27" t="s">
        <v>238</v>
      </c>
      <c r="AL20" s="27" t="s">
        <v>238</v>
      </c>
      <c r="AM20" s="27" t="s">
        <v>238</v>
      </c>
      <c r="AN20" s="30" t="s">
        <v>238</v>
      </c>
      <c r="AO20" s="6" t="s">
        <v>238</v>
      </c>
      <c r="AP20" s="27" t="s">
        <v>238</v>
      </c>
      <c r="AQ20" s="27" t="s">
        <v>238</v>
      </c>
      <c r="AR20" s="27" t="s">
        <v>238</v>
      </c>
      <c r="AS20" s="6" t="s">
        <v>238</v>
      </c>
    </row>
    <row r="21" spans="1:45">
      <c r="A21" s="6">
        <v>2014</v>
      </c>
      <c r="B21" s="6">
        <v>3</v>
      </c>
      <c r="C21" s="6">
        <v>309</v>
      </c>
      <c r="D21" s="6" t="s">
        <v>45</v>
      </c>
      <c r="E21" s="6">
        <v>10</v>
      </c>
      <c r="F21" s="30" t="s">
        <v>238</v>
      </c>
      <c r="G21" s="6" t="s">
        <v>238</v>
      </c>
      <c r="H21" s="27" t="s">
        <v>238</v>
      </c>
      <c r="I21" s="6" t="s">
        <v>238</v>
      </c>
      <c r="J21" s="30" t="s">
        <v>238</v>
      </c>
      <c r="K21" s="6" t="s">
        <v>238</v>
      </c>
      <c r="L21" s="27" t="s">
        <v>238</v>
      </c>
      <c r="M21" s="6" t="s">
        <v>238</v>
      </c>
      <c r="N21" s="30" t="s">
        <v>238</v>
      </c>
      <c r="O21" s="6" t="s">
        <v>238</v>
      </c>
      <c r="P21" s="27" t="s">
        <v>238</v>
      </c>
      <c r="Q21" s="6" t="s">
        <v>238</v>
      </c>
      <c r="R21" s="30" t="s">
        <v>238</v>
      </c>
      <c r="S21" s="15" t="s">
        <v>238</v>
      </c>
      <c r="T21" s="27" t="s">
        <v>238</v>
      </c>
      <c r="U21" s="15" t="s">
        <v>238</v>
      </c>
      <c r="V21" s="30" t="s">
        <v>238</v>
      </c>
      <c r="W21" s="6" t="s">
        <v>238</v>
      </c>
      <c r="X21" s="27" t="s">
        <v>238</v>
      </c>
      <c r="Y21" s="6" t="s">
        <v>238</v>
      </c>
      <c r="Z21" s="30" t="s">
        <v>238</v>
      </c>
      <c r="AA21" s="15" t="s">
        <v>238</v>
      </c>
      <c r="AB21" s="15" t="s">
        <v>238</v>
      </c>
      <c r="AC21" s="30" t="s">
        <v>238</v>
      </c>
      <c r="AD21" s="15" t="s">
        <v>238</v>
      </c>
      <c r="AE21" s="15" t="s">
        <v>238</v>
      </c>
      <c r="AF21" s="30" t="s">
        <v>238</v>
      </c>
      <c r="AG21" s="15" t="s">
        <v>238</v>
      </c>
      <c r="AH21" s="15" t="s">
        <v>238</v>
      </c>
      <c r="AI21" s="30" t="s">
        <v>238</v>
      </c>
      <c r="AJ21" s="15" t="s">
        <v>238</v>
      </c>
      <c r="AK21" s="27" t="s">
        <v>238</v>
      </c>
      <c r="AL21" s="27" t="s">
        <v>238</v>
      </c>
      <c r="AM21" s="27" t="s">
        <v>238</v>
      </c>
      <c r="AN21" s="30" t="s">
        <v>238</v>
      </c>
      <c r="AO21" s="6" t="s">
        <v>238</v>
      </c>
      <c r="AP21" s="27" t="s">
        <v>238</v>
      </c>
      <c r="AQ21" s="27" t="s">
        <v>238</v>
      </c>
      <c r="AR21" s="27" t="s">
        <v>238</v>
      </c>
      <c r="AS21" s="6" t="s">
        <v>238</v>
      </c>
    </row>
    <row r="22" spans="1:45">
      <c r="A22" s="6">
        <v>2014</v>
      </c>
      <c r="B22" s="6">
        <v>4</v>
      </c>
      <c r="C22" s="6">
        <v>409</v>
      </c>
      <c r="D22" s="6" t="s">
        <v>46</v>
      </c>
      <c r="E22" s="6">
        <v>10</v>
      </c>
      <c r="F22" s="30">
        <v>41796</v>
      </c>
      <c r="G22" s="6" t="s">
        <v>70</v>
      </c>
      <c r="H22" s="27">
        <f>5*2.47/(16*8*2.2)</f>
        <v>4.3856534090909095E-2</v>
      </c>
      <c r="I22" s="6" t="s">
        <v>48</v>
      </c>
      <c r="J22" s="30">
        <v>41842</v>
      </c>
      <c r="K22" s="22" t="s">
        <v>71</v>
      </c>
      <c r="L22" s="27">
        <f>3*0.8*2.47/(16*8*2.2)</f>
        <v>2.1051136363636369E-2</v>
      </c>
      <c r="M22" s="6" t="s">
        <v>50</v>
      </c>
      <c r="N22" s="30" t="s">
        <v>238</v>
      </c>
      <c r="O22" s="6" t="s">
        <v>238</v>
      </c>
      <c r="P22" s="27" t="s">
        <v>238</v>
      </c>
      <c r="Q22" s="6" t="s">
        <v>238</v>
      </c>
      <c r="R22" s="30" t="s">
        <v>164</v>
      </c>
      <c r="S22" s="6" t="s">
        <v>164</v>
      </c>
      <c r="T22" s="27">
        <v>5247</v>
      </c>
      <c r="U22" s="6" t="s">
        <v>246</v>
      </c>
      <c r="V22" s="30" t="s">
        <v>238</v>
      </c>
      <c r="W22" s="6" t="s">
        <v>238</v>
      </c>
      <c r="X22" s="27" t="s">
        <v>238</v>
      </c>
      <c r="Y22" s="6" t="s">
        <v>238</v>
      </c>
      <c r="Z22" s="30">
        <v>41613</v>
      </c>
      <c r="AA22" s="6" t="s">
        <v>51</v>
      </c>
      <c r="AB22" s="15" t="s">
        <v>238</v>
      </c>
      <c r="AC22" s="30">
        <v>41751</v>
      </c>
      <c r="AD22" s="6" t="s">
        <v>52</v>
      </c>
      <c r="AE22" s="15" t="s">
        <v>238</v>
      </c>
      <c r="AF22" s="30" t="s">
        <v>238</v>
      </c>
      <c r="AG22" s="15" t="s">
        <v>238</v>
      </c>
      <c r="AH22" s="15" t="s">
        <v>238</v>
      </c>
      <c r="AI22" s="30" t="s">
        <v>238</v>
      </c>
      <c r="AJ22" s="15" t="s">
        <v>238</v>
      </c>
      <c r="AK22" s="27" t="s">
        <v>238</v>
      </c>
      <c r="AL22" s="27" t="s">
        <v>238</v>
      </c>
      <c r="AM22" s="27" t="s">
        <v>238</v>
      </c>
      <c r="AN22" s="30" t="s">
        <v>238</v>
      </c>
      <c r="AO22" s="6" t="s">
        <v>238</v>
      </c>
      <c r="AP22" s="27" t="s">
        <v>238</v>
      </c>
      <c r="AQ22" s="27" t="s">
        <v>238</v>
      </c>
      <c r="AR22" s="27" t="s">
        <v>238</v>
      </c>
      <c r="AS22" s="6" t="s">
        <v>238</v>
      </c>
    </row>
    <row r="23" spans="1:45">
      <c r="A23" s="6">
        <v>2014</v>
      </c>
      <c r="B23" s="6">
        <v>4</v>
      </c>
      <c r="C23" s="6">
        <v>404</v>
      </c>
      <c r="D23" s="6" t="s">
        <v>45</v>
      </c>
      <c r="E23" s="6">
        <v>10</v>
      </c>
      <c r="F23" s="30" t="s">
        <v>238</v>
      </c>
      <c r="G23" s="6" t="s">
        <v>238</v>
      </c>
      <c r="H23" s="27" t="s">
        <v>238</v>
      </c>
      <c r="I23" s="6" t="s">
        <v>238</v>
      </c>
      <c r="J23" s="30" t="s">
        <v>238</v>
      </c>
      <c r="K23" s="6" t="s">
        <v>238</v>
      </c>
      <c r="L23" s="27" t="s">
        <v>238</v>
      </c>
      <c r="M23" s="6" t="s">
        <v>238</v>
      </c>
      <c r="N23" s="30" t="s">
        <v>238</v>
      </c>
      <c r="O23" s="6" t="s">
        <v>238</v>
      </c>
      <c r="P23" s="27" t="s">
        <v>238</v>
      </c>
      <c r="Q23" s="6" t="s">
        <v>238</v>
      </c>
      <c r="R23" s="30" t="s">
        <v>238</v>
      </c>
      <c r="S23" s="15" t="s">
        <v>238</v>
      </c>
      <c r="T23" s="27" t="s">
        <v>238</v>
      </c>
      <c r="U23" s="15" t="s">
        <v>238</v>
      </c>
      <c r="V23" s="30" t="s">
        <v>238</v>
      </c>
      <c r="W23" s="6" t="s">
        <v>238</v>
      </c>
      <c r="X23" s="27" t="s">
        <v>238</v>
      </c>
      <c r="Y23" s="6" t="s">
        <v>238</v>
      </c>
      <c r="Z23" s="30" t="s">
        <v>238</v>
      </c>
      <c r="AA23" s="15" t="s">
        <v>238</v>
      </c>
      <c r="AB23" s="15" t="s">
        <v>238</v>
      </c>
      <c r="AC23" s="30" t="s">
        <v>238</v>
      </c>
      <c r="AD23" s="15" t="s">
        <v>238</v>
      </c>
      <c r="AE23" s="15" t="s">
        <v>238</v>
      </c>
      <c r="AF23" s="30" t="s">
        <v>238</v>
      </c>
      <c r="AG23" s="15" t="s">
        <v>238</v>
      </c>
      <c r="AH23" s="15" t="s">
        <v>238</v>
      </c>
      <c r="AI23" s="30" t="s">
        <v>238</v>
      </c>
      <c r="AJ23" s="15" t="s">
        <v>238</v>
      </c>
      <c r="AK23" s="27" t="s">
        <v>238</v>
      </c>
      <c r="AL23" s="27" t="s">
        <v>238</v>
      </c>
      <c r="AM23" s="27" t="s">
        <v>238</v>
      </c>
      <c r="AN23" s="30" t="s">
        <v>238</v>
      </c>
      <c r="AO23" s="6" t="s">
        <v>238</v>
      </c>
      <c r="AP23" s="27" t="s">
        <v>238</v>
      </c>
      <c r="AQ23" s="27" t="s">
        <v>238</v>
      </c>
      <c r="AR23" s="27" t="s">
        <v>238</v>
      </c>
      <c r="AS23" s="6" t="s">
        <v>238</v>
      </c>
    </row>
    <row r="24" spans="1:45">
      <c r="A24" s="6">
        <v>2014</v>
      </c>
      <c r="B24" s="6">
        <v>4</v>
      </c>
      <c r="C24" s="6">
        <v>406</v>
      </c>
      <c r="D24" s="6" t="s">
        <v>59</v>
      </c>
      <c r="E24" s="6">
        <v>10</v>
      </c>
      <c r="F24" s="30">
        <v>41906</v>
      </c>
      <c r="G24" s="6" t="s">
        <v>66</v>
      </c>
      <c r="H24" s="27">
        <f>28*2.47*0.66/(16*2*1.057)</f>
        <v>1.3495033112582784</v>
      </c>
      <c r="I24" s="6" t="s">
        <v>61</v>
      </c>
      <c r="J24" s="30">
        <v>41906</v>
      </c>
      <c r="K24" s="10" t="s">
        <v>67</v>
      </c>
      <c r="L24" s="27">
        <f>18*0.8*2.47/(16*2*1.057)</f>
        <v>1.0515610217596976</v>
      </c>
      <c r="M24" s="6" t="s">
        <v>61</v>
      </c>
      <c r="N24" s="31">
        <v>41906</v>
      </c>
      <c r="O24" s="6" t="s">
        <v>233</v>
      </c>
      <c r="P24" s="27" t="s">
        <v>238</v>
      </c>
      <c r="Q24" s="6" t="s">
        <v>237</v>
      </c>
      <c r="R24" s="30">
        <v>41955</v>
      </c>
      <c r="S24" s="6" t="s">
        <v>165</v>
      </c>
      <c r="T24" s="27">
        <v>5024</v>
      </c>
      <c r="U24" s="6" t="s">
        <v>246</v>
      </c>
      <c r="V24" s="30" t="s">
        <v>238</v>
      </c>
      <c r="W24" s="6" t="s">
        <v>238</v>
      </c>
      <c r="X24" s="27" t="s">
        <v>238</v>
      </c>
      <c r="Y24" s="6" t="s">
        <v>238</v>
      </c>
      <c r="Z24" s="30">
        <v>41955</v>
      </c>
      <c r="AA24" s="6" t="s">
        <v>69</v>
      </c>
      <c r="AB24" s="6">
        <v>20</v>
      </c>
      <c r="AC24" s="30" t="s">
        <v>238</v>
      </c>
      <c r="AD24" s="15" t="s">
        <v>238</v>
      </c>
      <c r="AE24" s="15" t="s">
        <v>238</v>
      </c>
      <c r="AF24" s="30" t="s">
        <v>238</v>
      </c>
      <c r="AG24" s="15" t="s">
        <v>238</v>
      </c>
      <c r="AH24" s="15" t="s">
        <v>238</v>
      </c>
      <c r="AI24" s="30" t="s">
        <v>238</v>
      </c>
      <c r="AJ24" s="15" t="s">
        <v>238</v>
      </c>
      <c r="AK24" s="27" t="s">
        <v>238</v>
      </c>
      <c r="AL24" s="27" t="s">
        <v>238</v>
      </c>
      <c r="AM24" s="27" t="s">
        <v>238</v>
      </c>
      <c r="AN24" s="30" t="s">
        <v>238</v>
      </c>
      <c r="AO24" s="6" t="s">
        <v>238</v>
      </c>
      <c r="AP24" s="27" t="s">
        <v>238</v>
      </c>
      <c r="AQ24" s="27" t="s">
        <v>238</v>
      </c>
      <c r="AR24" s="27" t="s">
        <v>238</v>
      </c>
      <c r="AS24" s="6" t="s">
        <v>238</v>
      </c>
    </row>
    <row r="25" spans="1:45">
      <c r="A25" s="6">
        <v>2014</v>
      </c>
      <c r="B25" s="6">
        <v>4</v>
      </c>
      <c r="C25" s="6">
        <v>414</v>
      </c>
      <c r="D25" s="6" t="s">
        <v>55</v>
      </c>
      <c r="E25" s="15" t="s">
        <v>238</v>
      </c>
      <c r="F25" s="30">
        <v>41814</v>
      </c>
      <c r="G25" s="6" t="s">
        <v>66</v>
      </c>
      <c r="H25" s="27">
        <f>32*2.47*0.66/(16*2*1.057)</f>
        <v>1.5422894985808897</v>
      </c>
      <c r="I25" s="6" t="s">
        <v>72</v>
      </c>
      <c r="J25" s="30" t="s">
        <v>238</v>
      </c>
      <c r="K25" s="6" t="s">
        <v>238</v>
      </c>
      <c r="L25" s="27" t="s">
        <v>238</v>
      </c>
      <c r="M25" s="6" t="s">
        <v>238</v>
      </c>
      <c r="N25" s="30" t="s">
        <v>238</v>
      </c>
      <c r="O25" s="6" t="s">
        <v>238</v>
      </c>
      <c r="P25" s="27" t="s">
        <v>238</v>
      </c>
      <c r="Q25" s="6" t="s">
        <v>238</v>
      </c>
      <c r="R25" s="30">
        <v>41598</v>
      </c>
      <c r="S25" s="6" t="s">
        <v>164</v>
      </c>
      <c r="T25" s="27">
        <v>3498</v>
      </c>
      <c r="U25" s="6" t="s">
        <v>246</v>
      </c>
      <c r="V25" s="30">
        <v>41955</v>
      </c>
      <c r="W25" s="6" t="s">
        <v>165</v>
      </c>
      <c r="X25" s="27">
        <v>5024</v>
      </c>
      <c r="Y25" s="6" t="s">
        <v>246</v>
      </c>
      <c r="Z25" s="30">
        <v>41752</v>
      </c>
      <c r="AA25" s="6" t="s">
        <v>51</v>
      </c>
      <c r="AB25" s="6">
        <v>25</v>
      </c>
      <c r="AC25" s="30">
        <v>41779</v>
      </c>
      <c r="AD25" s="6" t="s">
        <v>52</v>
      </c>
      <c r="AE25" s="6">
        <v>15</v>
      </c>
      <c r="AF25" s="30">
        <v>41955</v>
      </c>
      <c r="AG25" s="6" t="s">
        <v>69</v>
      </c>
      <c r="AH25" s="6">
        <v>25</v>
      </c>
      <c r="AI25" s="30">
        <v>41781</v>
      </c>
      <c r="AJ25" s="6" t="s">
        <v>242</v>
      </c>
      <c r="AK25" s="27">
        <f>100*2.47*0.05/2.2</f>
        <v>5.6136363636363642</v>
      </c>
      <c r="AL25" s="27">
        <f>100*2.47*0.14*0.436/2.2</f>
        <v>6.8531272727272734</v>
      </c>
      <c r="AM25" s="27">
        <f>100*2.47*0.42*0.83/2.2</f>
        <v>39.138272727272728</v>
      </c>
      <c r="AN25" s="30" t="s">
        <v>238</v>
      </c>
      <c r="AO25" s="6" t="s">
        <v>238</v>
      </c>
      <c r="AP25" s="27" t="s">
        <v>238</v>
      </c>
      <c r="AQ25" s="27" t="s">
        <v>238</v>
      </c>
      <c r="AR25" s="27" t="s">
        <v>238</v>
      </c>
      <c r="AS25" s="6" t="s">
        <v>58</v>
      </c>
    </row>
    <row r="26" spans="1:45">
      <c r="A26" s="6">
        <v>2015</v>
      </c>
      <c r="B26" s="6">
        <v>1</v>
      </c>
      <c r="C26" s="6">
        <v>105</v>
      </c>
      <c r="D26" s="6" t="s">
        <v>55</v>
      </c>
      <c r="E26" s="15" t="s">
        <v>238</v>
      </c>
      <c r="F26" s="30">
        <v>42156</v>
      </c>
      <c r="G26" s="6" t="s">
        <v>66</v>
      </c>
      <c r="H26" s="27">
        <f>32*2.47*0.946*0.66/(16*2)</f>
        <v>1.5421692</v>
      </c>
      <c r="I26" s="6" t="s">
        <v>48</v>
      </c>
      <c r="J26" s="30" t="s">
        <v>238</v>
      </c>
      <c r="K26" s="6" t="s">
        <v>238</v>
      </c>
      <c r="L26" s="27" t="s">
        <v>238</v>
      </c>
      <c r="M26" s="6" t="s">
        <v>238</v>
      </c>
      <c r="N26" s="30" t="s">
        <v>238</v>
      </c>
      <c r="O26" s="6" t="s">
        <v>238</v>
      </c>
      <c r="P26" s="27" t="s">
        <v>238</v>
      </c>
      <c r="Q26" s="6" t="s">
        <v>238</v>
      </c>
      <c r="R26" s="31">
        <v>41955</v>
      </c>
      <c r="S26" s="6" t="s">
        <v>165</v>
      </c>
      <c r="T26" s="27">
        <v>5024</v>
      </c>
      <c r="U26" s="6" t="s">
        <v>246</v>
      </c>
      <c r="V26" s="31">
        <v>42328</v>
      </c>
      <c r="W26" s="18" t="s">
        <v>166</v>
      </c>
      <c r="X26" s="28">
        <v>5861</v>
      </c>
      <c r="Y26" s="18" t="s">
        <v>246</v>
      </c>
      <c r="Z26" s="30">
        <v>41955</v>
      </c>
      <c r="AA26" s="6" t="s">
        <v>69</v>
      </c>
      <c r="AB26" s="6">
        <v>20</v>
      </c>
      <c r="AC26" s="31">
        <v>42124</v>
      </c>
      <c r="AD26" s="18" t="s">
        <v>52</v>
      </c>
      <c r="AE26" s="18">
        <v>15</v>
      </c>
      <c r="AF26" s="31">
        <v>42328</v>
      </c>
      <c r="AG26" s="18" t="s">
        <v>69</v>
      </c>
      <c r="AH26" s="18">
        <v>20</v>
      </c>
      <c r="AI26" s="31">
        <v>42124</v>
      </c>
      <c r="AJ26" s="6" t="s">
        <v>242</v>
      </c>
      <c r="AK26" s="27">
        <f>100*2.47*0.05/2.2</f>
        <v>5.6136363636363642</v>
      </c>
      <c r="AL26" s="27">
        <f>100*2.47*0.14*0.436/2.2</f>
        <v>6.8531272727272734</v>
      </c>
      <c r="AM26" s="27">
        <f>100*2.47*0.42*0.83/2.2</f>
        <v>39.138272727272728</v>
      </c>
      <c r="AN26" s="30" t="s">
        <v>238</v>
      </c>
      <c r="AO26" s="6" t="s">
        <v>238</v>
      </c>
      <c r="AP26" s="27" t="s">
        <v>238</v>
      </c>
      <c r="AQ26" s="27" t="s">
        <v>238</v>
      </c>
      <c r="AR26" s="27" t="s">
        <v>238</v>
      </c>
      <c r="AS26" s="6" t="s">
        <v>58</v>
      </c>
    </row>
    <row r="27" spans="1:45">
      <c r="A27" s="6">
        <v>2015</v>
      </c>
      <c r="B27" s="6">
        <v>1</v>
      </c>
      <c r="C27" s="6">
        <v>107</v>
      </c>
      <c r="D27" s="6" t="s">
        <v>59</v>
      </c>
      <c r="E27" s="6">
        <v>10</v>
      </c>
      <c r="F27" s="30">
        <v>42268</v>
      </c>
      <c r="G27" s="6" t="s">
        <v>66</v>
      </c>
      <c r="H27" s="27">
        <f>28*2.47*0.946*0.66/(16*2)</f>
        <v>1.3493980500000002</v>
      </c>
      <c r="I27" s="6" t="s">
        <v>61</v>
      </c>
      <c r="J27" s="30">
        <v>42268</v>
      </c>
      <c r="K27" s="6" t="s">
        <v>67</v>
      </c>
      <c r="L27" s="27">
        <f>24*2.47*0.946*0.8/(16*2)</f>
        <v>1.401972</v>
      </c>
      <c r="M27" s="6" t="s">
        <v>61</v>
      </c>
      <c r="N27" s="30">
        <v>42268</v>
      </c>
      <c r="O27" s="18" t="s">
        <v>187</v>
      </c>
      <c r="P27" s="28">
        <f>3*2.47/2.2</f>
        <v>3.3681818181818182</v>
      </c>
      <c r="Q27" s="6" t="s">
        <v>237</v>
      </c>
      <c r="R27" s="31">
        <v>42328</v>
      </c>
      <c r="S27" s="18" t="s">
        <v>166</v>
      </c>
      <c r="T27" s="28">
        <v>5861</v>
      </c>
      <c r="U27" s="18" t="s">
        <v>246</v>
      </c>
      <c r="V27" s="30" t="s">
        <v>238</v>
      </c>
      <c r="W27" s="6" t="s">
        <v>238</v>
      </c>
      <c r="X27" s="27" t="s">
        <v>238</v>
      </c>
      <c r="Y27" s="6" t="s">
        <v>238</v>
      </c>
      <c r="Z27" s="30">
        <v>42328</v>
      </c>
      <c r="AA27" s="6" t="s">
        <v>69</v>
      </c>
      <c r="AB27" s="6">
        <v>20</v>
      </c>
      <c r="AC27" s="30" t="s">
        <v>238</v>
      </c>
      <c r="AD27" s="15" t="s">
        <v>238</v>
      </c>
      <c r="AE27" s="15" t="s">
        <v>238</v>
      </c>
      <c r="AF27" s="30" t="s">
        <v>238</v>
      </c>
      <c r="AG27" s="15" t="s">
        <v>238</v>
      </c>
      <c r="AH27" s="15" t="s">
        <v>238</v>
      </c>
      <c r="AI27" s="31">
        <v>42150</v>
      </c>
      <c r="AJ27" s="6" t="s">
        <v>239</v>
      </c>
      <c r="AK27" s="28">
        <v>0</v>
      </c>
      <c r="AL27" s="28">
        <v>0</v>
      </c>
      <c r="AM27" s="27">
        <f>150*2.47*0.6*0.83/2.2</f>
        <v>83.867727272727279</v>
      </c>
      <c r="AN27" s="31">
        <v>42184</v>
      </c>
      <c r="AO27" s="6" t="s">
        <v>239</v>
      </c>
      <c r="AP27" s="28">
        <v>0</v>
      </c>
      <c r="AQ27" s="28">
        <v>0</v>
      </c>
      <c r="AR27" s="27">
        <f>150*2.47*0.6*0.83/2.2</f>
        <v>83.867727272727279</v>
      </c>
      <c r="AS27" s="6" t="s">
        <v>245</v>
      </c>
    </row>
    <row r="28" spans="1:45">
      <c r="A28" s="6">
        <v>2015</v>
      </c>
      <c r="B28" s="6">
        <v>1</v>
      </c>
      <c r="C28" s="6">
        <v>111</v>
      </c>
      <c r="D28" s="6" t="s">
        <v>45</v>
      </c>
      <c r="E28" s="6">
        <v>10</v>
      </c>
      <c r="F28" s="30" t="s">
        <v>238</v>
      </c>
      <c r="G28" s="6" t="s">
        <v>238</v>
      </c>
      <c r="H28" s="27" t="s">
        <v>238</v>
      </c>
      <c r="I28" s="6" t="s">
        <v>238</v>
      </c>
      <c r="J28" s="30" t="s">
        <v>238</v>
      </c>
      <c r="K28" s="6" t="s">
        <v>238</v>
      </c>
      <c r="L28" s="27" t="s">
        <v>238</v>
      </c>
      <c r="M28" s="6" t="s">
        <v>238</v>
      </c>
      <c r="N28" s="30" t="s">
        <v>238</v>
      </c>
      <c r="O28" s="6" t="s">
        <v>238</v>
      </c>
      <c r="P28" s="27" t="s">
        <v>238</v>
      </c>
      <c r="Q28" s="6" t="s">
        <v>238</v>
      </c>
      <c r="R28" s="30" t="s">
        <v>238</v>
      </c>
      <c r="S28" s="15" t="s">
        <v>238</v>
      </c>
      <c r="T28" s="27" t="s">
        <v>238</v>
      </c>
      <c r="U28" s="15" t="s">
        <v>238</v>
      </c>
      <c r="V28" s="30" t="s">
        <v>238</v>
      </c>
      <c r="W28" s="6" t="s">
        <v>238</v>
      </c>
      <c r="X28" s="27" t="s">
        <v>238</v>
      </c>
      <c r="Y28" s="6" t="s">
        <v>238</v>
      </c>
      <c r="Z28" s="30" t="s">
        <v>238</v>
      </c>
      <c r="AA28" s="15" t="s">
        <v>238</v>
      </c>
      <c r="AB28" s="15" t="s">
        <v>238</v>
      </c>
      <c r="AC28" s="30" t="s">
        <v>238</v>
      </c>
      <c r="AD28" s="15" t="s">
        <v>238</v>
      </c>
      <c r="AE28" s="15" t="s">
        <v>238</v>
      </c>
      <c r="AF28" s="30" t="s">
        <v>238</v>
      </c>
      <c r="AG28" s="15" t="s">
        <v>238</v>
      </c>
      <c r="AH28" s="15" t="s">
        <v>238</v>
      </c>
      <c r="AI28" s="31">
        <v>42150</v>
      </c>
      <c r="AJ28" s="6" t="s">
        <v>239</v>
      </c>
      <c r="AK28" s="28">
        <v>0</v>
      </c>
      <c r="AL28" s="28">
        <v>0</v>
      </c>
      <c r="AM28" s="27">
        <f>150*2.47*0.6*0.83/2.2</f>
        <v>83.867727272727279</v>
      </c>
      <c r="AN28" s="30" t="s">
        <v>238</v>
      </c>
      <c r="AO28" s="6" t="s">
        <v>238</v>
      </c>
      <c r="AP28" s="27" t="s">
        <v>238</v>
      </c>
      <c r="AQ28" s="27" t="s">
        <v>238</v>
      </c>
      <c r="AR28" s="27" t="s">
        <v>238</v>
      </c>
      <c r="AS28" s="6" t="s">
        <v>238</v>
      </c>
    </row>
    <row r="29" spans="1:45">
      <c r="A29" s="6">
        <v>2015</v>
      </c>
      <c r="B29" s="6">
        <v>1</v>
      </c>
      <c r="C29" s="6">
        <v>113</v>
      </c>
      <c r="D29" s="6" t="s">
        <v>46</v>
      </c>
      <c r="E29" s="6">
        <v>10</v>
      </c>
      <c r="F29" s="30">
        <v>42164</v>
      </c>
      <c r="G29" s="6" t="s">
        <v>70</v>
      </c>
      <c r="H29" s="27">
        <f>6*2.47/(16*8*2.2)</f>
        <v>5.2627840909090909E-2</v>
      </c>
      <c r="I29" s="6" t="s">
        <v>48</v>
      </c>
      <c r="J29" s="30" t="s">
        <v>238</v>
      </c>
      <c r="K29" s="6" t="s">
        <v>238</v>
      </c>
      <c r="L29" s="27" t="s">
        <v>238</v>
      </c>
      <c r="M29" s="6" t="s">
        <v>238</v>
      </c>
      <c r="N29" s="30" t="s">
        <v>238</v>
      </c>
      <c r="O29" s="6" t="s">
        <v>238</v>
      </c>
      <c r="P29" s="27" t="s">
        <v>238</v>
      </c>
      <c r="Q29" s="6" t="s">
        <v>238</v>
      </c>
      <c r="R29" s="31">
        <v>41955</v>
      </c>
      <c r="S29" s="6" t="s">
        <v>165</v>
      </c>
      <c r="T29" s="27">
        <v>5024</v>
      </c>
      <c r="U29" s="6" t="s">
        <v>246</v>
      </c>
      <c r="V29" s="30" t="s">
        <v>238</v>
      </c>
      <c r="W29" s="6" t="s">
        <v>238</v>
      </c>
      <c r="X29" s="27" t="s">
        <v>238</v>
      </c>
      <c r="Y29" s="6" t="s">
        <v>238</v>
      </c>
      <c r="Z29" s="30">
        <v>41955</v>
      </c>
      <c r="AA29" s="6" t="s">
        <v>69</v>
      </c>
      <c r="AB29" s="6">
        <v>25</v>
      </c>
      <c r="AC29" s="31">
        <v>42097</v>
      </c>
      <c r="AD29" s="18" t="s">
        <v>52</v>
      </c>
      <c r="AE29" s="18">
        <v>10</v>
      </c>
      <c r="AF29" s="31">
        <v>42100</v>
      </c>
      <c r="AG29" s="18" t="s">
        <v>73</v>
      </c>
      <c r="AH29" s="15" t="s">
        <v>238</v>
      </c>
      <c r="AI29" s="30" t="s">
        <v>238</v>
      </c>
      <c r="AJ29" s="15" t="s">
        <v>238</v>
      </c>
      <c r="AK29" s="27" t="s">
        <v>238</v>
      </c>
      <c r="AL29" s="27" t="s">
        <v>238</v>
      </c>
      <c r="AM29" s="27" t="s">
        <v>238</v>
      </c>
      <c r="AN29" s="30" t="s">
        <v>238</v>
      </c>
      <c r="AO29" s="6" t="s">
        <v>238</v>
      </c>
      <c r="AP29" s="27" t="s">
        <v>238</v>
      </c>
      <c r="AQ29" s="27" t="s">
        <v>238</v>
      </c>
      <c r="AR29" s="27" t="s">
        <v>238</v>
      </c>
      <c r="AS29" s="6" t="s">
        <v>238</v>
      </c>
    </row>
    <row r="30" spans="1:45">
      <c r="A30" s="6">
        <v>2015</v>
      </c>
      <c r="B30" s="6">
        <v>3</v>
      </c>
      <c r="C30" s="6">
        <v>311</v>
      </c>
      <c r="D30" s="6" t="s">
        <v>46</v>
      </c>
      <c r="E30" s="6">
        <v>10</v>
      </c>
      <c r="F30" s="30">
        <v>42164</v>
      </c>
      <c r="G30" s="6" t="s">
        <v>70</v>
      </c>
      <c r="H30" s="27">
        <f>6*2.47/(16*8*2.2)</f>
        <v>5.2627840909090909E-2</v>
      </c>
      <c r="I30" s="6" t="s">
        <v>48</v>
      </c>
      <c r="J30" s="30" t="s">
        <v>238</v>
      </c>
      <c r="K30" s="6" t="s">
        <v>238</v>
      </c>
      <c r="L30" s="27" t="s">
        <v>238</v>
      </c>
      <c r="M30" s="6" t="s">
        <v>238</v>
      </c>
      <c r="N30" s="30" t="s">
        <v>238</v>
      </c>
      <c r="O30" s="6" t="s">
        <v>238</v>
      </c>
      <c r="P30" s="27" t="s">
        <v>238</v>
      </c>
      <c r="Q30" s="6" t="s">
        <v>238</v>
      </c>
      <c r="R30" s="31">
        <v>41955</v>
      </c>
      <c r="S30" s="6" t="s">
        <v>165</v>
      </c>
      <c r="T30" s="27">
        <v>5024</v>
      </c>
      <c r="U30" s="6" t="s">
        <v>246</v>
      </c>
      <c r="V30" s="30" t="s">
        <v>238</v>
      </c>
      <c r="W30" s="6" t="s">
        <v>238</v>
      </c>
      <c r="X30" s="27" t="s">
        <v>238</v>
      </c>
      <c r="Y30" s="6" t="s">
        <v>238</v>
      </c>
      <c r="Z30" s="30">
        <v>41955</v>
      </c>
      <c r="AA30" s="6" t="s">
        <v>69</v>
      </c>
      <c r="AB30" s="6">
        <v>25</v>
      </c>
      <c r="AC30" s="31">
        <v>42097</v>
      </c>
      <c r="AD30" s="18" t="s">
        <v>52</v>
      </c>
      <c r="AE30" s="18">
        <v>10</v>
      </c>
      <c r="AF30" s="31">
        <v>42100</v>
      </c>
      <c r="AG30" s="18" t="s">
        <v>73</v>
      </c>
      <c r="AH30" s="15" t="s">
        <v>238</v>
      </c>
      <c r="AI30" s="30" t="s">
        <v>238</v>
      </c>
      <c r="AJ30" s="15" t="s">
        <v>238</v>
      </c>
      <c r="AK30" s="27" t="s">
        <v>238</v>
      </c>
      <c r="AL30" s="27" t="s">
        <v>238</v>
      </c>
      <c r="AM30" s="27" t="s">
        <v>238</v>
      </c>
      <c r="AN30" s="30" t="s">
        <v>238</v>
      </c>
      <c r="AO30" s="6" t="s">
        <v>238</v>
      </c>
      <c r="AP30" s="27" t="s">
        <v>238</v>
      </c>
      <c r="AQ30" s="27" t="s">
        <v>238</v>
      </c>
      <c r="AR30" s="27" t="s">
        <v>238</v>
      </c>
      <c r="AS30" s="6" t="s">
        <v>238</v>
      </c>
    </row>
    <row r="31" spans="1:45">
      <c r="A31" s="6">
        <v>2015</v>
      </c>
      <c r="B31" s="6">
        <v>3</v>
      </c>
      <c r="C31" s="6">
        <v>305</v>
      </c>
      <c r="D31" s="6" t="s">
        <v>45</v>
      </c>
      <c r="E31" s="6">
        <v>10</v>
      </c>
      <c r="F31" s="30" t="s">
        <v>238</v>
      </c>
      <c r="G31" s="6" t="s">
        <v>238</v>
      </c>
      <c r="H31" s="27" t="s">
        <v>238</v>
      </c>
      <c r="I31" s="6" t="s">
        <v>238</v>
      </c>
      <c r="J31" s="30" t="s">
        <v>238</v>
      </c>
      <c r="K31" s="6" t="s">
        <v>238</v>
      </c>
      <c r="L31" s="27" t="s">
        <v>238</v>
      </c>
      <c r="M31" s="6" t="s">
        <v>238</v>
      </c>
      <c r="N31" s="30" t="s">
        <v>238</v>
      </c>
      <c r="O31" s="6" t="s">
        <v>238</v>
      </c>
      <c r="P31" s="27" t="s">
        <v>238</v>
      </c>
      <c r="Q31" s="6" t="s">
        <v>238</v>
      </c>
      <c r="R31" s="30" t="s">
        <v>238</v>
      </c>
      <c r="S31" s="15" t="s">
        <v>238</v>
      </c>
      <c r="T31" s="27" t="s">
        <v>238</v>
      </c>
      <c r="U31" s="15" t="s">
        <v>238</v>
      </c>
      <c r="V31" s="30" t="s">
        <v>238</v>
      </c>
      <c r="W31" s="6" t="s">
        <v>238</v>
      </c>
      <c r="X31" s="27" t="s">
        <v>238</v>
      </c>
      <c r="Y31" s="6" t="s">
        <v>238</v>
      </c>
      <c r="Z31" s="30" t="s">
        <v>238</v>
      </c>
      <c r="AA31" s="15" t="s">
        <v>238</v>
      </c>
      <c r="AB31" s="15" t="s">
        <v>238</v>
      </c>
      <c r="AC31" s="30" t="s">
        <v>238</v>
      </c>
      <c r="AD31" s="15" t="s">
        <v>238</v>
      </c>
      <c r="AE31" s="15" t="s">
        <v>238</v>
      </c>
      <c r="AF31" s="30" t="s">
        <v>238</v>
      </c>
      <c r="AG31" s="15" t="s">
        <v>238</v>
      </c>
      <c r="AH31" s="15" t="s">
        <v>238</v>
      </c>
      <c r="AI31" s="31">
        <v>42150</v>
      </c>
      <c r="AJ31" s="6" t="s">
        <v>239</v>
      </c>
      <c r="AK31" s="28">
        <v>0</v>
      </c>
      <c r="AL31" s="28">
        <v>0</v>
      </c>
      <c r="AM31" s="27">
        <f>150*2.47*0.6*0.83/2.2</f>
        <v>83.867727272727279</v>
      </c>
      <c r="AN31" s="30" t="s">
        <v>238</v>
      </c>
      <c r="AO31" s="6" t="s">
        <v>238</v>
      </c>
      <c r="AP31" s="27" t="s">
        <v>238</v>
      </c>
      <c r="AQ31" s="27" t="s">
        <v>238</v>
      </c>
      <c r="AR31" s="27" t="s">
        <v>238</v>
      </c>
      <c r="AS31" s="6" t="s">
        <v>238</v>
      </c>
    </row>
    <row r="32" spans="1:45">
      <c r="A32" s="6">
        <v>2015</v>
      </c>
      <c r="B32" s="6">
        <v>3</v>
      </c>
      <c r="C32" s="6">
        <v>308</v>
      </c>
      <c r="D32" s="6" t="s">
        <v>55</v>
      </c>
      <c r="E32" s="15" t="s">
        <v>238</v>
      </c>
      <c r="F32" s="30">
        <v>42156</v>
      </c>
      <c r="G32" s="6" t="s">
        <v>66</v>
      </c>
      <c r="H32" s="27">
        <f>32*2.47*0.946*0.66/(16*2)</f>
        <v>1.5421692</v>
      </c>
      <c r="I32" s="6" t="s">
        <v>48</v>
      </c>
      <c r="J32" s="30" t="s">
        <v>238</v>
      </c>
      <c r="K32" s="6" t="s">
        <v>238</v>
      </c>
      <c r="L32" s="27" t="s">
        <v>238</v>
      </c>
      <c r="M32" s="6" t="s">
        <v>238</v>
      </c>
      <c r="N32" s="30" t="s">
        <v>238</v>
      </c>
      <c r="O32" s="6" t="s">
        <v>238</v>
      </c>
      <c r="P32" s="27" t="s">
        <v>238</v>
      </c>
      <c r="Q32" s="6" t="s">
        <v>238</v>
      </c>
      <c r="R32" s="31">
        <v>41955</v>
      </c>
      <c r="S32" s="6" t="s">
        <v>165</v>
      </c>
      <c r="T32" s="27">
        <v>5024</v>
      </c>
      <c r="U32" s="6" t="s">
        <v>246</v>
      </c>
      <c r="V32" s="31">
        <v>42328</v>
      </c>
      <c r="W32" s="18" t="s">
        <v>166</v>
      </c>
      <c r="X32" s="28">
        <v>5861</v>
      </c>
      <c r="Y32" s="18" t="s">
        <v>246</v>
      </c>
      <c r="Z32" s="30">
        <v>41955</v>
      </c>
      <c r="AA32" s="6" t="s">
        <v>69</v>
      </c>
      <c r="AB32" s="6">
        <v>20</v>
      </c>
      <c r="AC32" s="31">
        <v>42124</v>
      </c>
      <c r="AD32" s="18" t="s">
        <v>52</v>
      </c>
      <c r="AE32" s="18">
        <v>15</v>
      </c>
      <c r="AF32" s="31">
        <v>42328</v>
      </c>
      <c r="AG32" s="18" t="s">
        <v>69</v>
      </c>
      <c r="AH32" s="18">
        <v>20</v>
      </c>
      <c r="AI32" s="31">
        <v>42124</v>
      </c>
      <c r="AJ32" s="6" t="s">
        <v>242</v>
      </c>
      <c r="AK32" s="27">
        <f>100*2.47*0.05/2.2</f>
        <v>5.6136363636363642</v>
      </c>
      <c r="AL32" s="27">
        <f>100*2.47*0.14*0.436/2.2</f>
        <v>6.8531272727272734</v>
      </c>
      <c r="AM32" s="27">
        <f>100*2.47*0.42*0.83/2.2</f>
        <v>39.138272727272728</v>
      </c>
      <c r="AN32" s="30" t="s">
        <v>238</v>
      </c>
      <c r="AO32" s="6" t="s">
        <v>238</v>
      </c>
      <c r="AP32" s="27" t="s">
        <v>238</v>
      </c>
      <c r="AQ32" s="27" t="s">
        <v>238</v>
      </c>
      <c r="AR32" s="27" t="s">
        <v>238</v>
      </c>
      <c r="AS32" s="6" t="s">
        <v>58</v>
      </c>
    </row>
    <row r="33" spans="1:45">
      <c r="A33" s="6">
        <v>2015</v>
      </c>
      <c r="B33" s="6">
        <v>3</v>
      </c>
      <c r="C33" s="6">
        <v>309</v>
      </c>
      <c r="D33" s="6" t="s">
        <v>59</v>
      </c>
      <c r="E33" s="6">
        <v>10</v>
      </c>
      <c r="F33" s="30">
        <v>42268</v>
      </c>
      <c r="G33" s="6" t="s">
        <v>66</v>
      </c>
      <c r="H33" s="27">
        <f>28*2.47*0.946*0.66/(16*2)</f>
        <v>1.3493980500000002</v>
      </c>
      <c r="I33" s="6" t="s">
        <v>61</v>
      </c>
      <c r="J33" s="30">
        <v>42268</v>
      </c>
      <c r="K33" s="6" t="s">
        <v>67</v>
      </c>
      <c r="L33" s="27">
        <f>24*2.47*0.946*0.8/(16*2)</f>
        <v>1.401972</v>
      </c>
      <c r="M33" s="6" t="s">
        <v>61</v>
      </c>
      <c r="N33" s="30">
        <v>42268</v>
      </c>
      <c r="O33" s="18" t="s">
        <v>187</v>
      </c>
      <c r="P33" s="28">
        <f>3*2.47/2.2</f>
        <v>3.3681818181818182</v>
      </c>
      <c r="Q33" s="6" t="s">
        <v>237</v>
      </c>
      <c r="R33" s="31">
        <v>42328</v>
      </c>
      <c r="S33" s="18" t="s">
        <v>166</v>
      </c>
      <c r="T33" s="28">
        <v>5861</v>
      </c>
      <c r="U33" s="18" t="s">
        <v>246</v>
      </c>
      <c r="V33" s="30" t="s">
        <v>238</v>
      </c>
      <c r="W33" s="6" t="s">
        <v>238</v>
      </c>
      <c r="X33" s="27" t="s">
        <v>238</v>
      </c>
      <c r="Y33" s="6" t="s">
        <v>238</v>
      </c>
      <c r="Z33" s="30">
        <v>42328</v>
      </c>
      <c r="AA33" s="6" t="s">
        <v>69</v>
      </c>
      <c r="AB33" s="6">
        <v>20</v>
      </c>
      <c r="AC33" s="30" t="s">
        <v>238</v>
      </c>
      <c r="AD33" s="15" t="s">
        <v>238</v>
      </c>
      <c r="AE33" s="15" t="s">
        <v>238</v>
      </c>
      <c r="AF33" s="30" t="s">
        <v>238</v>
      </c>
      <c r="AG33" s="15" t="s">
        <v>238</v>
      </c>
      <c r="AH33" s="15" t="s">
        <v>238</v>
      </c>
      <c r="AI33" s="31">
        <v>42150</v>
      </c>
      <c r="AJ33" s="6" t="s">
        <v>239</v>
      </c>
      <c r="AK33" s="28">
        <v>0</v>
      </c>
      <c r="AL33" s="28">
        <v>0</v>
      </c>
      <c r="AM33" s="27">
        <f t="shared" ref="AM33:AM35" si="0">150*2.47*0.6*0.83/2.2</f>
        <v>83.867727272727279</v>
      </c>
      <c r="AN33" s="30" t="s">
        <v>238</v>
      </c>
      <c r="AO33" s="6" t="s">
        <v>238</v>
      </c>
      <c r="AP33" s="27" t="s">
        <v>238</v>
      </c>
      <c r="AQ33" s="27" t="s">
        <v>238</v>
      </c>
      <c r="AR33" s="27" t="s">
        <v>238</v>
      </c>
      <c r="AS33" s="6" t="s">
        <v>245</v>
      </c>
    </row>
    <row r="34" spans="1:45">
      <c r="A34" s="6">
        <v>2015</v>
      </c>
      <c r="B34" s="6">
        <v>4</v>
      </c>
      <c r="C34" s="6">
        <v>409</v>
      </c>
      <c r="D34" s="6" t="s">
        <v>45</v>
      </c>
      <c r="E34" s="6">
        <v>10</v>
      </c>
      <c r="F34" s="30" t="s">
        <v>238</v>
      </c>
      <c r="G34" s="6" t="s">
        <v>238</v>
      </c>
      <c r="H34" s="27" t="s">
        <v>238</v>
      </c>
      <c r="I34" s="6" t="s">
        <v>238</v>
      </c>
      <c r="J34" s="30" t="s">
        <v>238</v>
      </c>
      <c r="K34" s="6" t="s">
        <v>238</v>
      </c>
      <c r="L34" s="27" t="s">
        <v>238</v>
      </c>
      <c r="M34" s="6" t="s">
        <v>238</v>
      </c>
      <c r="N34" s="30" t="s">
        <v>238</v>
      </c>
      <c r="O34" s="6" t="s">
        <v>238</v>
      </c>
      <c r="P34" s="27" t="s">
        <v>238</v>
      </c>
      <c r="Q34" s="6" t="s">
        <v>238</v>
      </c>
      <c r="R34" s="30" t="s">
        <v>238</v>
      </c>
      <c r="S34" s="15" t="s">
        <v>238</v>
      </c>
      <c r="T34" s="27" t="s">
        <v>238</v>
      </c>
      <c r="U34" s="15" t="s">
        <v>238</v>
      </c>
      <c r="V34" s="30" t="s">
        <v>238</v>
      </c>
      <c r="W34" s="6" t="s">
        <v>238</v>
      </c>
      <c r="X34" s="27" t="s">
        <v>238</v>
      </c>
      <c r="Y34" s="6" t="s">
        <v>238</v>
      </c>
      <c r="Z34" s="30" t="s">
        <v>238</v>
      </c>
      <c r="AA34" s="15" t="s">
        <v>238</v>
      </c>
      <c r="AB34" s="15" t="s">
        <v>238</v>
      </c>
      <c r="AC34" s="30" t="s">
        <v>238</v>
      </c>
      <c r="AD34" s="15" t="s">
        <v>238</v>
      </c>
      <c r="AE34" s="15" t="s">
        <v>238</v>
      </c>
      <c r="AF34" s="30" t="s">
        <v>238</v>
      </c>
      <c r="AG34" s="15" t="s">
        <v>238</v>
      </c>
      <c r="AH34" s="15" t="s">
        <v>238</v>
      </c>
      <c r="AI34" s="31">
        <v>42150</v>
      </c>
      <c r="AJ34" s="6" t="s">
        <v>239</v>
      </c>
      <c r="AK34" s="28">
        <v>0</v>
      </c>
      <c r="AL34" s="28">
        <v>0</v>
      </c>
      <c r="AM34" s="27">
        <f t="shared" si="0"/>
        <v>83.867727272727279</v>
      </c>
      <c r="AN34" s="31">
        <v>42184</v>
      </c>
      <c r="AO34" s="6" t="s">
        <v>239</v>
      </c>
      <c r="AP34" s="28">
        <v>0</v>
      </c>
      <c r="AQ34" s="28">
        <v>0</v>
      </c>
      <c r="AR34" s="27">
        <f>150*2.47*0.6*0.83/2.2</f>
        <v>83.867727272727279</v>
      </c>
      <c r="AS34" s="6" t="s">
        <v>238</v>
      </c>
    </row>
    <row r="35" spans="1:45">
      <c r="A35" s="6">
        <v>2015</v>
      </c>
      <c r="B35" s="6">
        <v>4</v>
      </c>
      <c r="C35" s="6">
        <v>404</v>
      </c>
      <c r="D35" s="6" t="s">
        <v>59</v>
      </c>
      <c r="E35" s="6">
        <v>10</v>
      </c>
      <c r="F35" s="30">
        <v>42268</v>
      </c>
      <c r="G35" s="6" t="s">
        <v>66</v>
      </c>
      <c r="H35" s="27">
        <f>28*2.47*0.946*0.66/(16*2)</f>
        <v>1.3493980500000002</v>
      </c>
      <c r="I35" s="6" t="s">
        <v>61</v>
      </c>
      <c r="J35" s="30">
        <v>42268</v>
      </c>
      <c r="K35" s="6" t="s">
        <v>67</v>
      </c>
      <c r="L35" s="27">
        <f>24*2.47*0.946*0.8/(16*2)</f>
        <v>1.401972</v>
      </c>
      <c r="M35" s="6" t="s">
        <v>61</v>
      </c>
      <c r="N35" s="30">
        <v>42268</v>
      </c>
      <c r="O35" s="18" t="s">
        <v>187</v>
      </c>
      <c r="P35" s="28">
        <f>3*2.47/2.2</f>
        <v>3.3681818181818182</v>
      </c>
      <c r="Q35" s="6" t="s">
        <v>237</v>
      </c>
      <c r="R35" s="31">
        <v>42328</v>
      </c>
      <c r="S35" s="18" t="s">
        <v>166</v>
      </c>
      <c r="T35" s="28">
        <v>5861</v>
      </c>
      <c r="U35" s="18" t="s">
        <v>246</v>
      </c>
      <c r="V35" s="30" t="s">
        <v>238</v>
      </c>
      <c r="W35" s="6" t="s">
        <v>238</v>
      </c>
      <c r="X35" s="27" t="s">
        <v>238</v>
      </c>
      <c r="Y35" s="6" t="s">
        <v>238</v>
      </c>
      <c r="Z35" s="30">
        <v>42328</v>
      </c>
      <c r="AA35" s="6" t="s">
        <v>69</v>
      </c>
      <c r="AB35" s="6">
        <v>20</v>
      </c>
      <c r="AC35" s="30" t="s">
        <v>238</v>
      </c>
      <c r="AD35" s="15" t="s">
        <v>238</v>
      </c>
      <c r="AE35" s="15" t="s">
        <v>238</v>
      </c>
      <c r="AF35" s="30" t="s">
        <v>238</v>
      </c>
      <c r="AG35" s="15" t="s">
        <v>238</v>
      </c>
      <c r="AH35" s="15" t="s">
        <v>238</v>
      </c>
      <c r="AI35" s="31">
        <v>42150</v>
      </c>
      <c r="AJ35" s="6" t="s">
        <v>239</v>
      </c>
      <c r="AK35" s="28">
        <v>0</v>
      </c>
      <c r="AL35" s="28">
        <v>0</v>
      </c>
      <c r="AM35" s="27">
        <f t="shared" si="0"/>
        <v>83.867727272727279</v>
      </c>
      <c r="AN35" s="31">
        <v>42184</v>
      </c>
      <c r="AO35" s="6" t="s">
        <v>239</v>
      </c>
      <c r="AP35" s="28">
        <v>0</v>
      </c>
      <c r="AQ35" s="28">
        <v>0</v>
      </c>
      <c r="AR35" s="27">
        <f>150*2.47*0.6*0.83/2.2</f>
        <v>83.867727272727279</v>
      </c>
      <c r="AS35" s="6" t="s">
        <v>245</v>
      </c>
    </row>
    <row r="36" spans="1:45">
      <c r="A36" s="6">
        <v>2015</v>
      </c>
      <c r="B36" s="6">
        <v>4</v>
      </c>
      <c r="C36" s="6">
        <v>406</v>
      </c>
      <c r="D36" s="6" t="s">
        <v>55</v>
      </c>
      <c r="E36" s="15" t="s">
        <v>238</v>
      </c>
      <c r="F36" s="30">
        <v>42156</v>
      </c>
      <c r="G36" s="6" t="s">
        <v>66</v>
      </c>
      <c r="H36" s="27">
        <f>32*2.47*0.946*0.66/(16*2)</f>
        <v>1.5421692</v>
      </c>
      <c r="I36" s="6" t="s">
        <v>48</v>
      </c>
      <c r="J36" s="30" t="s">
        <v>238</v>
      </c>
      <c r="K36" s="6" t="s">
        <v>238</v>
      </c>
      <c r="L36" s="27" t="s">
        <v>238</v>
      </c>
      <c r="M36" s="6" t="s">
        <v>238</v>
      </c>
      <c r="N36" s="30" t="s">
        <v>238</v>
      </c>
      <c r="O36" s="6" t="s">
        <v>238</v>
      </c>
      <c r="P36" s="27" t="s">
        <v>238</v>
      </c>
      <c r="Q36" s="6" t="s">
        <v>238</v>
      </c>
      <c r="R36" s="31">
        <v>41955</v>
      </c>
      <c r="S36" s="6" t="s">
        <v>165</v>
      </c>
      <c r="T36" s="27">
        <v>5024</v>
      </c>
      <c r="U36" s="6" t="s">
        <v>246</v>
      </c>
      <c r="V36" s="31">
        <v>42328</v>
      </c>
      <c r="W36" s="18" t="s">
        <v>166</v>
      </c>
      <c r="X36" s="28">
        <v>5861</v>
      </c>
      <c r="Y36" s="18" t="s">
        <v>246</v>
      </c>
      <c r="Z36" s="30">
        <v>41955</v>
      </c>
      <c r="AA36" s="6" t="s">
        <v>69</v>
      </c>
      <c r="AB36" s="6">
        <v>20</v>
      </c>
      <c r="AC36" s="31">
        <v>42124</v>
      </c>
      <c r="AD36" s="18" t="s">
        <v>52</v>
      </c>
      <c r="AE36" s="18">
        <v>15</v>
      </c>
      <c r="AF36" s="31">
        <v>42328</v>
      </c>
      <c r="AG36" s="18" t="s">
        <v>69</v>
      </c>
      <c r="AH36" s="18">
        <v>20</v>
      </c>
      <c r="AI36" s="31">
        <v>42124</v>
      </c>
      <c r="AJ36" s="6" t="s">
        <v>242</v>
      </c>
      <c r="AK36" s="27">
        <f>100*2.47*0.05/2.2</f>
        <v>5.6136363636363642</v>
      </c>
      <c r="AL36" s="27">
        <f>100*2.47*0.14*0.436/2.2</f>
        <v>6.8531272727272734</v>
      </c>
      <c r="AM36" s="27">
        <f>100*2.47*0.42*0.83/2.2</f>
        <v>39.138272727272728</v>
      </c>
      <c r="AN36" s="30" t="s">
        <v>238</v>
      </c>
      <c r="AO36" s="6" t="s">
        <v>238</v>
      </c>
      <c r="AP36" s="27" t="s">
        <v>238</v>
      </c>
      <c r="AQ36" s="27" t="s">
        <v>238</v>
      </c>
      <c r="AR36" s="27" t="s">
        <v>238</v>
      </c>
      <c r="AS36" s="6" t="s">
        <v>58</v>
      </c>
    </row>
    <row r="37" spans="1:45">
      <c r="A37" s="6">
        <v>2015</v>
      </c>
      <c r="B37" s="6">
        <v>4</v>
      </c>
      <c r="C37" s="6">
        <v>414</v>
      </c>
      <c r="D37" s="6" t="s">
        <v>46</v>
      </c>
      <c r="E37" s="6">
        <v>10</v>
      </c>
      <c r="F37" s="30">
        <v>42164</v>
      </c>
      <c r="G37" s="6" t="s">
        <v>70</v>
      </c>
      <c r="H37" s="27">
        <f>6*2.47/(16*8*2.2)</f>
        <v>5.2627840909090909E-2</v>
      </c>
      <c r="I37" s="6" t="s">
        <v>48</v>
      </c>
      <c r="J37" s="30" t="s">
        <v>238</v>
      </c>
      <c r="K37" s="6" t="s">
        <v>238</v>
      </c>
      <c r="L37" s="27" t="s">
        <v>238</v>
      </c>
      <c r="M37" s="6" t="s">
        <v>238</v>
      </c>
      <c r="N37" s="30" t="s">
        <v>238</v>
      </c>
      <c r="O37" s="6" t="s">
        <v>238</v>
      </c>
      <c r="P37" s="27" t="s">
        <v>238</v>
      </c>
      <c r="Q37" s="6" t="s">
        <v>238</v>
      </c>
      <c r="R37" s="31">
        <v>41955</v>
      </c>
      <c r="S37" s="6" t="s">
        <v>165</v>
      </c>
      <c r="T37" s="27">
        <v>5024</v>
      </c>
      <c r="U37" s="6" t="s">
        <v>246</v>
      </c>
      <c r="V37" s="30" t="s">
        <v>238</v>
      </c>
      <c r="W37" s="6" t="s">
        <v>238</v>
      </c>
      <c r="X37" s="27" t="s">
        <v>238</v>
      </c>
      <c r="Y37" s="6" t="s">
        <v>238</v>
      </c>
      <c r="Z37" s="30">
        <v>41955</v>
      </c>
      <c r="AA37" s="6" t="s">
        <v>69</v>
      </c>
      <c r="AB37" s="6">
        <v>25</v>
      </c>
      <c r="AC37" s="31">
        <v>42097</v>
      </c>
      <c r="AD37" s="18" t="s">
        <v>52</v>
      </c>
      <c r="AE37" s="18">
        <v>10</v>
      </c>
      <c r="AF37" s="31">
        <v>42100</v>
      </c>
      <c r="AG37" s="18" t="s">
        <v>73</v>
      </c>
      <c r="AH37" s="15" t="s">
        <v>238</v>
      </c>
      <c r="AI37" s="30" t="s">
        <v>238</v>
      </c>
      <c r="AJ37" s="15" t="s">
        <v>238</v>
      </c>
      <c r="AK37" s="27" t="s">
        <v>238</v>
      </c>
      <c r="AL37" s="27" t="s">
        <v>238</v>
      </c>
      <c r="AM37" s="27" t="s">
        <v>238</v>
      </c>
      <c r="AN37" s="30" t="s">
        <v>238</v>
      </c>
      <c r="AO37" s="15" t="s">
        <v>238</v>
      </c>
      <c r="AP37" s="27" t="s">
        <v>238</v>
      </c>
      <c r="AQ37" s="27" t="s">
        <v>238</v>
      </c>
      <c r="AR37" s="27" t="s">
        <v>238</v>
      </c>
      <c r="AS37" s="15" t="s">
        <v>238</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sheetPr>
  <dimension ref="A1:AG177"/>
  <sheetViews>
    <sheetView workbookViewId="0">
      <selection activeCell="Z1" sqref="Z1:AA2"/>
    </sheetView>
  </sheetViews>
  <sheetFormatPr baseColWidth="10" defaultColWidth="11" defaultRowHeight="15" x14ac:dyDescent="0"/>
  <cols>
    <col min="1" max="1" width="9.1640625" customWidth="1"/>
    <col min="2" max="3" width="13.83203125" customWidth="1"/>
    <col min="5" max="5" width="15.5" customWidth="1"/>
    <col min="7" max="7" width="15.1640625" customWidth="1"/>
    <col min="9" max="9" width="16.6640625" customWidth="1"/>
    <col min="11" max="11" width="16" customWidth="1"/>
    <col min="13" max="13" width="16.33203125" customWidth="1"/>
    <col min="15" max="15" width="16.6640625" customWidth="1"/>
    <col min="17" max="17" width="14.6640625" customWidth="1"/>
    <col min="19" max="19" width="14.83203125" customWidth="1"/>
    <col min="21" max="21" width="15.83203125" customWidth="1"/>
    <col min="23" max="23" width="14.33203125" customWidth="1"/>
    <col min="25" max="25" width="15.1640625" customWidth="1"/>
  </cols>
  <sheetData>
    <row r="1" spans="1:33">
      <c r="A1" s="7" t="s">
        <v>2</v>
      </c>
      <c r="B1" s="7" t="s">
        <v>74</v>
      </c>
      <c r="C1" s="7" t="s">
        <v>75</v>
      </c>
      <c r="D1" s="7" t="s">
        <v>76</v>
      </c>
      <c r="E1" s="7" t="s">
        <v>77</v>
      </c>
      <c r="F1" s="7" t="s">
        <v>78</v>
      </c>
      <c r="G1" s="7" t="s">
        <v>79</v>
      </c>
      <c r="H1" s="7" t="s">
        <v>80</v>
      </c>
      <c r="I1" s="7" t="s">
        <v>81</v>
      </c>
      <c r="J1" s="7" t="s">
        <v>82</v>
      </c>
      <c r="K1" s="7" t="s">
        <v>83</v>
      </c>
      <c r="L1" s="7" t="s">
        <v>84</v>
      </c>
      <c r="M1" s="7" t="s">
        <v>85</v>
      </c>
      <c r="N1" s="7" t="s">
        <v>86</v>
      </c>
      <c r="O1" s="7" t="s">
        <v>87</v>
      </c>
      <c r="P1" s="7" t="s">
        <v>88</v>
      </c>
      <c r="Q1" s="7" t="s">
        <v>89</v>
      </c>
      <c r="R1" s="7" t="s">
        <v>90</v>
      </c>
      <c r="S1" s="7" t="s">
        <v>91</v>
      </c>
      <c r="T1" s="7" t="s">
        <v>92</v>
      </c>
      <c r="U1" s="7" t="s">
        <v>93</v>
      </c>
      <c r="V1" s="7" t="s">
        <v>94</v>
      </c>
      <c r="W1" s="7" t="s">
        <v>95</v>
      </c>
      <c r="X1" s="7" t="s">
        <v>96</v>
      </c>
      <c r="Y1" s="7" t="s">
        <v>97</v>
      </c>
      <c r="Z1" s="7" t="s">
        <v>98</v>
      </c>
      <c r="AA1" s="7" t="s">
        <v>99</v>
      </c>
      <c r="AB1" s="7" t="s">
        <v>100</v>
      </c>
      <c r="AC1" s="7" t="s">
        <v>101</v>
      </c>
      <c r="AD1" s="7" t="s">
        <v>102</v>
      </c>
      <c r="AE1" s="7" t="s">
        <v>103</v>
      </c>
      <c r="AF1" s="7" t="s">
        <v>104</v>
      </c>
      <c r="AG1" s="7" t="s">
        <v>105</v>
      </c>
    </row>
    <row r="2" spans="1:33">
      <c r="A2" s="6">
        <v>1</v>
      </c>
      <c r="B2" s="27">
        <v>1.24</v>
      </c>
      <c r="C2" s="33">
        <v>0.04</v>
      </c>
      <c r="D2" s="27">
        <v>24.01</v>
      </c>
      <c r="E2" s="27">
        <v>3.72</v>
      </c>
      <c r="F2" s="27">
        <v>2.29</v>
      </c>
      <c r="G2" s="27">
        <v>0.42</v>
      </c>
      <c r="H2" s="27">
        <v>1.34</v>
      </c>
      <c r="I2" s="27">
        <v>0</v>
      </c>
      <c r="J2" s="33">
        <v>17.23</v>
      </c>
      <c r="K2" s="33">
        <v>4.8600000000000003</v>
      </c>
      <c r="L2" s="33">
        <v>1.58</v>
      </c>
      <c r="M2" s="33">
        <v>0.34</v>
      </c>
      <c r="N2" s="27">
        <v>1.39</v>
      </c>
      <c r="O2" s="27">
        <v>0</v>
      </c>
      <c r="P2" s="33">
        <v>8.31</v>
      </c>
      <c r="Q2" s="33">
        <v>2.37</v>
      </c>
      <c r="R2" s="33">
        <v>0.73</v>
      </c>
      <c r="S2" s="33">
        <v>0.24</v>
      </c>
      <c r="T2" s="27">
        <v>1.44</v>
      </c>
      <c r="U2" s="27">
        <v>0</v>
      </c>
      <c r="V2" s="33">
        <v>4.01</v>
      </c>
      <c r="W2" s="33">
        <v>1.03</v>
      </c>
      <c r="X2" s="33">
        <v>0.46</v>
      </c>
      <c r="Y2" s="33">
        <v>0.13</v>
      </c>
      <c r="Z2" s="6">
        <v>7.3</v>
      </c>
      <c r="AA2" s="27">
        <v>35</v>
      </c>
      <c r="AB2" s="27">
        <v>136</v>
      </c>
      <c r="AC2" s="6">
        <v>10</v>
      </c>
      <c r="AD2" s="6">
        <v>66</v>
      </c>
      <c r="AE2" s="6">
        <v>24</v>
      </c>
      <c r="AF2" s="27">
        <v>15</v>
      </c>
      <c r="AG2" s="27">
        <v>38</v>
      </c>
    </row>
    <row r="3" spans="1:33">
      <c r="A3" s="6">
        <v>3</v>
      </c>
      <c r="B3" s="27">
        <v>1.27</v>
      </c>
      <c r="C3" s="33">
        <v>0.04</v>
      </c>
      <c r="D3" s="27">
        <v>25.29</v>
      </c>
      <c r="E3" s="27">
        <v>4.91</v>
      </c>
      <c r="F3" s="27">
        <v>2.5099999999999998</v>
      </c>
      <c r="G3" s="27">
        <v>0.56999999999999995</v>
      </c>
      <c r="H3" s="27">
        <v>1.35</v>
      </c>
      <c r="I3" s="27">
        <v>0</v>
      </c>
      <c r="J3" s="33">
        <v>15.73</v>
      </c>
      <c r="K3" s="33">
        <v>4.99</v>
      </c>
      <c r="L3" s="33">
        <v>1.51</v>
      </c>
      <c r="M3" s="33">
        <v>0.56999999999999995</v>
      </c>
      <c r="N3" s="27">
        <v>1.41</v>
      </c>
      <c r="O3" s="27">
        <v>0</v>
      </c>
      <c r="P3" s="33">
        <v>6.76</v>
      </c>
      <c r="Q3" s="33">
        <v>1.85</v>
      </c>
      <c r="R3" s="33">
        <v>0.54</v>
      </c>
      <c r="S3" s="33">
        <v>0.21</v>
      </c>
      <c r="T3" s="27">
        <v>1.4</v>
      </c>
      <c r="U3" s="27">
        <v>0</v>
      </c>
      <c r="V3" s="33">
        <v>3.62</v>
      </c>
      <c r="W3" s="33">
        <v>0.74</v>
      </c>
      <c r="X3" s="33">
        <v>0.28999999999999998</v>
      </c>
      <c r="Y3" s="33">
        <v>0.13</v>
      </c>
      <c r="Z3" s="6">
        <v>6.6</v>
      </c>
      <c r="AA3" s="27">
        <v>58</v>
      </c>
      <c r="AB3" s="27">
        <v>141</v>
      </c>
      <c r="AC3" s="6">
        <v>12</v>
      </c>
      <c r="AD3" s="6">
        <v>68</v>
      </c>
      <c r="AE3" s="6">
        <v>20</v>
      </c>
      <c r="AF3" s="27">
        <v>14.5</v>
      </c>
      <c r="AG3" s="27">
        <v>48</v>
      </c>
    </row>
    <row r="4" spans="1:33" s="14" customFormat="1">
      <c r="A4" s="13">
        <v>4</v>
      </c>
      <c r="B4" s="33">
        <v>1.21</v>
      </c>
      <c r="C4" s="33">
        <v>0.05</v>
      </c>
      <c r="D4" s="33">
        <v>27.86</v>
      </c>
      <c r="E4" s="33">
        <v>7.09</v>
      </c>
      <c r="F4" s="33">
        <v>2.5</v>
      </c>
      <c r="G4" s="33">
        <v>0.59</v>
      </c>
      <c r="H4" s="33">
        <v>1.25</v>
      </c>
      <c r="I4" s="33">
        <v>0</v>
      </c>
      <c r="J4" s="33">
        <v>19.78</v>
      </c>
      <c r="K4" s="33">
        <v>9.7799999999999994</v>
      </c>
      <c r="L4" s="33">
        <v>1.66</v>
      </c>
      <c r="M4" s="33">
        <v>0.78</v>
      </c>
      <c r="N4" s="33">
        <v>1.31</v>
      </c>
      <c r="O4" s="33">
        <v>0</v>
      </c>
      <c r="P4" s="33">
        <v>13.2</v>
      </c>
      <c r="Q4" s="33">
        <v>12.36</v>
      </c>
      <c r="R4" s="33">
        <v>0.99</v>
      </c>
      <c r="S4" s="33">
        <v>0.92</v>
      </c>
      <c r="T4" s="33">
        <v>1.42</v>
      </c>
      <c r="U4" s="33">
        <v>0</v>
      </c>
      <c r="V4" s="33">
        <v>5.42</v>
      </c>
      <c r="W4" s="33">
        <v>3.03</v>
      </c>
      <c r="X4" s="33">
        <v>0.37</v>
      </c>
      <c r="Y4" s="33">
        <v>0.25</v>
      </c>
      <c r="Z4" s="13">
        <v>6.9</v>
      </c>
      <c r="AA4" s="33">
        <v>70</v>
      </c>
      <c r="AB4" s="33">
        <v>170</v>
      </c>
      <c r="AC4" s="13">
        <v>10</v>
      </c>
      <c r="AD4" s="13">
        <v>72</v>
      </c>
      <c r="AE4" s="13">
        <v>18</v>
      </c>
      <c r="AF4" s="33">
        <v>15.7</v>
      </c>
      <c r="AG4" s="33">
        <v>51</v>
      </c>
    </row>
    <row r="5" spans="1:33" s="14" customFormat="1">
      <c r="T5" s="13"/>
    </row>
    <row r="6" spans="1:33">
      <c r="C6" s="13"/>
      <c r="T6" s="6"/>
    </row>
    <row r="7" spans="1:33">
      <c r="T7" s="6"/>
    </row>
    <row r="8" spans="1:33">
      <c r="T8" s="6"/>
    </row>
    <row r="9" spans="1:33">
      <c r="T9" s="6"/>
    </row>
    <row r="10" spans="1:33">
      <c r="T10" s="6"/>
    </row>
    <row r="11" spans="1:33">
      <c r="T11" s="6"/>
    </row>
    <row r="12" spans="1:33">
      <c r="T12" s="6"/>
    </row>
    <row r="13" spans="1:33">
      <c r="T13" s="6"/>
    </row>
    <row r="14" spans="1:33">
      <c r="T14" s="6"/>
    </row>
    <row r="15" spans="1:33">
      <c r="T15" s="6"/>
    </row>
    <row r="16" spans="1:33">
      <c r="T16" s="6"/>
    </row>
    <row r="17" spans="20:20">
      <c r="T17" s="6"/>
    </row>
    <row r="18" spans="20:20">
      <c r="T18" s="6"/>
    </row>
    <row r="19" spans="20:20">
      <c r="T19" s="6"/>
    </row>
    <row r="20" spans="20:20">
      <c r="T20" s="6"/>
    </row>
    <row r="21" spans="20:20">
      <c r="T21" s="6"/>
    </row>
    <row r="22" spans="20:20">
      <c r="T22" s="6"/>
    </row>
    <row r="23" spans="20:20">
      <c r="T23" s="6"/>
    </row>
    <row r="24" spans="20:20">
      <c r="T24" s="6"/>
    </row>
    <row r="25" spans="20:20">
      <c r="T25" s="6"/>
    </row>
    <row r="26" spans="20:20">
      <c r="T26" s="6"/>
    </row>
    <row r="27" spans="20:20">
      <c r="T27" s="6"/>
    </row>
    <row r="28" spans="20:20">
      <c r="T28" s="6"/>
    </row>
    <row r="29" spans="20:20">
      <c r="T29" s="6"/>
    </row>
    <row r="30" spans="20:20">
      <c r="T30" s="6"/>
    </row>
    <row r="31" spans="20:20">
      <c r="T31" s="6"/>
    </row>
    <row r="32" spans="20:20">
      <c r="T32" s="6"/>
    </row>
    <row r="33" spans="20:20">
      <c r="T33" s="6"/>
    </row>
    <row r="34" spans="20:20">
      <c r="T34" s="6"/>
    </row>
    <row r="35" spans="20:20">
      <c r="T35" s="6"/>
    </row>
    <row r="36" spans="20:20">
      <c r="T36" s="6"/>
    </row>
    <row r="37" spans="20:20">
      <c r="T37" s="6"/>
    </row>
    <row r="38" spans="20:20">
      <c r="T38" s="6"/>
    </row>
    <row r="39" spans="20:20">
      <c r="T39" s="6"/>
    </row>
    <row r="40" spans="20:20">
      <c r="T40" s="6"/>
    </row>
    <row r="41" spans="20:20">
      <c r="T41" s="6"/>
    </row>
    <row r="42" spans="20:20">
      <c r="T42" s="6"/>
    </row>
    <row r="43" spans="20:20">
      <c r="T43" s="6"/>
    </row>
    <row r="44" spans="20:20">
      <c r="T44" s="6"/>
    </row>
    <row r="45" spans="20:20">
      <c r="T45" s="6"/>
    </row>
    <row r="46" spans="20:20">
      <c r="T46" s="6"/>
    </row>
    <row r="47" spans="20:20">
      <c r="T47" s="6"/>
    </row>
    <row r="48" spans="20:20">
      <c r="T48" s="6"/>
    </row>
    <row r="49" spans="20:20">
      <c r="T49" s="6"/>
    </row>
    <row r="50" spans="20:20">
      <c r="T50" s="6"/>
    </row>
    <row r="51" spans="20:20">
      <c r="T51" s="6"/>
    </row>
    <row r="52" spans="20:20">
      <c r="T52" s="6"/>
    </row>
    <row r="53" spans="20:20">
      <c r="T53" s="6"/>
    </row>
    <row r="54" spans="20:20">
      <c r="T54" s="6"/>
    </row>
    <row r="55" spans="20:20">
      <c r="T55" s="6"/>
    </row>
    <row r="56" spans="20:20">
      <c r="T56" s="6"/>
    </row>
    <row r="57" spans="20:20">
      <c r="T57" s="6"/>
    </row>
    <row r="58" spans="20:20">
      <c r="T58" s="6"/>
    </row>
    <row r="59" spans="20:20">
      <c r="T59" s="6"/>
    </row>
    <row r="60" spans="20:20">
      <c r="T60" s="6"/>
    </row>
    <row r="61" spans="20:20">
      <c r="T61" s="6"/>
    </row>
    <row r="62" spans="20:20">
      <c r="T62" s="6"/>
    </row>
    <row r="63" spans="20:20">
      <c r="T63" s="6"/>
    </row>
    <row r="64" spans="20:20">
      <c r="T64" s="6"/>
    </row>
    <row r="65" spans="20:20">
      <c r="T65" s="6"/>
    </row>
    <row r="66" spans="20:20">
      <c r="T66" s="6"/>
    </row>
    <row r="67" spans="20:20">
      <c r="T67" s="6"/>
    </row>
    <row r="68" spans="20:20">
      <c r="T68" s="6"/>
    </row>
    <row r="69" spans="20:20">
      <c r="T69" s="6"/>
    </row>
    <row r="70" spans="20:20">
      <c r="T70" s="6"/>
    </row>
    <row r="71" spans="20:20">
      <c r="T71" s="6"/>
    </row>
    <row r="72" spans="20:20">
      <c r="T72" s="6"/>
    </row>
    <row r="73" spans="20:20">
      <c r="T73" s="6"/>
    </row>
    <row r="74" spans="20:20">
      <c r="T74" s="6"/>
    </row>
    <row r="75" spans="20:20">
      <c r="T75" s="6"/>
    </row>
    <row r="76" spans="20:20">
      <c r="T76" s="6"/>
    </row>
    <row r="77" spans="20:20">
      <c r="T77" s="6"/>
    </row>
    <row r="78" spans="20:20">
      <c r="T78" s="6"/>
    </row>
    <row r="79" spans="20:20">
      <c r="T79" s="6"/>
    </row>
    <row r="80" spans="20:20">
      <c r="T80" s="6"/>
    </row>
    <row r="81" spans="20:20">
      <c r="T81" s="6"/>
    </row>
    <row r="82" spans="20:20">
      <c r="T82" s="6"/>
    </row>
    <row r="83" spans="20:20">
      <c r="T83" s="6"/>
    </row>
    <row r="84" spans="20:20">
      <c r="T84" s="6"/>
    </row>
    <row r="85" spans="20:20">
      <c r="T85" s="6"/>
    </row>
    <row r="86" spans="20:20">
      <c r="T86" s="6"/>
    </row>
    <row r="87" spans="20:20">
      <c r="T87" s="6"/>
    </row>
    <row r="88" spans="20:20">
      <c r="T88" s="6"/>
    </row>
    <row r="89" spans="20:20">
      <c r="T89" s="6"/>
    </row>
    <row r="90" spans="20:20">
      <c r="T90" s="6"/>
    </row>
    <row r="91" spans="20:20">
      <c r="T91" s="6"/>
    </row>
    <row r="92" spans="20:20">
      <c r="T92" s="6"/>
    </row>
    <row r="93" spans="20:20">
      <c r="T93" s="6"/>
    </row>
    <row r="94" spans="20:20">
      <c r="T94" s="6"/>
    </row>
    <row r="95" spans="20:20">
      <c r="T95" s="6"/>
    </row>
    <row r="96" spans="20:20">
      <c r="T96" s="6"/>
    </row>
    <row r="97" spans="20:20">
      <c r="T97" s="6"/>
    </row>
    <row r="98" spans="20:20">
      <c r="T98" s="6"/>
    </row>
    <row r="99" spans="20:20">
      <c r="T99" s="6"/>
    </row>
    <row r="100" spans="20:20">
      <c r="T100" s="6"/>
    </row>
    <row r="101" spans="20:20">
      <c r="T101" s="6"/>
    </row>
    <row r="102" spans="20:20">
      <c r="T102" s="6"/>
    </row>
    <row r="103" spans="20:20">
      <c r="T103" s="6"/>
    </row>
    <row r="104" spans="20:20">
      <c r="T104" s="6"/>
    </row>
    <row r="105" spans="20:20">
      <c r="T105" s="6"/>
    </row>
    <row r="106" spans="20:20">
      <c r="T106" s="6"/>
    </row>
    <row r="107" spans="20:20">
      <c r="T107" s="6"/>
    </row>
    <row r="108" spans="20:20">
      <c r="T108" s="6"/>
    </row>
    <row r="109" spans="20:20">
      <c r="T109" s="6"/>
    </row>
    <row r="110" spans="20:20">
      <c r="T110" s="6"/>
    </row>
    <row r="111" spans="20:20">
      <c r="T111" s="6"/>
    </row>
    <row r="112" spans="20:20">
      <c r="T112" s="6"/>
    </row>
    <row r="113" spans="20:20">
      <c r="T113" s="6"/>
    </row>
    <row r="114" spans="20:20">
      <c r="T114" s="6"/>
    </row>
    <row r="115" spans="20:20">
      <c r="T115" s="6"/>
    </row>
    <row r="116" spans="20:20">
      <c r="T116" s="6"/>
    </row>
    <row r="117" spans="20:20">
      <c r="T117" s="6"/>
    </row>
    <row r="118" spans="20:20">
      <c r="T118" s="6"/>
    </row>
    <row r="119" spans="20:20">
      <c r="T119" s="6"/>
    </row>
    <row r="120" spans="20:20">
      <c r="T120" s="6"/>
    </row>
    <row r="121" spans="20:20">
      <c r="T121" s="6"/>
    </row>
    <row r="122" spans="20:20">
      <c r="T122" s="6"/>
    </row>
    <row r="123" spans="20:20">
      <c r="T123" s="6"/>
    </row>
    <row r="124" spans="20:20">
      <c r="T124" s="6"/>
    </row>
    <row r="125" spans="20:20">
      <c r="T125" s="6"/>
    </row>
    <row r="126" spans="20:20">
      <c r="T126" s="6"/>
    </row>
    <row r="127" spans="20:20">
      <c r="T127" s="6"/>
    </row>
    <row r="128" spans="20:20">
      <c r="T128" s="6"/>
    </row>
    <row r="129" spans="20:20">
      <c r="T129" s="6"/>
    </row>
    <row r="130" spans="20:20">
      <c r="T130" s="6"/>
    </row>
    <row r="131" spans="20:20">
      <c r="T131" s="6"/>
    </row>
    <row r="132" spans="20:20">
      <c r="T132" s="6"/>
    </row>
    <row r="133" spans="20:20">
      <c r="T133" s="6"/>
    </row>
    <row r="134" spans="20:20">
      <c r="T134" s="6"/>
    </row>
    <row r="135" spans="20:20">
      <c r="T135" s="6"/>
    </row>
    <row r="136" spans="20:20">
      <c r="T136" s="6"/>
    </row>
    <row r="137" spans="20:20">
      <c r="T137" s="6"/>
    </row>
    <row r="138" spans="20:20">
      <c r="T138" s="6"/>
    </row>
    <row r="139" spans="20:20">
      <c r="T139" s="6"/>
    </row>
    <row r="140" spans="20:20">
      <c r="T140" s="6"/>
    </row>
    <row r="141" spans="20:20">
      <c r="T141" s="6"/>
    </row>
    <row r="142" spans="20:20">
      <c r="T142" s="6"/>
    </row>
    <row r="143" spans="20:20">
      <c r="T143" s="6"/>
    </row>
    <row r="144" spans="20:20">
      <c r="T144" s="6"/>
    </row>
    <row r="145" spans="20:20">
      <c r="T145" s="6"/>
    </row>
    <row r="146" spans="20:20">
      <c r="T146" s="6"/>
    </row>
    <row r="147" spans="20:20">
      <c r="T147" s="6"/>
    </row>
    <row r="148" spans="20:20">
      <c r="T148" s="6"/>
    </row>
    <row r="149" spans="20:20">
      <c r="T149" s="6"/>
    </row>
    <row r="150" spans="20:20">
      <c r="T150" s="6"/>
    </row>
    <row r="151" spans="20:20">
      <c r="T151" s="6"/>
    </row>
    <row r="152" spans="20:20">
      <c r="T152" s="6"/>
    </row>
    <row r="153" spans="20:20">
      <c r="T153" s="6"/>
    </row>
    <row r="154" spans="20:20">
      <c r="T154" s="6"/>
    </row>
    <row r="155" spans="20:20">
      <c r="T155" s="6"/>
    </row>
    <row r="156" spans="20:20">
      <c r="T156" s="6"/>
    </row>
    <row r="157" spans="20:20">
      <c r="T157" s="6"/>
    </row>
    <row r="158" spans="20:20">
      <c r="T158" s="6"/>
    </row>
    <row r="159" spans="20:20">
      <c r="T159" s="6"/>
    </row>
    <row r="160" spans="20:20">
      <c r="T160" s="6"/>
    </row>
    <row r="161" spans="20:20">
      <c r="T161" s="6"/>
    </row>
    <row r="162" spans="20:20">
      <c r="T162" s="6"/>
    </row>
    <row r="163" spans="20:20">
      <c r="T163" s="6"/>
    </row>
    <row r="164" spans="20:20">
      <c r="T164" s="6"/>
    </row>
    <row r="165" spans="20:20">
      <c r="T165" s="6"/>
    </row>
    <row r="166" spans="20:20">
      <c r="T166" s="6"/>
    </row>
    <row r="167" spans="20:20">
      <c r="T167" s="6"/>
    </row>
    <row r="168" spans="20:20">
      <c r="T168" s="6"/>
    </row>
    <row r="169" spans="20:20">
      <c r="T169" s="6"/>
    </row>
    <row r="170" spans="20:20">
      <c r="T170" s="6"/>
    </row>
    <row r="171" spans="20:20">
      <c r="T171" s="6"/>
    </row>
    <row r="172" spans="20:20">
      <c r="T172" s="6"/>
    </row>
    <row r="173" spans="20:20">
      <c r="T173" s="6"/>
    </row>
    <row r="174" spans="20:20">
      <c r="T174" s="6"/>
    </row>
    <row r="175" spans="20:20">
      <c r="T175" s="6"/>
    </row>
    <row r="176" spans="20:20">
      <c r="T176" s="6"/>
    </row>
    <row r="177" spans="20:20">
      <c r="T177" s="6"/>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8000"/>
  </sheetPr>
  <dimension ref="A1:N1590"/>
  <sheetViews>
    <sheetView topLeftCell="A623" workbookViewId="0">
      <selection activeCell="A1517" sqref="A1517"/>
    </sheetView>
  </sheetViews>
  <sheetFormatPr baseColWidth="10" defaultColWidth="11" defaultRowHeight="15" x14ac:dyDescent="0"/>
  <cols>
    <col min="1" max="1" width="23.83203125" style="8" customWidth="1"/>
    <col min="2" max="2" width="14" style="12" customWidth="1"/>
    <col min="4" max="4" width="11" style="8"/>
    <col min="5" max="5" width="21" style="8" customWidth="1"/>
    <col min="6" max="6" width="10.5" style="8" customWidth="1"/>
    <col min="7" max="7" width="18.83203125" customWidth="1"/>
    <col min="8" max="8" width="15.5" customWidth="1"/>
    <col min="12" max="12" width="10" customWidth="1"/>
    <col min="13" max="13" width="22.1640625" customWidth="1"/>
    <col min="14" max="14" width="35.83203125" style="14" customWidth="1"/>
  </cols>
  <sheetData>
    <row r="1" spans="1:14" s="6" customFormat="1">
      <c r="A1" s="60" t="s">
        <v>106</v>
      </c>
      <c r="B1" s="61" t="s">
        <v>107</v>
      </c>
      <c r="C1" s="60" t="s">
        <v>2</v>
      </c>
      <c r="D1" s="60" t="s">
        <v>1</v>
      </c>
      <c r="E1" s="60" t="s">
        <v>3</v>
      </c>
      <c r="F1" s="60" t="s">
        <v>108</v>
      </c>
      <c r="G1" s="60" t="s">
        <v>109</v>
      </c>
      <c r="H1" s="60" t="s">
        <v>255</v>
      </c>
      <c r="I1" s="60" t="s">
        <v>110</v>
      </c>
      <c r="J1" s="60" t="s">
        <v>111</v>
      </c>
      <c r="K1" s="60" t="s">
        <v>112</v>
      </c>
      <c r="L1" s="60" t="s">
        <v>247</v>
      </c>
      <c r="M1" s="60" t="s">
        <v>248</v>
      </c>
      <c r="N1" s="62" t="s">
        <v>113</v>
      </c>
    </row>
    <row r="2" spans="1:14">
      <c r="A2" s="34">
        <v>41409</v>
      </c>
      <c r="B2" s="35">
        <v>0.38541666666666669</v>
      </c>
      <c r="C2" s="36">
        <v>1</v>
      </c>
      <c r="D2" s="36">
        <v>105</v>
      </c>
      <c r="E2" s="36" t="s">
        <v>45</v>
      </c>
      <c r="F2" s="36">
        <v>1</v>
      </c>
      <c r="G2" s="35" t="s">
        <v>114</v>
      </c>
      <c r="H2" s="52">
        <v>20.5</v>
      </c>
      <c r="I2" s="57">
        <v>1.1069860732823593</v>
      </c>
      <c r="J2" s="57">
        <v>67368.570478792943</v>
      </c>
      <c r="K2" s="57">
        <v>1.2953141653715869</v>
      </c>
      <c r="L2" s="52">
        <v>13.15</v>
      </c>
      <c r="M2" s="56">
        <v>29</v>
      </c>
      <c r="N2" s="37" t="s">
        <v>238</v>
      </c>
    </row>
    <row r="3" spans="1:14">
      <c r="A3" s="34">
        <v>41409</v>
      </c>
      <c r="B3" s="35">
        <v>0.38541666666666669</v>
      </c>
      <c r="C3" s="36">
        <v>1</v>
      </c>
      <c r="D3" s="36">
        <v>105</v>
      </c>
      <c r="E3" s="36" t="s">
        <v>45</v>
      </c>
      <c r="F3" s="36">
        <v>2</v>
      </c>
      <c r="G3" s="35" t="s">
        <v>114</v>
      </c>
      <c r="H3" s="52">
        <v>20.5</v>
      </c>
      <c r="I3" s="57">
        <v>0.1231178697836933</v>
      </c>
      <c r="J3" s="57">
        <v>58139.640732267173</v>
      </c>
      <c r="K3" s="57">
        <v>1.1044740957151296</v>
      </c>
      <c r="L3" s="52">
        <v>13.1</v>
      </c>
      <c r="M3" s="56">
        <v>30.2</v>
      </c>
      <c r="N3" s="37" t="s">
        <v>238</v>
      </c>
    </row>
    <row r="4" spans="1:14">
      <c r="A4" s="34">
        <v>41409</v>
      </c>
      <c r="B4" s="35">
        <v>0.38541666666666669</v>
      </c>
      <c r="C4" s="36">
        <v>1</v>
      </c>
      <c r="D4" s="36">
        <v>111</v>
      </c>
      <c r="E4" s="36" t="s">
        <v>55</v>
      </c>
      <c r="F4" s="36">
        <v>3</v>
      </c>
      <c r="G4" s="35" t="s">
        <v>115</v>
      </c>
      <c r="H4" s="52">
        <v>20.5</v>
      </c>
      <c r="I4" s="57">
        <v>0.96617575097523956</v>
      </c>
      <c r="J4" s="57">
        <v>1381.1703293705857</v>
      </c>
      <c r="K4" s="57">
        <v>4.443700965753887E-2</v>
      </c>
      <c r="L4" s="52">
        <v>15.85</v>
      </c>
      <c r="M4" s="56">
        <v>26.8</v>
      </c>
      <c r="N4" s="37" t="s">
        <v>238</v>
      </c>
    </row>
    <row r="5" spans="1:14">
      <c r="A5" s="34">
        <v>41409</v>
      </c>
      <c r="B5" s="35">
        <v>0.38541666666666669</v>
      </c>
      <c r="C5" s="36">
        <v>1</v>
      </c>
      <c r="D5" s="36">
        <v>111</v>
      </c>
      <c r="E5" s="36" t="s">
        <v>55</v>
      </c>
      <c r="F5" s="36">
        <v>4</v>
      </c>
      <c r="G5" s="35" t="s">
        <v>115</v>
      </c>
      <c r="H5" s="52">
        <v>20.5</v>
      </c>
      <c r="I5" s="57">
        <v>1.5227905489376139</v>
      </c>
      <c r="J5" s="57">
        <v>7794.8677882759139</v>
      </c>
      <c r="K5" s="57">
        <v>-1.4055149134889806</v>
      </c>
      <c r="L5" s="52">
        <v>15.95</v>
      </c>
      <c r="M5" s="56">
        <v>31.7</v>
      </c>
      <c r="N5" s="37" t="s">
        <v>238</v>
      </c>
    </row>
    <row r="6" spans="1:14">
      <c r="A6" s="34">
        <v>41409</v>
      </c>
      <c r="B6" s="35">
        <v>0.41666666666666669</v>
      </c>
      <c r="C6" s="36">
        <v>3</v>
      </c>
      <c r="D6" s="36">
        <v>308</v>
      </c>
      <c r="E6" s="36" t="s">
        <v>45</v>
      </c>
      <c r="F6" s="36">
        <v>5</v>
      </c>
      <c r="G6" s="35" t="s">
        <v>114</v>
      </c>
      <c r="H6" s="52">
        <v>21.5</v>
      </c>
      <c r="I6" s="57">
        <v>0.51891231845162133</v>
      </c>
      <c r="J6" s="57">
        <v>38317.516397788437</v>
      </c>
      <c r="K6" s="57">
        <v>2.5588042604771943</v>
      </c>
      <c r="L6" s="52">
        <v>13.25</v>
      </c>
      <c r="M6" s="56">
        <v>25.2</v>
      </c>
      <c r="N6" s="37" t="s">
        <v>238</v>
      </c>
    </row>
    <row r="7" spans="1:14">
      <c r="A7" s="34">
        <v>41409</v>
      </c>
      <c r="B7" s="35">
        <v>0.41666666666666669</v>
      </c>
      <c r="C7" s="36">
        <v>3</v>
      </c>
      <c r="D7" s="36">
        <v>308</v>
      </c>
      <c r="E7" s="36" t="s">
        <v>45</v>
      </c>
      <c r="F7" s="36">
        <v>6</v>
      </c>
      <c r="G7" s="35" t="s">
        <v>114</v>
      </c>
      <c r="H7" s="52">
        <v>21.5</v>
      </c>
      <c r="I7" s="57">
        <v>1.5843336152231007</v>
      </c>
      <c r="J7" s="57">
        <v>56483.136594798765</v>
      </c>
      <c r="K7" s="57">
        <v>-1.9657625423237566</v>
      </c>
      <c r="L7" s="52">
        <v>13.6</v>
      </c>
      <c r="M7" s="56">
        <v>27.9</v>
      </c>
      <c r="N7" s="37" t="s">
        <v>238</v>
      </c>
    </row>
    <row r="8" spans="1:14">
      <c r="A8" s="34">
        <v>41409</v>
      </c>
      <c r="B8" s="35">
        <v>0.41666666666666669</v>
      </c>
      <c r="C8" s="36">
        <v>3</v>
      </c>
      <c r="D8" s="36">
        <v>305</v>
      </c>
      <c r="E8" s="36" t="s">
        <v>55</v>
      </c>
      <c r="F8" s="36">
        <v>7</v>
      </c>
      <c r="G8" s="35" t="s">
        <v>115</v>
      </c>
      <c r="H8" s="52">
        <v>21.5</v>
      </c>
      <c r="I8" s="57">
        <v>1.9376390229041418</v>
      </c>
      <c r="J8" s="57">
        <v>2838.4316057588762</v>
      </c>
      <c r="K8" s="57">
        <v>-2.1313443645442751</v>
      </c>
      <c r="L8" s="52">
        <v>15.55</v>
      </c>
      <c r="M8" s="56">
        <v>21.9</v>
      </c>
      <c r="N8" s="37" t="s">
        <v>238</v>
      </c>
    </row>
    <row r="9" spans="1:14">
      <c r="A9" s="34">
        <v>41409</v>
      </c>
      <c r="B9" s="35">
        <v>0.41666666666666669</v>
      </c>
      <c r="C9" s="36">
        <v>3</v>
      </c>
      <c r="D9" s="36">
        <v>305</v>
      </c>
      <c r="E9" s="36" t="s">
        <v>55</v>
      </c>
      <c r="F9" s="36">
        <v>8</v>
      </c>
      <c r="G9" s="35" t="s">
        <v>115</v>
      </c>
      <c r="H9" s="52">
        <v>21.5</v>
      </c>
      <c r="I9" s="57">
        <v>2.0651355567191501</v>
      </c>
      <c r="J9" s="57">
        <v>8066.1213997812256</v>
      </c>
      <c r="K9" s="57">
        <v>-1.3198875048494142E-2</v>
      </c>
      <c r="L9" s="52">
        <v>15.35</v>
      </c>
      <c r="M9" s="56">
        <v>24.1</v>
      </c>
      <c r="N9" s="37" t="s">
        <v>238</v>
      </c>
    </row>
    <row r="10" spans="1:14">
      <c r="A10" s="34">
        <v>41409</v>
      </c>
      <c r="B10" s="38">
        <v>0.4548611111111111</v>
      </c>
      <c r="C10" s="36">
        <v>4</v>
      </c>
      <c r="D10" s="36">
        <v>406</v>
      </c>
      <c r="E10" s="36" t="s">
        <v>45</v>
      </c>
      <c r="F10" s="36">
        <v>9</v>
      </c>
      <c r="G10" s="35" t="s">
        <v>114</v>
      </c>
      <c r="H10" s="52">
        <v>21.5</v>
      </c>
      <c r="I10" s="57">
        <v>1.2152293762420388</v>
      </c>
      <c r="J10" s="57">
        <v>67060.844138512475</v>
      </c>
      <c r="K10" s="57">
        <v>0.6128589402892991</v>
      </c>
      <c r="L10" s="52">
        <v>13.35</v>
      </c>
      <c r="M10" s="56">
        <v>28.4</v>
      </c>
      <c r="N10" s="37" t="s">
        <v>238</v>
      </c>
    </row>
    <row r="11" spans="1:14">
      <c r="A11" s="34">
        <v>41409</v>
      </c>
      <c r="B11" s="38">
        <v>0.4548611111111111</v>
      </c>
      <c r="C11" s="36">
        <v>4</v>
      </c>
      <c r="D11" s="36">
        <v>406</v>
      </c>
      <c r="E11" s="36" t="s">
        <v>45</v>
      </c>
      <c r="F11" s="36">
        <v>10</v>
      </c>
      <c r="G11" s="35" t="s">
        <v>114</v>
      </c>
      <c r="H11" s="52">
        <v>21.5</v>
      </c>
      <c r="I11" s="57">
        <v>1.7330053820968518</v>
      </c>
      <c r="J11" s="57">
        <v>45766.113086715035</v>
      </c>
      <c r="K11" s="57">
        <v>-1.6425224705772319</v>
      </c>
      <c r="L11" s="52">
        <v>13.5</v>
      </c>
      <c r="M11" s="56">
        <v>26.4</v>
      </c>
      <c r="N11" s="37" t="s">
        <v>238</v>
      </c>
    </row>
    <row r="12" spans="1:14">
      <c r="A12" s="34">
        <v>41409</v>
      </c>
      <c r="B12" s="38">
        <v>0.4548611111111111</v>
      </c>
      <c r="C12" s="36">
        <v>4</v>
      </c>
      <c r="D12" s="36">
        <v>409</v>
      </c>
      <c r="E12" s="36" t="s">
        <v>55</v>
      </c>
      <c r="F12" s="36">
        <v>11</v>
      </c>
      <c r="G12" s="35" t="s">
        <v>115</v>
      </c>
      <c r="H12" s="52">
        <v>21.5</v>
      </c>
      <c r="I12" s="57">
        <v>0.61196649585116636</v>
      </c>
      <c r="J12" s="57">
        <v>1213.4120190559938</v>
      </c>
      <c r="K12" s="57">
        <v>-1.547596463781423</v>
      </c>
      <c r="L12" s="52">
        <v>16.3</v>
      </c>
      <c r="M12" s="56">
        <v>22</v>
      </c>
      <c r="N12" s="37" t="s">
        <v>238</v>
      </c>
    </row>
    <row r="13" spans="1:14">
      <c r="A13" s="34">
        <v>41409</v>
      </c>
      <c r="B13" s="38">
        <v>0.4548611111111111</v>
      </c>
      <c r="C13" s="36">
        <v>4</v>
      </c>
      <c r="D13" s="36">
        <v>409</v>
      </c>
      <c r="E13" s="36" t="s">
        <v>55</v>
      </c>
      <c r="F13" s="36">
        <v>12</v>
      </c>
      <c r="G13" s="35" t="s">
        <v>115</v>
      </c>
      <c r="H13" s="52">
        <v>21.5</v>
      </c>
      <c r="I13" s="57">
        <v>0.1648035803655041</v>
      </c>
      <c r="J13" s="57">
        <v>242.68050026093047</v>
      </c>
      <c r="K13" s="57">
        <v>1.2883841727142886</v>
      </c>
      <c r="L13" s="52">
        <v>18.149999999999999</v>
      </c>
      <c r="M13" s="56">
        <v>24.5</v>
      </c>
      <c r="N13" s="37" t="s">
        <v>238</v>
      </c>
    </row>
    <row r="14" spans="1:14">
      <c r="A14" s="34">
        <v>41415</v>
      </c>
      <c r="B14" s="35">
        <v>0.38541666666666669</v>
      </c>
      <c r="C14" s="36">
        <v>1</v>
      </c>
      <c r="D14" s="36">
        <v>105</v>
      </c>
      <c r="E14" s="36" t="s">
        <v>45</v>
      </c>
      <c r="F14" s="36">
        <v>1</v>
      </c>
      <c r="G14" s="35" t="s">
        <v>114</v>
      </c>
      <c r="H14" s="52">
        <v>21</v>
      </c>
      <c r="I14" s="57">
        <v>1.576155527653943</v>
      </c>
      <c r="J14" s="57">
        <v>81025.247547304622</v>
      </c>
      <c r="K14" s="57">
        <v>-0.78135349011948674</v>
      </c>
      <c r="L14" s="52">
        <v>16.2</v>
      </c>
      <c r="M14" s="56">
        <v>36.799999999999997</v>
      </c>
      <c r="N14" s="37" t="s">
        <v>238</v>
      </c>
    </row>
    <row r="15" spans="1:14">
      <c r="A15" s="34">
        <v>41415</v>
      </c>
      <c r="B15" s="35">
        <v>0.38541666666666669</v>
      </c>
      <c r="C15" s="36">
        <v>1</v>
      </c>
      <c r="D15" s="36">
        <v>105</v>
      </c>
      <c r="E15" s="36" t="s">
        <v>45</v>
      </c>
      <c r="F15" s="36">
        <v>2</v>
      </c>
      <c r="G15" s="35" t="s">
        <v>114</v>
      </c>
      <c r="H15" s="52">
        <v>21</v>
      </c>
      <c r="I15" s="57">
        <v>4.3456820135405696</v>
      </c>
      <c r="J15" s="57">
        <v>93483.984091238104</v>
      </c>
      <c r="K15" s="57">
        <v>-2.7686900558422121</v>
      </c>
      <c r="L15" s="52">
        <v>16.100000000000001</v>
      </c>
      <c r="M15" s="56">
        <v>35.200000000000003</v>
      </c>
      <c r="N15" s="37" t="s">
        <v>238</v>
      </c>
    </row>
    <row r="16" spans="1:14">
      <c r="A16" s="34">
        <v>41415</v>
      </c>
      <c r="B16" s="35">
        <v>0.38541666666666669</v>
      </c>
      <c r="C16" s="36">
        <v>1</v>
      </c>
      <c r="D16" s="36">
        <v>111</v>
      </c>
      <c r="E16" s="36" t="s">
        <v>55</v>
      </c>
      <c r="F16" s="36">
        <v>3</v>
      </c>
      <c r="G16" s="35" t="s">
        <v>115</v>
      </c>
      <c r="H16" s="52">
        <v>21</v>
      </c>
      <c r="I16" s="57">
        <v>46.408395449416332</v>
      </c>
      <c r="J16" s="57">
        <v>42387.221289767942</v>
      </c>
      <c r="K16" s="57">
        <v>-3.8791967800189036</v>
      </c>
      <c r="L16" s="52">
        <v>17.7</v>
      </c>
      <c r="M16" s="56">
        <v>32.6</v>
      </c>
      <c r="N16" s="37" t="s">
        <v>238</v>
      </c>
    </row>
    <row r="17" spans="1:14">
      <c r="A17" s="34">
        <v>41415</v>
      </c>
      <c r="B17" s="35">
        <v>0.38541666666666669</v>
      </c>
      <c r="C17" s="36">
        <v>1</v>
      </c>
      <c r="D17" s="36">
        <v>111</v>
      </c>
      <c r="E17" s="36" t="s">
        <v>55</v>
      </c>
      <c r="F17" s="36">
        <v>4</v>
      </c>
      <c r="G17" s="35" t="s">
        <v>115</v>
      </c>
      <c r="H17" s="52">
        <v>21</v>
      </c>
      <c r="I17" s="57">
        <v>2.0875580711767823</v>
      </c>
      <c r="J17" s="57">
        <v>17624.170307590346</v>
      </c>
      <c r="K17" s="57">
        <v>-1.3254611110997232</v>
      </c>
      <c r="L17" s="52">
        <v>17.8</v>
      </c>
      <c r="M17" s="56">
        <v>33.1</v>
      </c>
      <c r="N17" s="37" t="s">
        <v>238</v>
      </c>
    </row>
    <row r="18" spans="1:14">
      <c r="A18" s="34">
        <v>41415</v>
      </c>
      <c r="B18" s="35">
        <v>0.42708333333333331</v>
      </c>
      <c r="C18" s="36">
        <v>3</v>
      </c>
      <c r="D18" s="36">
        <v>308</v>
      </c>
      <c r="E18" s="36" t="s">
        <v>45</v>
      </c>
      <c r="F18" s="36">
        <v>5</v>
      </c>
      <c r="G18" s="35" t="s">
        <v>114</v>
      </c>
      <c r="H18" s="52">
        <v>22</v>
      </c>
      <c r="I18" s="57">
        <v>5.6409818094667283</v>
      </c>
      <c r="J18" s="57">
        <v>119135.74087364299</v>
      </c>
      <c r="K18" s="57">
        <v>-1.3724186067855897</v>
      </c>
      <c r="L18" s="52">
        <v>16.2</v>
      </c>
      <c r="M18" s="56">
        <v>37.200000000000003</v>
      </c>
      <c r="N18" s="37" t="s">
        <v>238</v>
      </c>
    </row>
    <row r="19" spans="1:14">
      <c r="A19" s="34">
        <v>41415</v>
      </c>
      <c r="B19" s="35">
        <v>0.42708333333333331</v>
      </c>
      <c r="C19" s="36">
        <v>3</v>
      </c>
      <c r="D19" s="36">
        <v>308</v>
      </c>
      <c r="E19" s="36" t="s">
        <v>45</v>
      </c>
      <c r="F19" s="36">
        <v>6</v>
      </c>
      <c r="G19" s="35" t="s">
        <v>114</v>
      </c>
      <c r="H19" s="52">
        <v>22</v>
      </c>
      <c r="I19" s="57">
        <v>3.1494750057541059</v>
      </c>
      <c r="J19" s="57">
        <v>63110.656626687785</v>
      </c>
      <c r="K19" s="57">
        <v>-1.7238687299853526</v>
      </c>
      <c r="L19" s="52">
        <v>16.3</v>
      </c>
      <c r="M19" s="56">
        <v>42</v>
      </c>
      <c r="N19" s="37" t="s">
        <v>238</v>
      </c>
    </row>
    <row r="20" spans="1:14">
      <c r="A20" s="34">
        <v>41415</v>
      </c>
      <c r="B20" s="35">
        <v>0.42708333333333331</v>
      </c>
      <c r="C20" s="36">
        <v>3</v>
      </c>
      <c r="D20" s="36">
        <v>305</v>
      </c>
      <c r="E20" s="36" t="s">
        <v>55</v>
      </c>
      <c r="F20" s="36">
        <v>7</v>
      </c>
      <c r="G20" s="35" t="s">
        <v>115</v>
      </c>
      <c r="H20" s="52">
        <v>22</v>
      </c>
      <c r="I20" s="57" t="s">
        <v>238</v>
      </c>
      <c r="J20" s="57" t="s">
        <v>238</v>
      </c>
      <c r="K20" s="57" t="s">
        <v>238</v>
      </c>
      <c r="L20" s="52">
        <v>17.7</v>
      </c>
      <c r="M20" s="56">
        <v>28.4</v>
      </c>
      <c r="N20" s="37" t="s">
        <v>116</v>
      </c>
    </row>
    <row r="21" spans="1:14">
      <c r="A21" s="34">
        <v>41415</v>
      </c>
      <c r="B21" s="35">
        <v>0.42708333333333331</v>
      </c>
      <c r="C21" s="36">
        <v>3</v>
      </c>
      <c r="D21" s="36">
        <v>305</v>
      </c>
      <c r="E21" s="36" t="s">
        <v>55</v>
      </c>
      <c r="F21" s="36">
        <v>8</v>
      </c>
      <c r="G21" s="35" t="s">
        <v>115</v>
      </c>
      <c r="H21" s="52">
        <v>22</v>
      </c>
      <c r="I21" s="57">
        <v>4.6382567540009294</v>
      </c>
      <c r="J21" s="57">
        <v>17236.426724129986</v>
      </c>
      <c r="K21" s="57">
        <v>0.34646478521405921</v>
      </c>
      <c r="L21" s="52">
        <v>18</v>
      </c>
      <c r="M21" s="56">
        <v>28.2</v>
      </c>
      <c r="N21" s="37" t="s">
        <v>238</v>
      </c>
    </row>
    <row r="22" spans="1:14">
      <c r="A22" s="34">
        <v>41415</v>
      </c>
      <c r="B22" s="35">
        <v>0.42708333333333331</v>
      </c>
      <c r="C22" s="36">
        <v>4</v>
      </c>
      <c r="D22" s="36">
        <v>406</v>
      </c>
      <c r="E22" s="36" t="s">
        <v>45</v>
      </c>
      <c r="F22" s="36">
        <v>9</v>
      </c>
      <c r="G22" s="35" t="s">
        <v>114</v>
      </c>
      <c r="H22" s="52">
        <v>22</v>
      </c>
      <c r="I22" s="57">
        <v>2.6271843538733504</v>
      </c>
      <c r="J22" s="57">
        <v>89235.792583748917</v>
      </c>
      <c r="K22" s="57">
        <v>-1.4361896632862512</v>
      </c>
      <c r="L22" s="52">
        <v>15.7</v>
      </c>
      <c r="M22" s="56">
        <v>35.700000000000003</v>
      </c>
      <c r="N22" s="37" t="s">
        <v>238</v>
      </c>
    </row>
    <row r="23" spans="1:14">
      <c r="A23" s="34">
        <v>41415</v>
      </c>
      <c r="B23" s="38">
        <v>0.42708333333333331</v>
      </c>
      <c r="C23" s="36">
        <v>4</v>
      </c>
      <c r="D23" s="36">
        <v>406</v>
      </c>
      <c r="E23" s="36" t="s">
        <v>45</v>
      </c>
      <c r="F23" s="36">
        <v>10</v>
      </c>
      <c r="G23" s="35" t="s">
        <v>114</v>
      </c>
      <c r="H23" s="52">
        <v>22</v>
      </c>
      <c r="I23" s="57">
        <v>0.51615118399971327</v>
      </c>
      <c r="J23" s="57">
        <v>47645.472227426631</v>
      </c>
      <c r="K23" s="57">
        <v>0.35466441551216765</v>
      </c>
      <c r="L23" s="52">
        <v>16.2</v>
      </c>
      <c r="M23" s="56">
        <v>33.5</v>
      </c>
      <c r="N23" s="37" t="s">
        <v>238</v>
      </c>
    </row>
    <row r="24" spans="1:14">
      <c r="A24" s="34">
        <v>41415</v>
      </c>
      <c r="B24" s="38">
        <v>0.42708333333333331</v>
      </c>
      <c r="C24" s="36">
        <v>4</v>
      </c>
      <c r="D24" s="36">
        <v>409</v>
      </c>
      <c r="E24" s="36" t="s">
        <v>55</v>
      </c>
      <c r="F24" s="36">
        <v>11</v>
      </c>
      <c r="G24" s="35" t="s">
        <v>115</v>
      </c>
      <c r="H24" s="52">
        <v>22</v>
      </c>
      <c r="I24" s="57" t="s">
        <v>238</v>
      </c>
      <c r="J24" s="57" t="s">
        <v>238</v>
      </c>
      <c r="K24" s="57" t="s">
        <v>238</v>
      </c>
      <c r="L24" s="52">
        <v>18.2</v>
      </c>
      <c r="M24" s="56">
        <v>26.2</v>
      </c>
      <c r="N24" s="37" t="s">
        <v>117</v>
      </c>
    </row>
    <row r="25" spans="1:14">
      <c r="A25" s="34">
        <v>41415</v>
      </c>
      <c r="B25" s="38">
        <v>0.42708333333333331</v>
      </c>
      <c r="C25" s="36">
        <v>4</v>
      </c>
      <c r="D25" s="36">
        <v>409</v>
      </c>
      <c r="E25" s="36" t="s">
        <v>55</v>
      </c>
      <c r="F25" s="36">
        <v>12</v>
      </c>
      <c r="G25" s="35" t="s">
        <v>115</v>
      </c>
      <c r="H25" s="52">
        <v>22</v>
      </c>
      <c r="I25" s="57" t="s">
        <v>238</v>
      </c>
      <c r="J25" s="57" t="s">
        <v>238</v>
      </c>
      <c r="K25" s="57" t="s">
        <v>238</v>
      </c>
      <c r="L25" s="52">
        <v>18.399999999999999</v>
      </c>
      <c r="M25" s="56">
        <v>26</v>
      </c>
      <c r="N25" s="37" t="s">
        <v>118</v>
      </c>
    </row>
    <row r="26" spans="1:14">
      <c r="A26" s="34">
        <v>41422</v>
      </c>
      <c r="B26" s="35">
        <v>0.45833333333333331</v>
      </c>
      <c r="C26" s="36">
        <v>1</v>
      </c>
      <c r="D26" s="36">
        <v>105</v>
      </c>
      <c r="E26" s="36" t="s">
        <v>45</v>
      </c>
      <c r="F26" s="36">
        <v>1</v>
      </c>
      <c r="G26" s="35" t="s">
        <v>114</v>
      </c>
      <c r="H26" s="52">
        <v>15</v>
      </c>
      <c r="I26" s="57">
        <v>3.2812741959761778</v>
      </c>
      <c r="J26" s="57">
        <v>89762.700485050562</v>
      </c>
      <c r="K26" s="57">
        <v>-0.6179351012874672</v>
      </c>
      <c r="L26" s="52">
        <v>11.6</v>
      </c>
      <c r="M26" s="56">
        <v>46.6</v>
      </c>
      <c r="N26" s="37" t="s">
        <v>238</v>
      </c>
    </row>
    <row r="27" spans="1:14">
      <c r="A27" s="34">
        <v>41422</v>
      </c>
      <c r="B27" s="35">
        <v>0.45833333333333331</v>
      </c>
      <c r="C27" s="36">
        <v>1</v>
      </c>
      <c r="D27" s="36">
        <v>105</v>
      </c>
      <c r="E27" s="36" t="s">
        <v>45</v>
      </c>
      <c r="F27" s="36">
        <v>2</v>
      </c>
      <c r="G27" s="35" t="s">
        <v>114</v>
      </c>
      <c r="H27" s="52">
        <v>15</v>
      </c>
      <c r="I27" s="57">
        <v>4.9349529778845405</v>
      </c>
      <c r="J27" s="57">
        <v>101742.29703216592</v>
      </c>
      <c r="K27" s="57">
        <v>2.2762647346799914</v>
      </c>
      <c r="L27" s="52">
        <v>11.7</v>
      </c>
      <c r="M27" s="56">
        <v>46.7</v>
      </c>
      <c r="N27" s="37" t="s">
        <v>238</v>
      </c>
    </row>
    <row r="28" spans="1:14">
      <c r="A28" s="34">
        <v>41422</v>
      </c>
      <c r="B28" s="35">
        <v>0.45833333333333331</v>
      </c>
      <c r="C28" s="36">
        <v>1</v>
      </c>
      <c r="D28" s="36">
        <v>111</v>
      </c>
      <c r="E28" s="36" t="s">
        <v>55</v>
      </c>
      <c r="F28" s="36">
        <v>3</v>
      </c>
      <c r="G28" s="35" t="s">
        <v>115</v>
      </c>
      <c r="H28" s="52">
        <v>15</v>
      </c>
      <c r="I28" s="57">
        <v>21.07465496706504</v>
      </c>
      <c r="J28" s="57">
        <v>8971.5669717260735</v>
      </c>
      <c r="K28" s="57">
        <v>3.9034820650480597</v>
      </c>
      <c r="L28" s="52">
        <v>13.2</v>
      </c>
      <c r="M28" s="56">
        <v>43.9</v>
      </c>
      <c r="N28" s="37" t="s">
        <v>238</v>
      </c>
    </row>
    <row r="29" spans="1:14">
      <c r="A29" s="34">
        <v>41422</v>
      </c>
      <c r="B29" s="35">
        <v>0.45833333333333331</v>
      </c>
      <c r="C29" s="36">
        <v>1</v>
      </c>
      <c r="D29" s="36">
        <v>111</v>
      </c>
      <c r="E29" s="36" t="s">
        <v>55</v>
      </c>
      <c r="F29" s="36">
        <v>4</v>
      </c>
      <c r="G29" s="35" t="s">
        <v>115</v>
      </c>
      <c r="H29" s="52">
        <v>15</v>
      </c>
      <c r="I29" s="57">
        <v>13.8046153716824</v>
      </c>
      <c r="J29" s="57">
        <v>10891.433127756643</v>
      </c>
      <c r="K29" s="57">
        <v>-9.4613050588231815E-2</v>
      </c>
      <c r="L29" s="52">
        <v>13.2</v>
      </c>
      <c r="M29" s="56">
        <v>42.1</v>
      </c>
      <c r="N29" s="37" t="s">
        <v>238</v>
      </c>
    </row>
    <row r="30" spans="1:14">
      <c r="A30" s="34">
        <v>41422</v>
      </c>
      <c r="B30" s="35">
        <v>0.51041666666666663</v>
      </c>
      <c r="C30" s="36">
        <v>3</v>
      </c>
      <c r="D30" s="36">
        <v>308</v>
      </c>
      <c r="E30" s="36" t="s">
        <v>45</v>
      </c>
      <c r="F30" s="36">
        <v>5</v>
      </c>
      <c r="G30" s="35" t="s">
        <v>114</v>
      </c>
      <c r="H30" s="52">
        <v>17.5</v>
      </c>
      <c r="I30" s="57">
        <v>1.897265778252732</v>
      </c>
      <c r="J30" s="57">
        <v>138174.07301315042</v>
      </c>
      <c r="K30" s="57">
        <v>-1.5400342336810136</v>
      </c>
      <c r="L30" s="52">
        <v>12.45</v>
      </c>
      <c r="M30" s="56">
        <v>39.700000000000003</v>
      </c>
      <c r="N30" s="37" t="s">
        <v>238</v>
      </c>
    </row>
    <row r="31" spans="1:14">
      <c r="A31" s="34">
        <v>41422</v>
      </c>
      <c r="B31" s="35">
        <v>0.51041666666666663</v>
      </c>
      <c r="C31" s="36">
        <v>3</v>
      </c>
      <c r="D31" s="36">
        <v>308</v>
      </c>
      <c r="E31" s="36" t="s">
        <v>45</v>
      </c>
      <c r="F31" s="36">
        <v>6</v>
      </c>
      <c r="G31" s="35" t="s">
        <v>114</v>
      </c>
      <c r="H31" s="52">
        <v>17.5</v>
      </c>
      <c r="I31" s="57">
        <v>3.1312588761931277</v>
      </c>
      <c r="J31" s="57">
        <v>66657.33739249027</v>
      </c>
      <c r="K31" s="57">
        <v>-0.42862373164504214</v>
      </c>
      <c r="L31" s="52">
        <v>11.9</v>
      </c>
      <c r="M31" s="56">
        <v>44.9</v>
      </c>
      <c r="N31" s="37" t="s">
        <v>238</v>
      </c>
    </row>
    <row r="32" spans="1:14">
      <c r="A32" s="34">
        <v>41422</v>
      </c>
      <c r="B32" s="35">
        <v>0.51041666666666663</v>
      </c>
      <c r="C32" s="36">
        <v>3</v>
      </c>
      <c r="D32" s="36">
        <v>305</v>
      </c>
      <c r="E32" s="36" t="s">
        <v>55</v>
      </c>
      <c r="F32" s="36">
        <v>7</v>
      </c>
      <c r="G32" s="35" t="s">
        <v>115</v>
      </c>
      <c r="H32" s="52">
        <v>17.5</v>
      </c>
      <c r="I32" s="57">
        <v>28.921939408427665</v>
      </c>
      <c r="J32" s="57">
        <v>19955.65491345452</v>
      </c>
      <c r="K32" s="57">
        <v>-1.3020341006769947</v>
      </c>
      <c r="L32" s="52">
        <v>14.4</v>
      </c>
      <c r="M32" s="56">
        <v>36.9</v>
      </c>
      <c r="N32" s="37" t="s">
        <v>238</v>
      </c>
    </row>
    <row r="33" spans="1:14">
      <c r="A33" s="34">
        <v>41422</v>
      </c>
      <c r="B33" s="35">
        <v>0.51041666666666663</v>
      </c>
      <c r="C33" s="36">
        <v>3</v>
      </c>
      <c r="D33" s="36">
        <v>305</v>
      </c>
      <c r="E33" s="36" t="s">
        <v>55</v>
      </c>
      <c r="F33" s="36">
        <v>8</v>
      </c>
      <c r="G33" s="35" t="s">
        <v>115</v>
      </c>
      <c r="H33" s="52">
        <v>17.5</v>
      </c>
      <c r="I33" s="57">
        <v>16.940608030170985</v>
      </c>
      <c r="J33" s="57">
        <v>30234.664231918403</v>
      </c>
      <c r="K33" s="57">
        <v>0.12145775080672741</v>
      </c>
      <c r="L33" s="52">
        <v>14.85</v>
      </c>
      <c r="M33" s="56">
        <v>29.2</v>
      </c>
      <c r="N33" s="37" t="s">
        <v>238</v>
      </c>
    </row>
    <row r="34" spans="1:14">
      <c r="A34" s="34">
        <v>41422</v>
      </c>
      <c r="B34" s="35">
        <v>0.52777777777777779</v>
      </c>
      <c r="C34" s="36">
        <v>4</v>
      </c>
      <c r="D34" s="36">
        <v>406</v>
      </c>
      <c r="E34" s="36" t="s">
        <v>45</v>
      </c>
      <c r="F34" s="36">
        <v>9</v>
      </c>
      <c r="G34" s="35" t="s">
        <v>114</v>
      </c>
      <c r="H34" s="52">
        <v>17.5</v>
      </c>
      <c r="I34" s="57">
        <v>4.6954262739370334</v>
      </c>
      <c r="J34" s="57">
        <v>74466.846861466416</v>
      </c>
      <c r="K34" s="57">
        <v>1.9260181442654982</v>
      </c>
      <c r="L34" s="52">
        <v>12.3</v>
      </c>
      <c r="M34" s="56">
        <v>36.200000000000003</v>
      </c>
      <c r="N34" s="37" t="s">
        <v>238</v>
      </c>
    </row>
    <row r="35" spans="1:14">
      <c r="A35" s="34">
        <v>41422</v>
      </c>
      <c r="B35" s="35">
        <v>0.52777777777777779</v>
      </c>
      <c r="C35" s="36">
        <v>4</v>
      </c>
      <c r="D35" s="36">
        <v>406</v>
      </c>
      <c r="E35" s="36" t="s">
        <v>45</v>
      </c>
      <c r="F35" s="36">
        <v>10</v>
      </c>
      <c r="G35" s="35" t="s">
        <v>114</v>
      </c>
      <c r="H35" s="52">
        <v>17.5</v>
      </c>
      <c r="I35" s="57">
        <v>3.0121447061148143</v>
      </c>
      <c r="J35" s="57">
        <v>63609.575879698459</v>
      </c>
      <c r="K35" s="57">
        <v>-3.0897108813748391</v>
      </c>
      <c r="L35" s="52">
        <v>12.15</v>
      </c>
      <c r="M35" s="56">
        <v>37.700000000000003</v>
      </c>
      <c r="N35" s="37" t="s">
        <v>238</v>
      </c>
    </row>
    <row r="36" spans="1:14">
      <c r="A36" s="34">
        <v>41422</v>
      </c>
      <c r="B36" s="35">
        <v>0.52777777777777779</v>
      </c>
      <c r="C36" s="36">
        <v>4</v>
      </c>
      <c r="D36" s="36">
        <v>409</v>
      </c>
      <c r="E36" s="36" t="s">
        <v>55</v>
      </c>
      <c r="F36" s="36">
        <v>11</v>
      </c>
      <c r="G36" s="35" t="s">
        <v>115</v>
      </c>
      <c r="H36" s="52">
        <v>17.5</v>
      </c>
      <c r="I36" s="57" t="s">
        <v>238</v>
      </c>
      <c r="J36" s="57" t="s">
        <v>238</v>
      </c>
      <c r="K36" s="57" t="s">
        <v>238</v>
      </c>
      <c r="L36" s="52">
        <v>14.7</v>
      </c>
      <c r="M36" s="56">
        <v>36.9</v>
      </c>
      <c r="N36" s="37" t="s">
        <v>116</v>
      </c>
    </row>
    <row r="37" spans="1:14">
      <c r="A37" s="34">
        <v>41422</v>
      </c>
      <c r="B37" s="35">
        <v>0.52777777777777779</v>
      </c>
      <c r="C37" s="36">
        <v>4</v>
      </c>
      <c r="D37" s="36">
        <v>409</v>
      </c>
      <c r="E37" s="36" t="s">
        <v>55</v>
      </c>
      <c r="F37" s="36">
        <v>12</v>
      </c>
      <c r="G37" s="35" t="s">
        <v>115</v>
      </c>
      <c r="H37" s="52">
        <v>17.5</v>
      </c>
      <c r="I37" s="57">
        <v>29.55859780761913</v>
      </c>
      <c r="J37" s="57">
        <v>20779.215219848084</v>
      </c>
      <c r="K37" s="57">
        <v>-0.253440954182237</v>
      </c>
      <c r="L37" s="52">
        <v>14.1</v>
      </c>
      <c r="M37" s="56">
        <v>39.1</v>
      </c>
      <c r="N37" s="37" t="s">
        <v>238</v>
      </c>
    </row>
    <row r="38" spans="1:14">
      <c r="A38" s="34">
        <v>41449</v>
      </c>
      <c r="B38" s="35">
        <v>0.44791666666666669</v>
      </c>
      <c r="C38" s="36">
        <v>1</v>
      </c>
      <c r="D38" s="36">
        <v>105</v>
      </c>
      <c r="E38" s="36" t="s">
        <v>45</v>
      </c>
      <c r="F38" s="36">
        <v>1</v>
      </c>
      <c r="G38" s="35" t="s">
        <v>114</v>
      </c>
      <c r="H38" s="52">
        <v>24.25</v>
      </c>
      <c r="I38" s="57">
        <v>0.90179597739371498</v>
      </c>
      <c r="J38" s="57">
        <v>59146.639652346879</v>
      </c>
      <c r="K38" s="57">
        <v>-6.3253634240811929E-2</v>
      </c>
      <c r="L38" s="52">
        <v>21.05</v>
      </c>
      <c r="M38" s="56">
        <v>40.4</v>
      </c>
      <c r="N38" s="37" t="s">
        <v>238</v>
      </c>
    </row>
    <row r="39" spans="1:14">
      <c r="A39" s="34">
        <v>41449</v>
      </c>
      <c r="B39" s="35">
        <v>0.44791666666666669</v>
      </c>
      <c r="C39" s="36">
        <v>1</v>
      </c>
      <c r="D39" s="36">
        <v>105</v>
      </c>
      <c r="E39" s="36" t="s">
        <v>45</v>
      </c>
      <c r="F39" s="36">
        <v>2</v>
      </c>
      <c r="G39" s="35" t="s">
        <v>114</v>
      </c>
      <c r="H39" s="52">
        <v>24.25</v>
      </c>
      <c r="I39" s="57">
        <v>0.53362372442016914</v>
      </c>
      <c r="J39" s="57">
        <v>26597.619296200115</v>
      </c>
      <c r="K39" s="57">
        <v>-0.88101482234476947</v>
      </c>
      <c r="L39" s="52">
        <v>21</v>
      </c>
      <c r="M39" s="56">
        <v>38.9</v>
      </c>
      <c r="N39" s="37" t="s">
        <v>238</v>
      </c>
    </row>
    <row r="40" spans="1:14">
      <c r="A40" s="34">
        <v>41449</v>
      </c>
      <c r="B40" s="35">
        <v>0.44791666666666669</v>
      </c>
      <c r="C40" s="36">
        <v>1</v>
      </c>
      <c r="D40" s="36">
        <v>111</v>
      </c>
      <c r="E40" s="36" t="s">
        <v>55</v>
      </c>
      <c r="F40" s="36">
        <v>3</v>
      </c>
      <c r="G40" s="35" t="s">
        <v>115</v>
      </c>
      <c r="H40" s="52">
        <v>24.25</v>
      </c>
      <c r="I40" s="57">
        <v>18.122795533966681</v>
      </c>
      <c r="J40" s="57">
        <v>49910.483408281754</v>
      </c>
      <c r="K40" s="57">
        <v>-0.21673855687786697</v>
      </c>
      <c r="L40" s="52">
        <v>21.6</v>
      </c>
      <c r="M40" s="56">
        <v>34.4</v>
      </c>
      <c r="N40" s="37" t="s">
        <v>238</v>
      </c>
    </row>
    <row r="41" spans="1:14">
      <c r="A41" s="34">
        <v>41449</v>
      </c>
      <c r="B41" s="35">
        <v>0.44791666666666669</v>
      </c>
      <c r="C41" s="36">
        <v>1</v>
      </c>
      <c r="D41" s="36">
        <v>111</v>
      </c>
      <c r="E41" s="36" t="s">
        <v>55</v>
      </c>
      <c r="F41" s="36">
        <v>4</v>
      </c>
      <c r="G41" s="35" t="s">
        <v>115</v>
      </c>
      <c r="H41" s="52">
        <v>24.25</v>
      </c>
      <c r="I41" s="57">
        <v>27.227944095900273</v>
      </c>
      <c r="J41" s="57">
        <v>81667.12515584116</v>
      </c>
      <c r="K41" s="57">
        <v>-2.067544379603079</v>
      </c>
      <c r="L41" s="52">
        <v>21.6</v>
      </c>
      <c r="M41" s="56">
        <v>36</v>
      </c>
      <c r="N41" s="37" t="s">
        <v>238</v>
      </c>
    </row>
    <row r="42" spans="1:14">
      <c r="A42" s="34">
        <v>41449</v>
      </c>
      <c r="B42" s="35">
        <v>0.47916666666666669</v>
      </c>
      <c r="C42" s="36">
        <v>3</v>
      </c>
      <c r="D42" s="36">
        <v>308</v>
      </c>
      <c r="E42" s="36" t="s">
        <v>45</v>
      </c>
      <c r="F42" s="36">
        <v>5</v>
      </c>
      <c r="G42" s="35" t="s">
        <v>114</v>
      </c>
      <c r="H42" s="52">
        <v>24.75</v>
      </c>
      <c r="I42" s="57" t="s">
        <v>238</v>
      </c>
      <c r="J42" s="57" t="s">
        <v>238</v>
      </c>
      <c r="K42" s="57" t="s">
        <v>238</v>
      </c>
      <c r="L42" s="52">
        <v>22.7</v>
      </c>
      <c r="M42" s="56">
        <v>34.6</v>
      </c>
      <c r="N42" s="37" t="s">
        <v>117</v>
      </c>
    </row>
    <row r="43" spans="1:14">
      <c r="A43" s="34">
        <v>41449</v>
      </c>
      <c r="B43" s="35">
        <v>0.47916666666666669</v>
      </c>
      <c r="C43" s="36">
        <v>3</v>
      </c>
      <c r="D43" s="36">
        <v>308</v>
      </c>
      <c r="E43" s="36" t="s">
        <v>45</v>
      </c>
      <c r="F43" s="36">
        <v>6</v>
      </c>
      <c r="G43" s="35" t="s">
        <v>114</v>
      </c>
      <c r="H43" s="52">
        <v>24.75</v>
      </c>
      <c r="I43" s="57">
        <v>18.857118075003431</v>
      </c>
      <c r="J43" s="57">
        <v>75028.345588601529</v>
      </c>
      <c r="K43" s="57">
        <v>-0.4863320995901052</v>
      </c>
      <c r="L43" s="52">
        <v>22.6</v>
      </c>
      <c r="M43" s="56">
        <v>35.6</v>
      </c>
      <c r="N43" s="37" t="s">
        <v>238</v>
      </c>
    </row>
    <row r="44" spans="1:14">
      <c r="A44" s="34">
        <v>41449</v>
      </c>
      <c r="B44" s="35">
        <v>0.47916666666666669</v>
      </c>
      <c r="C44" s="36">
        <v>3</v>
      </c>
      <c r="D44" s="36">
        <v>305</v>
      </c>
      <c r="E44" s="36" t="s">
        <v>55</v>
      </c>
      <c r="F44" s="36">
        <v>7</v>
      </c>
      <c r="G44" s="35" t="s">
        <v>115</v>
      </c>
      <c r="H44" s="52">
        <v>24.75</v>
      </c>
      <c r="I44" s="57">
        <v>15.348696920454291</v>
      </c>
      <c r="J44" s="57">
        <v>61713.791855159056</v>
      </c>
      <c r="K44" s="57">
        <v>-0.66032581227368525</v>
      </c>
      <c r="L44" s="52">
        <v>21.95</v>
      </c>
      <c r="M44" s="56">
        <v>27.1</v>
      </c>
      <c r="N44" s="37" t="s">
        <v>238</v>
      </c>
    </row>
    <row r="45" spans="1:14">
      <c r="A45" s="34">
        <v>41449</v>
      </c>
      <c r="B45" s="35">
        <v>0.47916666666666669</v>
      </c>
      <c r="C45" s="36">
        <v>3</v>
      </c>
      <c r="D45" s="36">
        <v>305</v>
      </c>
      <c r="E45" s="36" t="s">
        <v>55</v>
      </c>
      <c r="F45" s="36">
        <v>8</v>
      </c>
      <c r="G45" s="35" t="s">
        <v>115</v>
      </c>
      <c r="H45" s="52">
        <v>24.75</v>
      </c>
      <c r="I45" s="57">
        <v>28.644025637587195</v>
      </c>
      <c r="J45" s="57">
        <v>96933.787256979762</v>
      </c>
      <c r="K45" s="57">
        <v>-1.126911524562406</v>
      </c>
      <c r="L45" s="52">
        <v>22.35</v>
      </c>
      <c r="M45" s="56">
        <v>32.299999999999997</v>
      </c>
      <c r="N45" s="37" t="s">
        <v>238</v>
      </c>
    </row>
    <row r="46" spans="1:14">
      <c r="A46" s="34">
        <v>41449</v>
      </c>
      <c r="B46" s="35">
        <v>0.44791666666666669</v>
      </c>
      <c r="C46" s="36">
        <v>4</v>
      </c>
      <c r="D46" s="36">
        <v>406</v>
      </c>
      <c r="E46" s="36" t="s">
        <v>45</v>
      </c>
      <c r="F46" s="36">
        <v>9</v>
      </c>
      <c r="G46" s="35" t="s">
        <v>114</v>
      </c>
      <c r="H46" s="52">
        <v>24.75</v>
      </c>
      <c r="I46" s="57">
        <v>36.417182769775678</v>
      </c>
      <c r="J46" s="57">
        <v>68853.182628884926</v>
      </c>
      <c r="K46" s="57">
        <v>-1.8007292538497428</v>
      </c>
      <c r="L46" s="52">
        <v>22.45</v>
      </c>
      <c r="M46" s="56">
        <v>41</v>
      </c>
      <c r="N46" s="37" t="s">
        <v>238</v>
      </c>
    </row>
    <row r="47" spans="1:14">
      <c r="A47" s="34">
        <v>41449</v>
      </c>
      <c r="B47" s="35">
        <v>0.44791666666666669</v>
      </c>
      <c r="C47" s="36">
        <v>4</v>
      </c>
      <c r="D47" s="36">
        <v>406</v>
      </c>
      <c r="E47" s="36" t="s">
        <v>45</v>
      </c>
      <c r="F47" s="36">
        <v>10</v>
      </c>
      <c r="G47" s="35" t="s">
        <v>114</v>
      </c>
      <c r="H47" s="52">
        <v>24.75</v>
      </c>
      <c r="I47" s="57">
        <v>6.1488135420288303</v>
      </c>
      <c r="J47" s="57">
        <v>27129.446035277124</v>
      </c>
      <c r="K47" s="57">
        <v>0.62515236528079421</v>
      </c>
      <c r="L47" s="52">
        <v>22.2</v>
      </c>
      <c r="M47" s="56">
        <v>39.6</v>
      </c>
      <c r="N47" s="37" t="s">
        <v>238</v>
      </c>
    </row>
    <row r="48" spans="1:14">
      <c r="A48" s="34">
        <v>41449</v>
      </c>
      <c r="B48" s="35">
        <v>0.44791666666666669</v>
      </c>
      <c r="C48" s="36">
        <v>4</v>
      </c>
      <c r="D48" s="36">
        <v>409</v>
      </c>
      <c r="E48" s="36" t="s">
        <v>55</v>
      </c>
      <c r="F48" s="36">
        <v>11</v>
      </c>
      <c r="G48" s="35" t="s">
        <v>115</v>
      </c>
      <c r="H48" s="52">
        <v>24.75</v>
      </c>
      <c r="I48" s="57">
        <v>12.420045699720657</v>
      </c>
      <c r="J48" s="57">
        <v>28589.57359025913</v>
      </c>
      <c r="K48" s="57">
        <v>-4.0704972362146741</v>
      </c>
      <c r="L48" s="52">
        <v>22.3</v>
      </c>
      <c r="M48" s="56">
        <v>39</v>
      </c>
      <c r="N48" s="37" t="s">
        <v>238</v>
      </c>
    </row>
    <row r="49" spans="1:14">
      <c r="A49" s="34">
        <v>41449</v>
      </c>
      <c r="B49" s="35">
        <v>0.44791666666666669</v>
      </c>
      <c r="C49" s="36">
        <v>4</v>
      </c>
      <c r="D49" s="36">
        <v>409</v>
      </c>
      <c r="E49" s="36" t="s">
        <v>55</v>
      </c>
      <c r="F49" s="36">
        <v>12</v>
      </c>
      <c r="G49" s="35" t="s">
        <v>115</v>
      </c>
      <c r="H49" s="52">
        <v>24.75</v>
      </c>
      <c r="I49" s="57">
        <v>36.407729092170314</v>
      </c>
      <c r="J49" s="57">
        <v>103838.74468399749</v>
      </c>
      <c r="K49" s="57">
        <v>-2.4871637594071898</v>
      </c>
      <c r="L49" s="52">
        <v>22.25</v>
      </c>
      <c r="M49" s="56">
        <v>41.8</v>
      </c>
      <c r="N49" s="37" t="s">
        <v>238</v>
      </c>
    </row>
    <row r="50" spans="1:14">
      <c r="A50" s="34">
        <v>41457</v>
      </c>
      <c r="B50" s="35">
        <v>0.37847222222222227</v>
      </c>
      <c r="C50" s="36">
        <v>1</v>
      </c>
      <c r="D50" s="36">
        <v>105</v>
      </c>
      <c r="E50" s="36" t="s">
        <v>45</v>
      </c>
      <c r="F50" s="36">
        <v>1</v>
      </c>
      <c r="G50" s="35" t="s">
        <v>114</v>
      </c>
      <c r="H50" s="52">
        <v>21.25</v>
      </c>
      <c r="I50" s="57">
        <v>4.7079336375597052</v>
      </c>
      <c r="J50" s="57">
        <v>99583.044466931649</v>
      </c>
      <c r="K50" s="57">
        <v>1.3724192012114911</v>
      </c>
      <c r="L50" s="52">
        <v>17.649999999999999</v>
      </c>
      <c r="M50" s="56">
        <v>27.4</v>
      </c>
      <c r="N50" s="37" t="s">
        <v>238</v>
      </c>
    </row>
    <row r="51" spans="1:14">
      <c r="A51" s="34">
        <v>41457</v>
      </c>
      <c r="B51" s="35">
        <v>0.37847222222222227</v>
      </c>
      <c r="C51" s="36">
        <v>1</v>
      </c>
      <c r="D51" s="36">
        <v>105</v>
      </c>
      <c r="E51" s="36" t="s">
        <v>45</v>
      </c>
      <c r="F51" s="36">
        <v>2</v>
      </c>
      <c r="G51" s="35" t="s">
        <v>114</v>
      </c>
      <c r="H51" s="52">
        <v>21.25</v>
      </c>
      <c r="I51" s="57">
        <v>6.6850113789020664</v>
      </c>
      <c r="J51" s="57">
        <v>89020.002513245388</v>
      </c>
      <c r="K51" s="57">
        <v>0.8970093889468016</v>
      </c>
      <c r="L51" s="52">
        <v>17.95</v>
      </c>
      <c r="M51" s="56">
        <v>27.9</v>
      </c>
      <c r="N51" s="37" t="s">
        <v>238</v>
      </c>
    </row>
    <row r="52" spans="1:14">
      <c r="A52" s="34">
        <v>41457</v>
      </c>
      <c r="B52" s="35">
        <v>0.37847222222222227</v>
      </c>
      <c r="C52" s="36">
        <v>1</v>
      </c>
      <c r="D52" s="36">
        <v>111</v>
      </c>
      <c r="E52" s="36" t="s">
        <v>55</v>
      </c>
      <c r="F52" s="36">
        <v>3</v>
      </c>
      <c r="G52" s="35" t="s">
        <v>115</v>
      </c>
      <c r="H52" s="52">
        <v>21.25</v>
      </c>
      <c r="I52" s="57">
        <v>5.9474192502526941</v>
      </c>
      <c r="J52" s="57">
        <v>42737.584784359336</v>
      </c>
      <c r="K52" s="57">
        <v>1.1942943736356857</v>
      </c>
      <c r="L52" s="52">
        <v>18.45</v>
      </c>
      <c r="M52" s="56">
        <v>28</v>
      </c>
      <c r="N52" s="37" t="s">
        <v>238</v>
      </c>
    </row>
    <row r="53" spans="1:14">
      <c r="A53" s="34">
        <v>41457</v>
      </c>
      <c r="B53" s="35">
        <v>0.37847222222222227</v>
      </c>
      <c r="C53" s="36">
        <v>1</v>
      </c>
      <c r="D53" s="36">
        <v>111</v>
      </c>
      <c r="E53" s="36" t="s">
        <v>55</v>
      </c>
      <c r="F53" s="36">
        <v>4</v>
      </c>
      <c r="G53" s="35" t="s">
        <v>115</v>
      </c>
      <c r="H53" s="52">
        <v>21.25</v>
      </c>
      <c r="I53" s="57">
        <v>9.0033638574888855</v>
      </c>
      <c r="J53" s="57">
        <v>52076.015627033863</v>
      </c>
      <c r="K53" s="57">
        <v>-1.7790525115534492</v>
      </c>
      <c r="L53" s="52">
        <v>18.05</v>
      </c>
      <c r="M53" s="56">
        <v>26.5</v>
      </c>
      <c r="N53" s="37" t="s">
        <v>238</v>
      </c>
    </row>
    <row r="54" spans="1:14">
      <c r="A54" s="34">
        <v>41457</v>
      </c>
      <c r="B54" s="35">
        <v>0.43055555555555558</v>
      </c>
      <c r="C54" s="36">
        <v>3</v>
      </c>
      <c r="D54" s="36">
        <v>308</v>
      </c>
      <c r="E54" s="36" t="s">
        <v>45</v>
      </c>
      <c r="F54" s="36">
        <v>5</v>
      </c>
      <c r="G54" s="35" t="s">
        <v>114</v>
      </c>
      <c r="H54" s="52">
        <v>21.5</v>
      </c>
      <c r="I54" s="57">
        <v>10.888987116198891</v>
      </c>
      <c r="J54" s="57">
        <v>58645.118924783856</v>
      </c>
      <c r="K54" s="57">
        <v>0.16885826356719122</v>
      </c>
      <c r="L54" s="52">
        <v>18.7</v>
      </c>
      <c r="M54" s="56">
        <v>22.6</v>
      </c>
      <c r="N54" s="37" t="s">
        <v>238</v>
      </c>
    </row>
    <row r="55" spans="1:14">
      <c r="A55" s="34">
        <v>41457</v>
      </c>
      <c r="B55" s="35">
        <v>0.43055555555555558</v>
      </c>
      <c r="C55" s="36">
        <v>3</v>
      </c>
      <c r="D55" s="36">
        <v>308</v>
      </c>
      <c r="E55" s="36" t="s">
        <v>45</v>
      </c>
      <c r="F55" s="36">
        <v>6</v>
      </c>
      <c r="G55" s="35" t="s">
        <v>114</v>
      </c>
      <c r="H55" s="52">
        <v>21.5</v>
      </c>
      <c r="I55" s="57">
        <v>90.238947131512802</v>
      </c>
      <c r="J55" s="57">
        <v>172749.86632827201</v>
      </c>
      <c r="K55" s="57">
        <v>-0.1301197731618996</v>
      </c>
      <c r="L55" s="52">
        <v>18.75</v>
      </c>
      <c r="M55" s="56">
        <v>25.1</v>
      </c>
      <c r="N55" s="37" t="s">
        <v>238</v>
      </c>
    </row>
    <row r="56" spans="1:14">
      <c r="A56" s="34">
        <v>41457</v>
      </c>
      <c r="B56" s="35">
        <v>0.43055555555555558</v>
      </c>
      <c r="C56" s="36">
        <v>3</v>
      </c>
      <c r="D56" s="36">
        <v>305</v>
      </c>
      <c r="E56" s="36" t="s">
        <v>55</v>
      </c>
      <c r="F56" s="36">
        <v>7</v>
      </c>
      <c r="G56" s="35" t="s">
        <v>115</v>
      </c>
      <c r="H56" s="52">
        <v>21.5</v>
      </c>
      <c r="I56" s="57">
        <v>18.958001964457875</v>
      </c>
      <c r="J56" s="57">
        <v>57571.252086728127</v>
      </c>
      <c r="K56" s="57">
        <v>-1.5042951228348431</v>
      </c>
      <c r="L56" s="52">
        <v>19.25</v>
      </c>
      <c r="M56" s="56">
        <v>25</v>
      </c>
      <c r="N56" s="37" t="s">
        <v>238</v>
      </c>
    </row>
    <row r="57" spans="1:14">
      <c r="A57" s="34">
        <v>41457</v>
      </c>
      <c r="B57" s="35">
        <v>0.43055555555555558</v>
      </c>
      <c r="C57" s="36">
        <v>3</v>
      </c>
      <c r="D57" s="36">
        <v>305</v>
      </c>
      <c r="E57" s="36" t="s">
        <v>55</v>
      </c>
      <c r="F57" s="36">
        <v>8</v>
      </c>
      <c r="G57" s="35" t="s">
        <v>115</v>
      </c>
      <c r="H57" s="52">
        <v>21.5</v>
      </c>
      <c r="I57" s="57">
        <v>12.644305464686623</v>
      </c>
      <c r="J57" s="57">
        <v>70925.845108977839</v>
      </c>
      <c r="K57" s="57">
        <v>0.11252254617558963</v>
      </c>
      <c r="L57" s="52">
        <v>19.3</v>
      </c>
      <c r="M57" s="56">
        <v>26.5</v>
      </c>
      <c r="N57" s="37" t="s">
        <v>238</v>
      </c>
    </row>
    <row r="58" spans="1:14">
      <c r="A58" s="34">
        <v>41457</v>
      </c>
      <c r="B58" s="35">
        <v>0.37847222222222227</v>
      </c>
      <c r="C58" s="36">
        <v>4</v>
      </c>
      <c r="D58" s="36">
        <v>406</v>
      </c>
      <c r="E58" s="36" t="s">
        <v>45</v>
      </c>
      <c r="F58" s="36">
        <v>9</v>
      </c>
      <c r="G58" s="35" t="s">
        <v>114</v>
      </c>
      <c r="H58" s="52">
        <v>21.5</v>
      </c>
      <c r="I58" s="57">
        <v>12.846740989585669</v>
      </c>
      <c r="J58" s="57">
        <v>43775.286970467569</v>
      </c>
      <c r="K58" s="57">
        <v>0.26906927855066665</v>
      </c>
      <c r="L58" s="52">
        <v>18.75</v>
      </c>
      <c r="M58" s="56">
        <v>34.4</v>
      </c>
      <c r="N58" s="37" t="s">
        <v>238</v>
      </c>
    </row>
    <row r="59" spans="1:14">
      <c r="A59" s="34">
        <v>41457</v>
      </c>
      <c r="B59" s="35">
        <v>0.37847222222222227</v>
      </c>
      <c r="C59" s="36">
        <v>4</v>
      </c>
      <c r="D59" s="36">
        <v>406</v>
      </c>
      <c r="E59" s="36" t="s">
        <v>45</v>
      </c>
      <c r="F59" s="36">
        <v>10</v>
      </c>
      <c r="G59" s="35" t="s">
        <v>114</v>
      </c>
      <c r="H59" s="52">
        <v>21.5</v>
      </c>
      <c r="I59" s="57">
        <v>8.424410401464085</v>
      </c>
      <c r="J59" s="57">
        <v>63093.228180558537</v>
      </c>
      <c r="K59" s="57">
        <v>0.60593062904301731</v>
      </c>
      <c r="L59" s="52">
        <v>18</v>
      </c>
      <c r="M59" s="56">
        <v>35.799999999999997</v>
      </c>
      <c r="N59" s="37" t="s">
        <v>238</v>
      </c>
    </row>
    <row r="60" spans="1:14">
      <c r="A60" s="34">
        <v>41457</v>
      </c>
      <c r="B60" s="35">
        <v>0.37847222222222227</v>
      </c>
      <c r="C60" s="36">
        <v>4</v>
      </c>
      <c r="D60" s="36">
        <v>409</v>
      </c>
      <c r="E60" s="36" t="s">
        <v>55</v>
      </c>
      <c r="F60" s="36">
        <v>11</v>
      </c>
      <c r="G60" s="35" t="s">
        <v>115</v>
      </c>
      <c r="H60" s="52">
        <v>21.5</v>
      </c>
      <c r="I60" s="57">
        <v>4.8631144601018175</v>
      </c>
      <c r="J60" s="57">
        <v>36550.352264510191</v>
      </c>
      <c r="K60" s="57">
        <v>-0.45731844823298795</v>
      </c>
      <c r="L60" s="52">
        <v>19.149999999999999</v>
      </c>
      <c r="M60" s="56">
        <v>34.5</v>
      </c>
      <c r="N60" s="37" t="s">
        <v>238</v>
      </c>
    </row>
    <row r="61" spans="1:14">
      <c r="A61" s="34">
        <v>41457</v>
      </c>
      <c r="B61" s="35">
        <v>0.37847222222222227</v>
      </c>
      <c r="C61" s="36">
        <v>4</v>
      </c>
      <c r="D61" s="36">
        <v>409</v>
      </c>
      <c r="E61" s="36" t="s">
        <v>55</v>
      </c>
      <c r="F61" s="36">
        <v>12</v>
      </c>
      <c r="G61" s="35" t="s">
        <v>115</v>
      </c>
      <c r="H61" s="52">
        <v>21.5</v>
      </c>
      <c r="I61" s="57">
        <v>11.21015674187089</v>
      </c>
      <c r="J61" s="57">
        <v>66568.851997478501</v>
      </c>
      <c r="K61" s="57">
        <v>-2.6722372109519643</v>
      </c>
      <c r="L61" s="52">
        <v>19</v>
      </c>
      <c r="M61" s="56">
        <v>35.1</v>
      </c>
      <c r="N61" s="37" t="s">
        <v>238</v>
      </c>
    </row>
    <row r="62" spans="1:14">
      <c r="A62" s="34">
        <v>41478</v>
      </c>
      <c r="B62" s="35">
        <v>0.54166666666666663</v>
      </c>
      <c r="C62" s="36">
        <v>1</v>
      </c>
      <c r="D62" s="36">
        <v>105</v>
      </c>
      <c r="E62" s="36" t="s">
        <v>45</v>
      </c>
      <c r="F62" s="36">
        <v>1</v>
      </c>
      <c r="G62" s="35" t="s">
        <v>114</v>
      </c>
      <c r="H62" s="52">
        <v>21.75</v>
      </c>
      <c r="I62" s="57">
        <v>1.5816583245889582</v>
      </c>
      <c r="J62" s="57">
        <v>4798.9608529668076</v>
      </c>
      <c r="K62" s="57">
        <v>-0.6984809644648301</v>
      </c>
      <c r="L62" s="52">
        <v>23.9</v>
      </c>
      <c r="M62" s="56">
        <v>37.200000000000003</v>
      </c>
      <c r="N62" s="37" t="s">
        <v>238</v>
      </c>
    </row>
    <row r="63" spans="1:14">
      <c r="A63" s="34">
        <v>41478</v>
      </c>
      <c r="B63" s="35">
        <v>0.54166666666666663</v>
      </c>
      <c r="C63" s="36">
        <v>1</v>
      </c>
      <c r="D63" s="36">
        <v>105</v>
      </c>
      <c r="E63" s="36" t="s">
        <v>45</v>
      </c>
      <c r="F63" s="36">
        <v>2</v>
      </c>
      <c r="G63" s="35" t="s">
        <v>114</v>
      </c>
      <c r="H63" s="52">
        <v>21.75</v>
      </c>
      <c r="I63" s="57">
        <v>32.952936712556472</v>
      </c>
      <c r="J63" s="57">
        <v>76722.773303127746</v>
      </c>
      <c r="K63" s="57">
        <v>-1.9329816362916605</v>
      </c>
      <c r="L63" s="52">
        <v>23.15</v>
      </c>
      <c r="M63" s="56">
        <v>41.6</v>
      </c>
      <c r="N63" s="37" t="s">
        <v>238</v>
      </c>
    </row>
    <row r="64" spans="1:14">
      <c r="A64" s="34">
        <v>41478</v>
      </c>
      <c r="B64" s="35">
        <v>0.54166666666666663</v>
      </c>
      <c r="C64" s="36">
        <v>1</v>
      </c>
      <c r="D64" s="36">
        <v>111</v>
      </c>
      <c r="E64" s="36" t="s">
        <v>55</v>
      </c>
      <c r="F64" s="36">
        <v>3</v>
      </c>
      <c r="G64" s="35" t="s">
        <v>115</v>
      </c>
      <c r="H64" s="52">
        <v>21.75</v>
      </c>
      <c r="I64" s="57">
        <v>4.9283528770873328</v>
      </c>
      <c r="J64" s="57">
        <v>46927.840264354898</v>
      </c>
      <c r="K64" s="57">
        <v>-4.1489085127567042</v>
      </c>
      <c r="L64" s="52">
        <v>20.25</v>
      </c>
      <c r="M64" s="56">
        <v>31.9</v>
      </c>
      <c r="N64" s="37" t="s">
        <v>238</v>
      </c>
    </row>
    <row r="65" spans="1:14">
      <c r="A65" s="34">
        <v>41478</v>
      </c>
      <c r="B65" s="35">
        <v>0.54166666666666663</v>
      </c>
      <c r="C65" s="36">
        <v>1</v>
      </c>
      <c r="D65" s="36">
        <v>111</v>
      </c>
      <c r="E65" s="36" t="s">
        <v>55</v>
      </c>
      <c r="F65" s="36">
        <v>4</v>
      </c>
      <c r="G65" s="35" t="s">
        <v>115</v>
      </c>
      <c r="H65" s="52">
        <v>21.75</v>
      </c>
      <c r="I65" s="57">
        <v>0.43018825844051622</v>
      </c>
      <c r="J65" s="57">
        <v>4500.5559456391638</v>
      </c>
      <c r="K65" s="57">
        <v>0.75428014972804058</v>
      </c>
      <c r="L65" s="52">
        <v>19.8</v>
      </c>
      <c r="M65" s="56">
        <v>29.7</v>
      </c>
      <c r="N65" s="37" t="s">
        <v>238</v>
      </c>
    </row>
    <row r="66" spans="1:14">
      <c r="A66" s="34">
        <v>41478</v>
      </c>
      <c r="B66" s="35">
        <v>0.58333333333333337</v>
      </c>
      <c r="C66" s="36">
        <v>3</v>
      </c>
      <c r="D66" s="36">
        <v>308</v>
      </c>
      <c r="E66" s="36" t="s">
        <v>45</v>
      </c>
      <c r="F66" s="36">
        <v>5</v>
      </c>
      <c r="G66" s="35" t="s">
        <v>114</v>
      </c>
      <c r="H66" s="52">
        <v>21.75</v>
      </c>
      <c r="I66" s="57">
        <v>40.876746619734419</v>
      </c>
      <c r="J66" s="57">
        <v>65390.437161233902</v>
      </c>
      <c r="K66" s="57">
        <v>-0.48695367355399843</v>
      </c>
      <c r="L66" s="52">
        <v>24.6</v>
      </c>
      <c r="M66" s="56">
        <v>39.299999999999997</v>
      </c>
      <c r="N66" s="37" t="s">
        <v>238</v>
      </c>
    </row>
    <row r="67" spans="1:14">
      <c r="A67" s="34">
        <v>41478</v>
      </c>
      <c r="B67" s="35">
        <v>0.58333333333333337</v>
      </c>
      <c r="C67" s="36">
        <v>3</v>
      </c>
      <c r="D67" s="36">
        <v>308</v>
      </c>
      <c r="E67" s="36" t="s">
        <v>45</v>
      </c>
      <c r="F67" s="36">
        <v>6</v>
      </c>
      <c r="G67" s="35" t="s">
        <v>114</v>
      </c>
      <c r="H67" s="52">
        <v>21.75</v>
      </c>
      <c r="I67" s="57">
        <v>10.4009832392045</v>
      </c>
      <c r="J67" s="57">
        <v>34576.915443725949</v>
      </c>
      <c r="K67" s="57">
        <v>0.73350711414432979</v>
      </c>
      <c r="L67" s="52">
        <v>24.8</v>
      </c>
      <c r="M67" s="56">
        <v>46.1</v>
      </c>
      <c r="N67" s="37" t="s">
        <v>238</v>
      </c>
    </row>
    <row r="68" spans="1:14">
      <c r="A68" s="34">
        <v>41478</v>
      </c>
      <c r="B68" s="35">
        <v>0.58333333333333337</v>
      </c>
      <c r="C68" s="36">
        <v>3</v>
      </c>
      <c r="D68" s="36">
        <v>305</v>
      </c>
      <c r="E68" s="36" t="s">
        <v>55</v>
      </c>
      <c r="F68" s="36">
        <v>7</v>
      </c>
      <c r="G68" s="35" t="s">
        <v>115</v>
      </c>
      <c r="H68" s="52">
        <v>21.75</v>
      </c>
      <c r="I68" s="57">
        <v>3.042641156869867</v>
      </c>
      <c r="J68" s="57">
        <v>22845.743372318208</v>
      </c>
      <c r="K68" s="57">
        <v>-0.6067995104318632</v>
      </c>
      <c r="L68" s="52">
        <v>21</v>
      </c>
      <c r="M68" s="56">
        <v>25.5</v>
      </c>
      <c r="N68" s="37" t="s">
        <v>238</v>
      </c>
    </row>
    <row r="69" spans="1:14">
      <c r="A69" s="34">
        <v>41478</v>
      </c>
      <c r="B69" s="35">
        <v>0.58333333333333337</v>
      </c>
      <c r="C69" s="36">
        <v>3</v>
      </c>
      <c r="D69" s="36">
        <v>305</v>
      </c>
      <c r="E69" s="36" t="s">
        <v>55</v>
      </c>
      <c r="F69" s="36">
        <v>8</v>
      </c>
      <c r="G69" s="35" t="s">
        <v>115</v>
      </c>
      <c r="H69" s="52">
        <v>21.75</v>
      </c>
      <c r="I69" s="57">
        <v>3.0413686639412312</v>
      </c>
      <c r="J69" s="57">
        <v>38541.459713943237</v>
      </c>
      <c r="K69" s="57">
        <v>-2.2619832249834131</v>
      </c>
      <c r="L69" s="52">
        <v>21</v>
      </c>
      <c r="M69" s="56">
        <v>29.6</v>
      </c>
      <c r="N69" s="37" t="s">
        <v>238</v>
      </c>
    </row>
    <row r="70" spans="1:14">
      <c r="A70" s="34">
        <v>41478</v>
      </c>
      <c r="B70" s="35">
        <v>0.54166666666666663</v>
      </c>
      <c r="C70" s="36">
        <v>4</v>
      </c>
      <c r="D70" s="36">
        <v>406</v>
      </c>
      <c r="E70" s="36" t="s">
        <v>45</v>
      </c>
      <c r="F70" s="36">
        <v>9</v>
      </c>
      <c r="G70" s="35" t="s">
        <v>114</v>
      </c>
      <c r="H70" s="52">
        <v>21.75</v>
      </c>
      <c r="I70" s="57">
        <v>30.397867461149708</v>
      </c>
      <c r="J70" s="57">
        <v>50381.319450096737</v>
      </c>
      <c r="K70" s="57">
        <v>5.8843524505234491E-3</v>
      </c>
      <c r="L70" s="52">
        <v>23.8</v>
      </c>
      <c r="M70" s="56">
        <v>34.799999999999997</v>
      </c>
      <c r="N70" s="37" t="s">
        <v>238</v>
      </c>
    </row>
    <row r="71" spans="1:14">
      <c r="A71" s="34">
        <v>41478</v>
      </c>
      <c r="B71" s="35">
        <v>0.54166666666666663</v>
      </c>
      <c r="C71" s="36">
        <v>4</v>
      </c>
      <c r="D71" s="36">
        <v>406</v>
      </c>
      <c r="E71" s="36" t="s">
        <v>45</v>
      </c>
      <c r="F71" s="36">
        <v>10</v>
      </c>
      <c r="G71" s="35" t="s">
        <v>114</v>
      </c>
      <c r="H71" s="52">
        <v>21.75</v>
      </c>
      <c r="I71" s="57">
        <v>28.47498559958823</v>
      </c>
      <c r="J71" s="57">
        <v>71789.321381934336</v>
      </c>
      <c r="K71" s="57">
        <v>-2.7706747666127263</v>
      </c>
      <c r="L71" s="52">
        <v>24.1</v>
      </c>
      <c r="M71" s="56">
        <v>36.799999999999997</v>
      </c>
      <c r="N71" s="37" t="s">
        <v>238</v>
      </c>
    </row>
    <row r="72" spans="1:14">
      <c r="A72" s="34">
        <v>41478</v>
      </c>
      <c r="B72" s="35">
        <v>0.54166666666666663</v>
      </c>
      <c r="C72" s="36">
        <v>4</v>
      </c>
      <c r="D72" s="36">
        <v>409</v>
      </c>
      <c r="E72" s="36" t="s">
        <v>55</v>
      </c>
      <c r="F72" s="36">
        <v>11</v>
      </c>
      <c r="G72" s="35" t="s">
        <v>115</v>
      </c>
      <c r="H72" s="52">
        <v>21.75</v>
      </c>
      <c r="I72" s="57">
        <v>5.2392233444800205</v>
      </c>
      <c r="J72" s="57">
        <v>28359.156575135123</v>
      </c>
      <c r="K72" s="57">
        <v>0.28386438052914603</v>
      </c>
      <c r="L72" s="52">
        <v>21.35</v>
      </c>
      <c r="M72" s="56">
        <v>30.8</v>
      </c>
      <c r="N72" s="37" t="s">
        <v>238</v>
      </c>
    </row>
    <row r="73" spans="1:14">
      <c r="A73" s="34">
        <v>41478</v>
      </c>
      <c r="B73" s="35">
        <v>0.54166666666666663</v>
      </c>
      <c r="C73" s="36">
        <v>4</v>
      </c>
      <c r="D73" s="36">
        <v>409</v>
      </c>
      <c r="E73" s="36" t="s">
        <v>55</v>
      </c>
      <c r="F73" s="36">
        <v>12</v>
      </c>
      <c r="G73" s="35" t="s">
        <v>115</v>
      </c>
      <c r="H73" s="52">
        <v>21.75</v>
      </c>
      <c r="I73" s="57" t="s">
        <v>238</v>
      </c>
      <c r="J73" s="57" t="s">
        <v>238</v>
      </c>
      <c r="K73" s="57" t="s">
        <v>238</v>
      </c>
      <c r="L73" s="52">
        <v>19.8</v>
      </c>
      <c r="M73" s="56">
        <v>25.7</v>
      </c>
      <c r="N73" s="37" t="s">
        <v>116</v>
      </c>
    </row>
    <row r="74" spans="1:14">
      <c r="A74" s="34">
        <v>41487</v>
      </c>
      <c r="B74" s="35">
        <v>0.41319444444444442</v>
      </c>
      <c r="C74" s="36">
        <v>1</v>
      </c>
      <c r="D74" s="36">
        <v>105</v>
      </c>
      <c r="E74" s="36" t="s">
        <v>45</v>
      </c>
      <c r="F74" s="36">
        <v>1</v>
      </c>
      <c r="G74" s="35" t="s">
        <v>114</v>
      </c>
      <c r="H74" s="52">
        <v>21.7</v>
      </c>
      <c r="I74" s="57">
        <v>1.656723526512091</v>
      </c>
      <c r="J74" s="57">
        <v>33110.409490679282</v>
      </c>
      <c r="K74" s="57">
        <v>-1.3489659235774483</v>
      </c>
      <c r="L74" s="52">
        <v>19.05</v>
      </c>
      <c r="M74" s="56">
        <v>32.299999999999997</v>
      </c>
      <c r="N74" s="37" t="s">
        <v>238</v>
      </c>
    </row>
    <row r="75" spans="1:14">
      <c r="A75" s="34">
        <v>41487</v>
      </c>
      <c r="B75" s="35">
        <v>0.41319444444444442</v>
      </c>
      <c r="C75" s="36">
        <v>1</v>
      </c>
      <c r="D75" s="36">
        <v>105</v>
      </c>
      <c r="E75" s="36" t="s">
        <v>45</v>
      </c>
      <c r="F75" s="36">
        <v>2</v>
      </c>
      <c r="G75" s="35" t="s">
        <v>119</v>
      </c>
      <c r="H75" s="52">
        <v>21.7</v>
      </c>
      <c r="I75" s="57">
        <v>4.0558368089630719</v>
      </c>
      <c r="J75" s="57">
        <v>35633.0437733461</v>
      </c>
      <c r="K75" s="57">
        <v>0.61612555757138876</v>
      </c>
      <c r="L75" s="52">
        <v>18.95</v>
      </c>
      <c r="M75" s="56">
        <v>36.200000000000003</v>
      </c>
      <c r="N75" s="37" t="s">
        <v>238</v>
      </c>
    </row>
    <row r="76" spans="1:14">
      <c r="A76" s="34">
        <v>41487</v>
      </c>
      <c r="B76" s="35">
        <v>0.41319444444444442</v>
      </c>
      <c r="C76" s="36">
        <v>1</v>
      </c>
      <c r="D76" s="36">
        <v>111</v>
      </c>
      <c r="E76" s="36" t="s">
        <v>55</v>
      </c>
      <c r="F76" s="36">
        <v>3</v>
      </c>
      <c r="G76" s="35" t="s">
        <v>115</v>
      </c>
      <c r="H76" s="52">
        <v>21.7</v>
      </c>
      <c r="I76" s="57">
        <v>5.1113399334032197</v>
      </c>
      <c r="J76" s="57">
        <v>37276.466899393126</v>
      </c>
      <c r="K76" s="57">
        <v>-1.2020520022085839</v>
      </c>
      <c r="L76" s="52">
        <v>17.7</v>
      </c>
      <c r="M76" s="56">
        <v>27.5</v>
      </c>
      <c r="N76" s="37" t="s">
        <v>238</v>
      </c>
    </row>
    <row r="77" spans="1:14">
      <c r="A77" s="34">
        <v>41487</v>
      </c>
      <c r="B77" s="35">
        <v>0.41319444444444442</v>
      </c>
      <c r="C77" s="36">
        <v>1</v>
      </c>
      <c r="D77" s="36">
        <v>111</v>
      </c>
      <c r="E77" s="36" t="s">
        <v>55</v>
      </c>
      <c r="F77" s="36">
        <v>4</v>
      </c>
      <c r="G77" s="35" t="s">
        <v>115</v>
      </c>
      <c r="H77" s="52">
        <v>21.7</v>
      </c>
      <c r="I77" s="57">
        <v>0.92827034901337535</v>
      </c>
      <c r="J77" s="57">
        <v>13932.005784540394</v>
      </c>
      <c r="K77" s="57">
        <v>1.081650358717327</v>
      </c>
      <c r="L77" s="52">
        <v>17.75</v>
      </c>
      <c r="M77" s="56">
        <v>28.5</v>
      </c>
      <c r="N77" s="37" t="s">
        <v>238</v>
      </c>
    </row>
    <row r="78" spans="1:14">
      <c r="A78" s="34">
        <v>41487</v>
      </c>
      <c r="B78" s="35">
        <v>0.45833333333333331</v>
      </c>
      <c r="C78" s="36">
        <v>3</v>
      </c>
      <c r="D78" s="36">
        <v>308</v>
      </c>
      <c r="E78" s="36" t="s">
        <v>45</v>
      </c>
      <c r="F78" s="36">
        <v>5</v>
      </c>
      <c r="G78" s="35" t="s">
        <v>119</v>
      </c>
      <c r="H78" s="52">
        <v>22.4</v>
      </c>
      <c r="I78" s="57">
        <v>6.4277221550656138</v>
      </c>
      <c r="J78" s="57">
        <v>57559.356856668193</v>
      </c>
      <c r="K78" s="57">
        <v>-0.10183409249117348</v>
      </c>
      <c r="L78" s="52">
        <v>18.899999999999999</v>
      </c>
      <c r="M78" s="56">
        <v>34.4</v>
      </c>
      <c r="N78" s="37" t="s">
        <v>238</v>
      </c>
    </row>
    <row r="79" spans="1:14">
      <c r="A79" s="34">
        <v>41487</v>
      </c>
      <c r="B79" s="35">
        <v>0.45833333333333331</v>
      </c>
      <c r="C79" s="36">
        <v>3</v>
      </c>
      <c r="D79" s="36">
        <v>308</v>
      </c>
      <c r="E79" s="36" t="s">
        <v>45</v>
      </c>
      <c r="F79" s="36">
        <v>6</v>
      </c>
      <c r="G79" s="35" t="s">
        <v>114</v>
      </c>
      <c r="H79" s="52">
        <v>22.4</v>
      </c>
      <c r="I79" s="57">
        <v>5.8717036934794447</v>
      </c>
      <c r="J79" s="57">
        <v>49979.569731206953</v>
      </c>
      <c r="K79" s="57">
        <v>-1.2240351298697847</v>
      </c>
      <c r="L79" s="52">
        <v>19.25</v>
      </c>
      <c r="M79" s="56">
        <v>32.700000000000003</v>
      </c>
      <c r="N79" s="37" t="s">
        <v>238</v>
      </c>
    </row>
    <row r="80" spans="1:14">
      <c r="A80" s="34">
        <v>41487</v>
      </c>
      <c r="B80" s="35">
        <v>0.45833333333333331</v>
      </c>
      <c r="C80" s="36">
        <v>3</v>
      </c>
      <c r="D80" s="36">
        <v>305</v>
      </c>
      <c r="E80" s="36" t="s">
        <v>55</v>
      </c>
      <c r="F80" s="36">
        <v>7</v>
      </c>
      <c r="G80" s="35" t="s">
        <v>115</v>
      </c>
      <c r="H80" s="52">
        <v>22.4</v>
      </c>
      <c r="I80" s="57">
        <v>5.3247027603174564</v>
      </c>
      <c r="J80" s="57">
        <v>27231.903324186715</v>
      </c>
      <c r="K80" s="57">
        <v>-1.1063582578913729</v>
      </c>
      <c r="L80" s="52">
        <v>17.600000000000001</v>
      </c>
      <c r="M80" s="56">
        <v>20</v>
      </c>
      <c r="N80" s="37" t="s">
        <v>238</v>
      </c>
    </row>
    <row r="81" spans="1:14">
      <c r="A81" s="34">
        <v>41487</v>
      </c>
      <c r="B81" s="35">
        <v>0.45833333333333331</v>
      </c>
      <c r="C81" s="36">
        <v>3</v>
      </c>
      <c r="D81" s="36">
        <v>305</v>
      </c>
      <c r="E81" s="36" t="s">
        <v>55</v>
      </c>
      <c r="F81" s="36">
        <v>8</v>
      </c>
      <c r="G81" s="35" t="s">
        <v>115</v>
      </c>
      <c r="H81" s="52">
        <v>22.4</v>
      </c>
      <c r="I81" s="57">
        <v>4.3137738959599581</v>
      </c>
      <c r="J81" s="57">
        <v>28775.764901654253</v>
      </c>
      <c r="K81" s="57">
        <v>-1.8121436922262002</v>
      </c>
      <c r="L81" s="52">
        <v>17.7</v>
      </c>
      <c r="M81" s="56">
        <v>23</v>
      </c>
      <c r="N81" s="37" t="s">
        <v>238</v>
      </c>
    </row>
    <row r="82" spans="1:14">
      <c r="A82" s="34">
        <v>41487</v>
      </c>
      <c r="B82" s="35">
        <v>0.41666666666666669</v>
      </c>
      <c r="C82" s="36">
        <v>4</v>
      </c>
      <c r="D82" s="36">
        <v>406</v>
      </c>
      <c r="E82" s="36" t="s">
        <v>45</v>
      </c>
      <c r="F82" s="36">
        <v>9</v>
      </c>
      <c r="G82" s="35" t="s">
        <v>114</v>
      </c>
      <c r="H82" s="52">
        <v>22.4</v>
      </c>
      <c r="I82" s="57">
        <v>5.846464881962568</v>
      </c>
      <c r="J82" s="57">
        <v>50763.746569803538</v>
      </c>
      <c r="K82" s="57">
        <v>-1.2252331865335644</v>
      </c>
      <c r="L82" s="52">
        <v>18.5</v>
      </c>
      <c r="M82" s="56">
        <v>40.6</v>
      </c>
      <c r="N82" s="37" t="s">
        <v>238</v>
      </c>
    </row>
    <row r="83" spans="1:14">
      <c r="A83" s="34">
        <v>41487</v>
      </c>
      <c r="B83" s="35">
        <v>0.41666666666666669</v>
      </c>
      <c r="C83" s="36">
        <v>4</v>
      </c>
      <c r="D83" s="36">
        <v>406</v>
      </c>
      <c r="E83" s="36" t="s">
        <v>45</v>
      </c>
      <c r="F83" s="36">
        <v>10</v>
      </c>
      <c r="G83" s="35" t="s">
        <v>119</v>
      </c>
      <c r="H83" s="52">
        <v>22.4</v>
      </c>
      <c r="I83" s="57">
        <v>6.8379578887172574</v>
      </c>
      <c r="J83" s="57">
        <v>50647.850879121193</v>
      </c>
      <c r="K83" s="57">
        <v>-2.392122753834014</v>
      </c>
      <c r="L83" s="52">
        <v>18.399999999999999</v>
      </c>
      <c r="M83" s="56">
        <v>35.4</v>
      </c>
      <c r="N83" s="37" t="s">
        <v>238</v>
      </c>
    </row>
    <row r="84" spans="1:14">
      <c r="A84" s="34">
        <v>41487</v>
      </c>
      <c r="B84" s="35">
        <v>0.41666666666666669</v>
      </c>
      <c r="C84" s="36">
        <v>4</v>
      </c>
      <c r="D84" s="36">
        <v>409</v>
      </c>
      <c r="E84" s="36" t="s">
        <v>55</v>
      </c>
      <c r="F84" s="36">
        <v>11</v>
      </c>
      <c r="G84" s="35" t="s">
        <v>115</v>
      </c>
      <c r="H84" s="52">
        <v>22.4</v>
      </c>
      <c r="I84" s="57">
        <v>4.3875347025665317</v>
      </c>
      <c r="J84" s="57">
        <v>26412.167957890826</v>
      </c>
      <c r="K84" s="57">
        <v>-1.4268840452320011</v>
      </c>
      <c r="L84" s="52">
        <v>17.3</v>
      </c>
      <c r="M84" s="56">
        <v>27.8</v>
      </c>
      <c r="N84" s="37" t="s">
        <v>238</v>
      </c>
    </row>
    <row r="85" spans="1:14">
      <c r="A85" s="34">
        <v>41487</v>
      </c>
      <c r="B85" s="35">
        <v>0.41666666666666669</v>
      </c>
      <c r="C85" s="36">
        <v>4</v>
      </c>
      <c r="D85" s="36">
        <v>409</v>
      </c>
      <c r="E85" s="36" t="s">
        <v>55</v>
      </c>
      <c r="F85" s="36">
        <v>12</v>
      </c>
      <c r="G85" s="35" t="s">
        <v>115</v>
      </c>
      <c r="H85" s="52">
        <v>22.4</v>
      </c>
      <c r="I85" s="57">
        <v>2.3358675747412772</v>
      </c>
      <c r="J85" s="57">
        <v>12302.663630669467</v>
      </c>
      <c r="K85" s="57">
        <v>-0.21822002647812408</v>
      </c>
      <c r="L85" s="52">
        <v>17.25</v>
      </c>
      <c r="M85" s="56">
        <v>19.3</v>
      </c>
      <c r="N85" s="37" t="s">
        <v>238</v>
      </c>
    </row>
    <row r="86" spans="1:14">
      <c r="A86" s="34">
        <v>41493</v>
      </c>
      <c r="B86" s="35">
        <v>0.39583333333333331</v>
      </c>
      <c r="C86" s="36">
        <v>1</v>
      </c>
      <c r="D86" s="36">
        <v>105</v>
      </c>
      <c r="E86" s="36" t="s">
        <v>45</v>
      </c>
      <c r="F86" s="36">
        <v>1</v>
      </c>
      <c r="G86" s="35" t="s">
        <v>114</v>
      </c>
      <c r="H86" s="52">
        <v>23.2</v>
      </c>
      <c r="I86" s="57">
        <v>1.3218801805821676</v>
      </c>
      <c r="J86" s="57">
        <v>87688.834326356824</v>
      </c>
      <c r="K86" s="57">
        <v>-0.59988604393792422</v>
      </c>
      <c r="L86" s="52">
        <v>20.45</v>
      </c>
      <c r="M86" s="56">
        <v>25.5</v>
      </c>
      <c r="N86" s="37" t="s">
        <v>238</v>
      </c>
    </row>
    <row r="87" spans="1:14">
      <c r="A87" s="34">
        <v>41493</v>
      </c>
      <c r="B87" s="35">
        <v>0.39583333333333331</v>
      </c>
      <c r="C87" s="36">
        <v>1</v>
      </c>
      <c r="D87" s="36">
        <v>105</v>
      </c>
      <c r="E87" s="36" t="s">
        <v>45</v>
      </c>
      <c r="F87" s="36">
        <v>2</v>
      </c>
      <c r="G87" s="35" t="s">
        <v>119</v>
      </c>
      <c r="H87" s="52">
        <v>23.2</v>
      </c>
      <c r="I87" s="57">
        <v>2.0386177668799497</v>
      </c>
      <c r="J87" s="57">
        <v>35855.734742228</v>
      </c>
      <c r="K87" s="57">
        <v>-1.0276638022399862</v>
      </c>
      <c r="L87" s="52">
        <v>20.399999999999999</v>
      </c>
      <c r="M87" s="56">
        <v>30.7</v>
      </c>
      <c r="N87" s="37" t="s">
        <v>238</v>
      </c>
    </row>
    <row r="88" spans="1:14">
      <c r="A88" s="34">
        <v>41493</v>
      </c>
      <c r="B88" s="35">
        <v>0.39583333333333331</v>
      </c>
      <c r="C88" s="36">
        <v>1</v>
      </c>
      <c r="D88" s="36">
        <v>111</v>
      </c>
      <c r="E88" s="36" t="s">
        <v>55</v>
      </c>
      <c r="F88" s="36">
        <v>3</v>
      </c>
      <c r="G88" s="35" t="s">
        <v>115</v>
      </c>
      <c r="H88" s="52">
        <v>23.2</v>
      </c>
      <c r="I88" s="57">
        <v>1.7378150301142168</v>
      </c>
      <c r="J88" s="57">
        <v>26414.043302547696</v>
      </c>
      <c r="K88" s="57">
        <v>-0.23670838943433248</v>
      </c>
      <c r="L88" s="52">
        <v>19.600000000000001</v>
      </c>
      <c r="M88" s="56">
        <v>24.8</v>
      </c>
      <c r="N88" s="37" t="s">
        <v>238</v>
      </c>
    </row>
    <row r="89" spans="1:14">
      <c r="A89" s="34">
        <v>41493</v>
      </c>
      <c r="B89" s="35">
        <v>0.39583333333333331</v>
      </c>
      <c r="C89" s="36">
        <v>1</v>
      </c>
      <c r="D89" s="36">
        <v>111</v>
      </c>
      <c r="E89" s="36" t="s">
        <v>55</v>
      </c>
      <c r="F89" s="36">
        <v>4</v>
      </c>
      <c r="G89" s="35" t="s">
        <v>115</v>
      </c>
      <c r="H89" s="52">
        <v>23.2</v>
      </c>
      <c r="I89" s="57">
        <v>0.66592195927584652</v>
      </c>
      <c r="J89" s="57">
        <v>14291.274796223941</v>
      </c>
      <c r="K89" s="57">
        <v>-0.90003486683698264</v>
      </c>
      <c r="L89" s="52">
        <v>19.8</v>
      </c>
      <c r="M89" s="56">
        <v>18.8</v>
      </c>
      <c r="N89" s="37" t="s">
        <v>238</v>
      </c>
    </row>
    <row r="90" spans="1:14">
      <c r="A90" s="34">
        <v>41493</v>
      </c>
      <c r="B90" s="35">
        <v>0.43055555555555558</v>
      </c>
      <c r="C90" s="36">
        <v>3</v>
      </c>
      <c r="D90" s="36">
        <v>308</v>
      </c>
      <c r="E90" s="36" t="s">
        <v>45</v>
      </c>
      <c r="F90" s="36">
        <v>5</v>
      </c>
      <c r="G90" s="35" t="s">
        <v>119</v>
      </c>
      <c r="H90" s="52">
        <v>23.7</v>
      </c>
      <c r="I90" s="57">
        <v>4.0663592122716716</v>
      </c>
      <c r="J90" s="57">
        <v>54275.407743128242</v>
      </c>
      <c r="K90" s="57">
        <v>-0.8844224080530303</v>
      </c>
      <c r="L90" s="52">
        <v>20.65</v>
      </c>
      <c r="M90" s="56">
        <v>32.799999999999997</v>
      </c>
      <c r="N90" s="37" t="s">
        <v>238</v>
      </c>
    </row>
    <row r="91" spans="1:14">
      <c r="A91" s="34">
        <v>41493</v>
      </c>
      <c r="B91" s="35">
        <v>0.43055555555555558</v>
      </c>
      <c r="C91" s="36">
        <v>3</v>
      </c>
      <c r="D91" s="36">
        <v>308</v>
      </c>
      <c r="E91" s="36" t="s">
        <v>45</v>
      </c>
      <c r="F91" s="36">
        <v>6</v>
      </c>
      <c r="G91" s="35" t="s">
        <v>114</v>
      </c>
      <c r="H91" s="52">
        <v>23.7</v>
      </c>
      <c r="I91" s="57">
        <v>5.3101472684737852</v>
      </c>
      <c r="J91" s="57">
        <v>99725.735200774579</v>
      </c>
      <c r="K91" s="57">
        <v>-4.6033432715959579</v>
      </c>
      <c r="L91" s="52">
        <v>21.1</v>
      </c>
      <c r="M91" s="56">
        <v>35.5</v>
      </c>
      <c r="N91" s="37" t="s">
        <v>238</v>
      </c>
    </row>
    <row r="92" spans="1:14">
      <c r="A92" s="34">
        <v>41493</v>
      </c>
      <c r="B92" s="35">
        <v>0.43055555555555558</v>
      </c>
      <c r="C92" s="36">
        <v>3</v>
      </c>
      <c r="D92" s="36">
        <v>305</v>
      </c>
      <c r="E92" s="36" t="s">
        <v>55</v>
      </c>
      <c r="F92" s="36">
        <v>7</v>
      </c>
      <c r="G92" s="35" t="s">
        <v>115</v>
      </c>
      <c r="H92" s="52">
        <v>23.7</v>
      </c>
      <c r="I92" s="57">
        <v>3.9307924888937302</v>
      </c>
      <c r="J92" s="57">
        <v>23227.727090738827</v>
      </c>
      <c r="K92" s="57">
        <v>-0.48317564621678122</v>
      </c>
      <c r="L92" s="52">
        <v>19.8</v>
      </c>
      <c r="M92" s="56">
        <v>20.7</v>
      </c>
      <c r="N92" s="37" t="s">
        <v>238</v>
      </c>
    </row>
    <row r="93" spans="1:14">
      <c r="A93" s="34">
        <v>41493</v>
      </c>
      <c r="B93" s="35">
        <v>0.43055555555555558</v>
      </c>
      <c r="C93" s="36">
        <v>3</v>
      </c>
      <c r="D93" s="36">
        <v>305</v>
      </c>
      <c r="E93" s="36" t="s">
        <v>55</v>
      </c>
      <c r="F93" s="36">
        <v>8</v>
      </c>
      <c r="G93" s="35" t="s">
        <v>115</v>
      </c>
      <c r="H93" s="52">
        <v>23.7</v>
      </c>
      <c r="I93" s="57">
        <v>2.7017709591386754</v>
      </c>
      <c r="J93" s="57">
        <v>24126.469800272684</v>
      </c>
      <c r="K93" s="57">
        <v>-1.3136164269509512</v>
      </c>
      <c r="L93" s="52">
        <v>19.899999999999999</v>
      </c>
      <c r="M93" s="56">
        <v>19.3</v>
      </c>
      <c r="N93" s="37" t="s">
        <v>238</v>
      </c>
    </row>
    <row r="94" spans="1:14">
      <c r="A94" s="34">
        <v>41493</v>
      </c>
      <c r="B94" s="35">
        <v>0.46527777777777773</v>
      </c>
      <c r="C94" s="36">
        <v>4</v>
      </c>
      <c r="D94" s="36">
        <v>406</v>
      </c>
      <c r="E94" s="36" t="s">
        <v>45</v>
      </c>
      <c r="F94" s="36">
        <v>9</v>
      </c>
      <c r="G94" s="35" t="s">
        <v>114</v>
      </c>
      <c r="H94" s="52">
        <v>23.8</v>
      </c>
      <c r="I94" s="57">
        <v>4.8113352329489958</v>
      </c>
      <c r="J94" s="57">
        <v>94349.69402094408</v>
      </c>
      <c r="K94" s="57">
        <v>-3.0290940816017518</v>
      </c>
      <c r="L94" s="52">
        <v>21.25</v>
      </c>
      <c r="M94" s="56">
        <v>32.299999999999997</v>
      </c>
      <c r="N94" s="37" t="s">
        <v>238</v>
      </c>
    </row>
    <row r="95" spans="1:14">
      <c r="A95" s="34">
        <v>41493</v>
      </c>
      <c r="B95" s="35">
        <v>0.46527777777777773</v>
      </c>
      <c r="C95" s="36">
        <v>4</v>
      </c>
      <c r="D95" s="36">
        <v>406</v>
      </c>
      <c r="E95" s="36" t="s">
        <v>45</v>
      </c>
      <c r="F95" s="36">
        <v>10</v>
      </c>
      <c r="G95" s="35" t="s">
        <v>119</v>
      </c>
      <c r="H95" s="52">
        <v>23.8</v>
      </c>
      <c r="I95" s="57">
        <v>4.2781910232259515</v>
      </c>
      <c r="J95" s="57">
        <v>51320.970053880061</v>
      </c>
      <c r="K95" s="57">
        <v>-2.1111131362512938</v>
      </c>
      <c r="L95" s="52">
        <v>20.5</v>
      </c>
      <c r="M95" s="56">
        <v>25.7</v>
      </c>
      <c r="N95" s="37" t="s">
        <v>238</v>
      </c>
    </row>
    <row r="96" spans="1:14">
      <c r="A96" s="34">
        <v>41493</v>
      </c>
      <c r="B96" s="35">
        <v>0.46527777777777773</v>
      </c>
      <c r="C96" s="36">
        <v>4</v>
      </c>
      <c r="D96" s="36">
        <v>409</v>
      </c>
      <c r="E96" s="36" t="s">
        <v>55</v>
      </c>
      <c r="F96" s="36">
        <v>11</v>
      </c>
      <c r="G96" s="35" t="s">
        <v>115</v>
      </c>
      <c r="H96" s="52">
        <v>23.8</v>
      </c>
      <c r="I96" s="57">
        <v>2.9692267979167113</v>
      </c>
      <c r="J96" s="57">
        <v>24219.43250764711</v>
      </c>
      <c r="K96" s="57">
        <v>-2.2442993237592539</v>
      </c>
      <c r="L96" s="52">
        <v>20.05</v>
      </c>
      <c r="M96" s="56">
        <v>22.1</v>
      </c>
      <c r="N96" s="37" t="s">
        <v>238</v>
      </c>
    </row>
    <row r="97" spans="1:14">
      <c r="A97" s="34">
        <v>41493</v>
      </c>
      <c r="B97" s="35">
        <v>0.46527777777777773</v>
      </c>
      <c r="C97" s="36">
        <v>4</v>
      </c>
      <c r="D97" s="36">
        <v>409</v>
      </c>
      <c r="E97" s="36" t="s">
        <v>55</v>
      </c>
      <c r="F97" s="36">
        <v>12</v>
      </c>
      <c r="G97" s="35" t="s">
        <v>115</v>
      </c>
      <c r="H97" s="52">
        <v>23.8</v>
      </c>
      <c r="I97" s="57">
        <v>0.93815910917177259</v>
      </c>
      <c r="J97" s="57">
        <v>14147.83476294731</v>
      </c>
      <c r="K97" s="57">
        <v>-1.3576619652566326</v>
      </c>
      <c r="L97" s="52">
        <v>20.100000000000001</v>
      </c>
      <c r="M97" s="56">
        <v>21.2</v>
      </c>
      <c r="N97" s="37" t="s">
        <v>238</v>
      </c>
    </row>
    <row r="98" spans="1:14">
      <c r="A98" s="34">
        <v>41498</v>
      </c>
      <c r="B98" s="35">
        <v>0.52083333333333337</v>
      </c>
      <c r="C98" s="36">
        <v>1</v>
      </c>
      <c r="D98" s="36">
        <v>105</v>
      </c>
      <c r="E98" s="36" t="s">
        <v>45</v>
      </c>
      <c r="F98" s="36">
        <v>1</v>
      </c>
      <c r="G98" s="35" t="s">
        <v>114</v>
      </c>
      <c r="H98" s="52">
        <v>24.25</v>
      </c>
      <c r="I98" s="57">
        <v>1.9282148827977188</v>
      </c>
      <c r="J98" s="57">
        <v>63917.973036005591</v>
      </c>
      <c r="K98" s="57">
        <v>-1.2974634423942484</v>
      </c>
      <c r="L98" s="52">
        <v>19.95</v>
      </c>
      <c r="M98" s="56">
        <v>41.5</v>
      </c>
      <c r="N98" s="37" t="s">
        <v>238</v>
      </c>
    </row>
    <row r="99" spans="1:14">
      <c r="A99" s="34">
        <v>41498</v>
      </c>
      <c r="B99" s="35">
        <v>0.52083333333333337</v>
      </c>
      <c r="C99" s="36">
        <v>1</v>
      </c>
      <c r="D99" s="36">
        <v>105</v>
      </c>
      <c r="E99" s="36" t="s">
        <v>45</v>
      </c>
      <c r="F99" s="36">
        <v>2</v>
      </c>
      <c r="G99" s="35" t="s">
        <v>119</v>
      </c>
      <c r="H99" s="52">
        <v>24.25</v>
      </c>
      <c r="I99" s="57">
        <v>10.091477046616969</v>
      </c>
      <c r="J99" s="57">
        <v>79361.784580351028</v>
      </c>
      <c r="K99" s="57">
        <v>0.2988037961475416</v>
      </c>
      <c r="L99" s="52">
        <v>20.100000000000001</v>
      </c>
      <c r="M99" s="56">
        <v>47.9</v>
      </c>
      <c r="N99" s="37" t="s">
        <v>238</v>
      </c>
    </row>
    <row r="100" spans="1:14">
      <c r="A100" s="34">
        <v>41498</v>
      </c>
      <c r="B100" s="35">
        <v>0.52083333333333337</v>
      </c>
      <c r="C100" s="36">
        <v>1</v>
      </c>
      <c r="D100" s="36">
        <v>111</v>
      </c>
      <c r="E100" s="36" t="s">
        <v>55</v>
      </c>
      <c r="F100" s="36">
        <v>3</v>
      </c>
      <c r="G100" s="35" t="s">
        <v>115</v>
      </c>
      <c r="H100" s="52">
        <v>24.25</v>
      </c>
      <c r="I100" s="57">
        <v>2.7945797112135633</v>
      </c>
      <c r="J100" s="57">
        <v>27942.600327160442</v>
      </c>
      <c r="K100" s="57">
        <v>-3.1475074587360372</v>
      </c>
      <c r="L100" s="52">
        <v>19.3</v>
      </c>
      <c r="M100" s="56">
        <v>31</v>
      </c>
      <c r="N100" s="37" t="s">
        <v>238</v>
      </c>
    </row>
    <row r="101" spans="1:14">
      <c r="A101" s="34">
        <v>41498</v>
      </c>
      <c r="B101" s="35">
        <v>0.52083333333333337</v>
      </c>
      <c r="C101" s="36">
        <v>1</v>
      </c>
      <c r="D101" s="36">
        <v>111</v>
      </c>
      <c r="E101" s="36" t="s">
        <v>55</v>
      </c>
      <c r="F101" s="36">
        <v>4</v>
      </c>
      <c r="G101" s="35" t="s">
        <v>115</v>
      </c>
      <c r="H101" s="52">
        <v>24.25</v>
      </c>
      <c r="I101" s="57">
        <v>0.89744366317125435</v>
      </c>
      <c r="J101" s="57">
        <v>18315.13063724092</v>
      </c>
      <c r="K101" s="57">
        <v>-0.80163054118954036</v>
      </c>
      <c r="L101" s="52">
        <v>19.350000000000001</v>
      </c>
      <c r="M101" s="56">
        <v>27.3</v>
      </c>
      <c r="N101" s="37" t="s">
        <v>238</v>
      </c>
    </row>
    <row r="102" spans="1:14">
      <c r="A102" s="34">
        <v>41498</v>
      </c>
      <c r="B102" s="35">
        <v>0.52083333333333337</v>
      </c>
      <c r="C102" s="36">
        <v>3</v>
      </c>
      <c r="D102" s="36">
        <v>308</v>
      </c>
      <c r="E102" s="36" t="s">
        <v>45</v>
      </c>
      <c r="F102" s="36">
        <v>5</v>
      </c>
      <c r="G102" s="35" t="s">
        <v>119</v>
      </c>
      <c r="H102" s="52">
        <v>24.25</v>
      </c>
      <c r="I102" s="57">
        <v>23.272602968696084</v>
      </c>
      <c r="J102" s="57">
        <v>68692.091521833223</v>
      </c>
      <c r="K102" s="57">
        <v>-2.7373687703069871</v>
      </c>
      <c r="L102" s="52">
        <v>20.05</v>
      </c>
      <c r="M102" s="56">
        <v>41.4</v>
      </c>
      <c r="N102" s="37" t="s">
        <v>238</v>
      </c>
    </row>
    <row r="103" spans="1:14">
      <c r="A103" s="34">
        <v>41498</v>
      </c>
      <c r="B103" s="35">
        <v>0.52083333333333337</v>
      </c>
      <c r="C103" s="36">
        <v>3</v>
      </c>
      <c r="D103" s="36">
        <v>308</v>
      </c>
      <c r="E103" s="36" t="s">
        <v>45</v>
      </c>
      <c r="F103" s="36">
        <v>6</v>
      </c>
      <c r="G103" s="35" t="s">
        <v>114</v>
      </c>
      <c r="H103" s="52">
        <v>24.25</v>
      </c>
      <c r="I103" s="57">
        <v>6.3365887669084513</v>
      </c>
      <c r="J103" s="57">
        <v>127832.35825721525</v>
      </c>
      <c r="K103" s="57">
        <v>-2.4148675073552708</v>
      </c>
      <c r="L103" s="52">
        <v>19.7</v>
      </c>
      <c r="M103" s="56">
        <v>42.5</v>
      </c>
      <c r="N103" s="37" t="s">
        <v>238</v>
      </c>
    </row>
    <row r="104" spans="1:14">
      <c r="A104" s="34">
        <v>41498</v>
      </c>
      <c r="B104" s="35">
        <v>0.52083333333333337</v>
      </c>
      <c r="C104" s="36">
        <v>3</v>
      </c>
      <c r="D104" s="36">
        <v>305</v>
      </c>
      <c r="E104" s="36" t="s">
        <v>55</v>
      </c>
      <c r="F104" s="36">
        <v>7</v>
      </c>
      <c r="G104" s="35" t="s">
        <v>115</v>
      </c>
      <c r="H104" s="52">
        <v>24.25</v>
      </c>
      <c r="I104" s="57">
        <v>1.9574534318474384</v>
      </c>
      <c r="J104" s="57">
        <v>14071.44907096201</v>
      </c>
      <c r="K104" s="57">
        <v>-0.94249750322707604</v>
      </c>
      <c r="L104" s="52">
        <v>19.05</v>
      </c>
      <c r="M104" s="56">
        <v>22.2</v>
      </c>
      <c r="N104" s="37" t="s">
        <v>238</v>
      </c>
    </row>
    <row r="105" spans="1:14">
      <c r="A105" s="34">
        <v>41498</v>
      </c>
      <c r="B105" s="35">
        <v>0.52083333333333337</v>
      </c>
      <c r="C105" s="36">
        <v>3</v>
      </c>
      <c r="D105" s="36">
        <v>305</v>
      </c>
      <c r="E105" s="36" t="s">
        <v>55</v>
      </c>
      <c r="F105" s="36">
        <v>8</v>
      </c>
      <c r="G105" s="35" t="s">
        <v>115</v>
      </c>
      <c r="H105" s="52">
        <v>24.25</v>
      </c>
      <c r="I105" s="57">
        <v>3.4304777462057934</v>
      </c>
      <c r="J105" s="57">
        <v>29845.96841130027</v>
      </c>
      <c r="K105" s="57">
        <v>-3.5009131194085867</v>
      </c>
      <c r="L105" s="52">
        <v>19.100000000000001</v>
      </c>
      <c r="M105" s="56">
        <v>25.4</v>
      </c>
      <c r="N105" s="37" t="s">
        <v>238</v>
      </c>
    </row>
    <row r="106" spans="1:14">
      <c r="A106" s="34">
        <v>41498</v>
      </c>
      <c r="B106" s="35">
        <v>5.2083333333333336E-2</v>
      </c>
      <c r="C106" s="36">
        <v>4</v>
      </c>
      <c r="D106" s="36">
        <v>406</v>
      </c>
      <c r="E106" s="36" t="s">
        <v>45</v>
      </c>
      <c r="F106" s="36">
        <v>9</v>
      </c>
      <c r="G106" s="35" t="s">
        <v>114</v>
      </c>
      <c r="H106" s="52">
        <v>24.5</v>
      </c>
      <c r="I106" s="57">
        <v>16.874308421299077</v>
      </c>
      <c r="J106" s="57">
        <v>136978.76797893201</v>
      </c>
      <c r="K106" s="57">
        <v>-2.7328767501191167</v>
      </c>
      <c r="L106" s="52">
        <v>21.1</v>
      </c>
      <c r="M106" s="56">
        <v>42.6</v>
      </c>
      <c r="N106" s="37" t="s">
        <v>238</v>
      </c>
    </row>
    <row r="107" spans="1:14">
      <c r="A107" s="34">
        <v>41498</v>
      </c>
      <c r="B107" s="35">
        <v>5.2083333333333336E-2</v>
      </c>
      <c r="C107" s="36">
        <v>4</v>
      </c>
      <c r="D107" s="36">
        <v>406</v>
      </c>
      <c r="E107" s="36" t="s">
        <v>45</v>
      </c>
      <c r="F107" s="36">
        <v>10</v>
      </c>
      <c r="G107" s="35" t="s">
        <v>119</v>
      </c>
      <c r="H107" s="52">
        <v>24.5</v>
      </c>
      <c r="I107" s="57">
        <v>9.6675904172389941</v>
      </c>
      <c r="J107" s="57">
        <v>72384.307505860663</v>
      </c>
      <c r="K107" s="57">
        <v>-0.16415772339739862</v>
      </c>
      <c r="L107" s="52">
        <v>20.100000000000001</v>
      </c>
      <c r="M107" s="56">
        <v>37.700000000000003</v>
      </c>
      <c r="N107" s="37" t="s">
        <v>238</v>
      </c>
    </row>
    <row r="108" spans="1:14">
      <c r="A108" s="34">
        <v>41498</v>
      </c>
      <c r="B108" s="35">
        <v>5.2083333333333336E-2</v>
      </c>
      <c r="C108" s="36">
        <v>4</v>
      </c>
      <c r="D108" s="36">
        <v>409</v>
      </c>
      <c r="E108" s="36" t="s">
        <v>55</v>
      </c>
      <c r="F108" s="36">
        <v>11</v>
      </c>
      <c r="G108" s="35" t="s">
        <v>115</v>
      </c>
      <c r="H108" s="52">
        <v>24.5</v>
      </c>
      <c r="I108" s="57">
        <v>4.5600859022614628</v>
      </c>
      <c r="J108" s="57">
        <v>39947.351057793116</v>
      </c>
      <c r="K108" s="57">
        <v>-2.3004077075694958</v>
      </c>
      <c r="L108" s="52">
        <v>20.45</v>
      </c>
      <c r="M108" s="56">
        <v>27.6</v>
      </c>
      <c r="N108" s="37" t="s">
        <v>238</v>
      </c>
    </row>
    <row r="109" spans="1:14">
      <c r="A109" s="34">
        <v>41498</v>
      </c>
      <c r="B109" s="35">
        <v>5.2083333333333336E-2</v>
      </c>
      <c r="C109" s="36">
        <v>4</v>
      </c>
      <c r="D109" s="36">
        <v>409</v>
      </c>
      <c r="E109" s="36" t="s">
        <v>55</v>
      </c>
      <c r="F109" s="36">
        <v>12</v>
      </c>
      <c r="G109" s="35" t="s">
        <v>115</v>
      </c>
      <c r="H109" s="52">
        <v>24.5</v>
      </c>
      <c r="I109" s="57">
        <v>0.9764530609432811</v>
      </c>
      <c r="J109" s="57">
        <v>17888.199349061251</v>
      </c>
      <c r="K109" s="57">
        <v>-2.1985804226367232</v>
      </c>
      <c r="L109" s="52">
        <v>20.3</v>
      </c>
      <c r="M109" s="56">
        <v>26.4</v>
      </c>
      <c r="N109" s="37" t="s">
        <v>238</v>
      </c>
    </row>
    <row r="110" spans="1:14">
      <c r="A110" s="34">
        <v>41509</v>
      </c>
      <c r="B110" s="35">
        <v>0.39583333333333331</v>
      </c>
      <c r="C110" s="36">
        <v>1</v>
      </c>
      <c r="D110" s="36">
        <v>105</v>
      </c>
      <c r="E110" s="36" t="s">
        <v>45</v>
      </c>
      <c r="F110" s="36">
        <v>1</v>
      </c>
      <c r="G110" s="35" t="s">
        <v>114</v>
      </c>
      <c r="H110" s="52">
        <v>23.15</v>
      </c>
      <c r="I110" s="57">
        <v>2.4825765040303311</v>
      </c>
      <c r="J110" s="57">
        <v>75427.099049345547</v>
      </c>
      <c r="K110" s="57">
        <v>-4.0854354078452211</v>
      </c>
      <c r="L110" s="52">
        <v>18.399999999999999</v>
      </c>
      <c r="M110" s="56">
        <v>45.8</v>
      </c>
      <c r="N110" s="37" t="s">
        <v>238</v>
      </c>
    </row>
    <row r="111" spans="1:14">
      <c r="A111" s="34">
        <v>41509</v>
      </c>
      <c r="B111" s="35">
        <v>0.39583333333333331</v>
      </c>
      <c r="C111" s="36">
        <v>1</v>
      </c>
      <c r="D111" s="36">
        <v>105</v>
      </c>
      <c r="E111" s="36" t="s">
        <v>45</v>
      </c>
      <c r="F111" s="36">
        <v>2</v>
      </c>
      <c r="G111" s="35" t="s">
        <v>119</v>
      </c>
      <c r="H111" s="52">
        <v>23.15</v>
      </c>
      <c r="I111" s="57">
        <v>4.3190233867826473</v>
      </c>
      <c r="J111" s="57">
        <v>49188.977230836252</v>
      </c>
      <c r="K111" s="57">
        <v>-0.79310923248029253</v>
      </c>
      <c r="L111" s="52">
        <v>18.399999999999999</v>
      </c>
      <c r="M111" s="56">
        <v>47.8</v>
      </c>
      <c r="N111" s="37" t="s">
        <v>238</v>
      </c>
    </row>
    <row r="112" spans="1:14">
      <c r="A112" s="34">
        <v>41509</v>
      </c>
      <c r="B112" s="35">
        <v>0.39583333333333331</v>
      </c>
      <c r="C112" s="36">
        <v>1</v>
      </c>
      <c r="D112" s="36">
        <v>111</v>
      </c>
      <c r="E112" s="36" t="s">
        <v>55</v>
      </c>
      <c r="F112" s="36">
        <v>3</v>
      </c>
      <c r="G112" s="35" t="s">
        <v>115</v>
      </c>
      <c r="H112" s="52">
        <v>23.15</v>
      </c>
      <c r="I112" s="57">
        <v>3.2820212405347418</v>
      </c>
      <c r="J112" s="57">
        <v>29242.116214001846</v>
      </c>
      <c r="K112" s="57">
        <v>-0.44353672020974311</v>
      </c>
      <c r="L112" s="52">
        <v>17.899999999999999</v>
      </c>
      <c r="M112" s="56">
        <v>28.6</v>
      </c>
      <c r="N112" s="37" t="s">
        <v>238</v>
      </c>
    </row>
    <row r="113" spans="1:14">
      <c r="A113" s="34">
        <v>41509</v>
      </c>
      <c r="B113" s="35">
        <v>0.39583333333333331</v>
      </c>
      <c r="C113" s="36">
        <v>1</v>
      </c>
      <c r="D113" s="36">
        <v>111</v>
      </c>
      <c r="E113" s="36" t="s">
        <v>55</v>
      </c>
      <c r="F113" s="36">
        <v>4</v>
      </c>
      <c r="G113" s="35" t="s">
        <v>115</v>
      </c>
      <c r="H113" s="52">
        <v>23.15</v>
      </c>
      <c r="I113" s="57">
        <v>1.5620796249760529</v>
      </c>
      <c r="J113" s="57">
        <v>32635.225132758573</v>
      </c>
      <c r="K113" s="57">
        <v>-2.5067645452297493</v>
      </c>
      <c r="L113" s="52">
        <v>18.399999999999999</v>
      </c>
      <c r="M113" s="56">
        <v>34.1</v>
      </c>
      <c r="N113" s="37" t="s">
        <v>238</v>
      </c>
    </row>
    <row r="114" spans="1:14">
      <c r="A114" s="34">
        <v>41509</v>
      </c>
      <c r="B114" s="35">
        <v>0.4375</v>
      </c>
      <c r="C114" s="36">
        <v>3</v>
      </c>
      <c r="D114" s="36">
        <v>308</v>
      </c>
      <c r="E114" s="36" t="s">
        <v>45</v>
      </c>
      <c r="F114" s="36">
        <v>5</v>
      </c>
      <c r="G114" s="35" t="s">
        <v>119</v>
      </c>
      <c r="H114" s="52">
        <v>24.6</v>
      </c>
      <c r="I114" s="57">
        <v>4.6800597949435669</v>
      </c>
      <c r="J114" s="57">
        <v>110350.32187380081</v>
      </c>
      <c r="K114" s="57">
        <v>-0.8243203444836098</v>
      </c>
      <c r="L114" s="52">
        <v>18.399999999999999</v>
      </c>
      <c r="M114" s="56">
        <v>34.700000000000003</v>
      </c>
      <c r="N114" s="37" t="s">
        <v>238</v>
      </c>
    </row>
    <row r="115" spans="1:14">
      <c r="A115" s="34">
        <v>41509</v>
      </c>
      <c r="B115" s="35">
        <v>0.4375</v>
      </c>
      <c r="C115" s="36">
        <v>3</v>
      </c>
      <c r="D115" s="36">
        <v>308</v>
      </c>
      <c r="E115" s="36" t="s">
        <v>45</v>
      </c>
      <c r="F115" s="36">
        <v>6</v>
      </c>
      <c r="G115" s="35" t="s">
        <v>114</v>
      </c>
      <c r="H115" s="52">
        <v>24.6</v>
      </c>
      <c r="I115" s="57">
        <v>5.1670580917113798</v>
      </c>
      <c r="J115" s="57">
        <v>73655.368445588712</v>
      </c>
      <c r="K115" s="57">
        <v>-1.1139923152174638</v>
      </c>
      <c r="L115" s="52">
        <v>18.350000000000001</v>
      </c>
      <c r="M115" s="56">
        <v>42</v>
      </c>
      <c r="N115" s="37" t="s">
        <v>238</v>
      </c>
    </row>
    <row r="116" spans="1:14">
      <c r="A116" s="34">
        <v>41509</v>
      </c>
      <c r="B116" s="35">
        <v>0.4375</v>
      </c>
      <c r="C116" s="36">
        <v>3</v>
      </c>
      <c r="D116" s="36">
        <v>305</v>
      </c>
      <c r="E116" s="36" t="s">
        <v>55</v>
      </c>
      <c r="F116" s="36">
        <v>7</v>
      </c>
      <c r="G116" s="35" t="s">
        <v>115</v>
      </c>
      <c r="H116" s="52">
        <v>24.6</v>
      </c>
      <c r="I116" s="57">
        <v>6.2343222663326037</v>
      </c>
      <c r="J116" s="57">
        <v>58434.660163197361</v>
      </c>
      <c r="K116" s="57">
        <v>-2.0135015956096325</v>
      </c>
      <c r="L116" s="52">
        <v>18.149999999999999</v>
      </c>
      <c r="M116" s="56">
        <v>16.8</v>
      </c>
      <c r="N116" s="37" t="s">
        <v>238</v>
      </c>
    </row>
    <row r="117" spans="1:14">
      <c r="A117" s="34">
        <v>41509</v>
      </c>
      <c r="B117" s="35">
        <v>0.4375</v>
      </c>
      <c r="C117" s="36">
        <v>3</v>
      </c>
      <c r="D117" s="36">
        <v>305</v>
      </c>
      <c r="E117" s="36" t="s">
        <v>55</v>
      </c>
      <c r="F117" s="36">
        <v>8</v>
      </c>
      <c r="G117" s="35" t="s">
        <v>115</v>
      </c>
      <c r="H117" s="52">
        <v>24.6</v>
      </c>
      <c r="I117" s="57">
        <v>3.1193994598093782</v>
      </c>
      <c r="J117" s="57">
        <v>25484.279910121488</v>
      </c>
      <c r="K117" s="57">
        <v>-0.59920815608972544</v>
      </c>
      <c r="L117" s="52">
        <v>18.399999999999999</v>
      </c>
      <c r="M117" s="56">
        <v>29.8</v>
      </c>
      <c r="N117" s="37" t="s">
        <v>238</v>
      </c>
    </row>
    <row r="118" spans="1:14">
      <c r="A118" s="34">
        <v>41509</v>
      </c>
      <c r="B118" s="35">
        <v>0.47916666666666669</v>
      </c>
      <c r="C118" s="36">
        <v>4</v>
      </c>
      <c r="D118" s="36">
        <v>406</v>
      </c>
      <c r="E118" s="36" t="s">
        <v>45</v>
      </c>
      <c r="F118" s="36">
        <v>9</v>
      </c>
      <c r="G118" s="35" t="s">
        <v>114</v>
      </c>
      <c r="H118" s="52">
        <v>24.6</v>
      </c>
      <c r="I118" s="57">
        <v>3.0919992216559726</v>
      </c>
      <c r="J118" s="57">
        <v>27396.590790831695</v>
      </c>
      <c r="K118" s="57">
        <v>-1.9017292916130031</v>
      </c>
      <c r="L118" s="52">
        <v>19.45</v>
      </c>
      <c r="M118" s="56">
        <v>43</v>
      </c>
      <c r="N118" s="37" t="s">
        <v>238</v>
      </c>
    </row>
    <row r="119" spans="1:14">
      <c r="A119" s="34">
        <v>41509</v>
      </c>
      <c r="B119" s="35">
        <v>0.47916666666666669</v>
      </c>
      <c r="C119" s="36">
        <v>4</v>
      </c>
      <c r="D119" s="36">
        <v>406</v>
      </c>
      <c r="E119" s="36" t="s">
        <v>45</v>
      </c>
      <c r="F119" s="36">
        <v>10</v>
      </c>
      <c r="G119" s="35" t="s">
        <v>119</v>
      </c>
      <c r="H119" s="52">
        <v>24.6</v>
      </c>
      <c r="I119" s="57">
        <v>1.7721786039712517</v>
      </c>
      <c r="J119" s="57">
        <v>56330.896352043463</v>
      </c>
      <c r="K119" s="57">
        <v>-4.0276041322573546</v>
      </c>
      <c r="L119" s="52">
        <v>18.95</v>
      </c>
      <c r="M119" s="56">
        <v>43.6</v>
      </c>
      <c r="N119" s="37" t="s">
        <v>238</v>
      </c>
    </row>
    <row r="120" spans="1:14">
      <c r="A120" s="34">
        <v>41509</v>
      </c>
      <c r="B120" s="35">
        <v>0.47916666666666669</v>
      </c>
      <c r="C120" s="36">
        <v>4</v>
      </c>
      <c r="D120" s="36">
        <v>409</v>
      </c>
      <c r="E120" s="36" t="s">
        <v>55</v>
      </c>
      <c r="F120" s="36">
        <v>11</v>
      </c>
      <c r="G120" s="35" t="s">
        <v>115</v>
      </c>
      <c r="H120" s="52">
        <v>24.6</v>
      </c>
      <c r="I120" s="57">
        <v>5.3059523655658003</v>
      </c>
      <c r="J120" s="57">
        <v>25721.993682688615</v>
      </c>
      <c r="K120" s="57">
        <v>-1.4340616830929862</v>
      </c>
      <c r="L120" s="52">
        <v>19.100000000000001</v>
      </c>
      <c r="M120" s="56">
        <v>35.4</v>
      </c>
      <c r="N120" s="37" t="s">
        <v>238</v>
      </c>
    </row>
    <row r="121" spans="1:14">
      <c r="A121" s="34">
        <v>41509</v>
      </c>
      <c r="B121" s="35">
        <v>0.47916666666666669</v>
      </c>
      <c r="C121" s="36">
        <v>4</v>
      </c>
      <c r="D121" s="36">
        <v>409</v>
      </c>
      <c r="E121" s="36" t="s">
        <v>55</v>
      </c>
      <c r="F121" s="36">
        <v>12</v>
      </c>
      <c r="G121" s="35" t="s">
        <v>115</v>
      </c>
      <c r="H121" s="52">
        <v>24.6</v>
      </c>
      <c r="I121" s="57">
        <v>8.5069023420261285</v>
      </c>
      <c r="J121" s="57">
        <v>46967.689507244926</v>
      </c>
      <c r="K121" s="57">
        <v>-6.4865978816762064</v>
      </c>
      <c r="L121" s="52">
        <v>19.2</v>
      </c>
      <c r="M121" s="56">
        <v>28.2</v>
      </c>
      <c r="N121" s="37" t="s">
        <v>238</v>
      </c>
    </row>
    <row r="122" spans="1:14">
      <c r="A122" s="34">
        <v>41530</v>
      </c>
      <c r="B122" s="35">
        <v>0.35416666666666669</v>
      </c>
      <c r="C122" s="36">
        <v>1</v>
      </c>
      <c r="D122" s="36">
        <v>105</v>
      </c>
      <c r="E122" s="36" t="s">
        <v>45</v>
      </c>
      <c r="F122" s="36">
        <v>1</v>
      </c>
      <c r="G122" s="35" t="s">
        <v>114</v>
      </c>
      <c r="H122" s="52">
        <v>11.2</v>
      </c>
      <c r="I122" s="57">
        <v>3.5883291109563974E-2</v>
      </c>
      <c r="J122" s="57">
        <v>21826.412555818235</v>
      </c>
      <c r="K122" s="57">
        <v>2.1371637731642368</v>
      </c>
      <c r="L122" s="52">
        <v>15.45</v>
      </c>
      <c r="M122" s="56">
        <v>32.200000000000003</v>
      </c>
      <c r="N122" s="37" t="s">
        <v>238</v>
      </c>
    </row>
    <row r="123" spans="1:14">
      <c r="A123" s="34">
        <v>41530</v>
      </c>
      <c r="B123" s="35">
        <v>0.35416666666666669</v>
      </c>
      <c r="C123" s="36">
        <v>1</v>
      </c>
      <c r="D123" s="36">
        <v>105</v>
      </c>
      <c r="E123" s="36" t="s">
        <v>45</v>
      </c>
      <c r="F123" s="36">
        <v>2</v>
      </c>
      <c r="G123" s="35" t="s">
        <v>119</v>
      </c>
      <c r="H123" s="52">
        <v>11.2</v>
      </c>
      <c r="I123" s="57">
        <v>0.1625479633757326</v>
      </c>
      <c r="J123" s="57">
        <v>14719.105446426136</v>
      </c>
      <c r="K123" s="57">
        <v>0.46924422571377589</v>
      </c>
      <c r="L123" s="52">
        <v>15.65</v>
      </c>
      <c r="M123" s="56">
        <v>32.200000000000003</v>
      </c>
      <c r="N123" s="37" t="s">
        <v>238</v>
      </c>
    </row>
    <row r="124" spans="1:14">
      <c r="A124" s="34">
        <v>41530</v>
      </c>
      <c r="B124" s="35">
        <v>0.35416666666666669</v>
      </c>
      <c r="C124" s="36">
        <v>1</v>
      </c>
      <c r="D124" s="36">
        <v>111</v>
      </c>
      <c r="E124" s="36" t="s">
        <v>55</v>
      </c>
      <c r="F124" s="36">
        <v>3</v>
      </c>
      <c r="G124" s="35" t="s">
        <v>115</v>
      </c>
      <c r="H124" s="52">
        <v>11.2</v>
      </c>
      <c r="I124" s="57">
        <v>1.7724450231608029</v>
      </c>
      <c r="J124" s="57">
        <v>19163.075028386647</v>
      </c>
      <c r="K124" s="57">
        <v>-4.6106176255213764</v>
      </c>
      <c r="L124" s="52">
        <v>14.7</v>
      </c>
      <c r="M124" s="56">
        <v>23.9</v>
      </c>
      <c r="N124" s="37" t="s">
        <v>238</v>
      </c>
    </row>
    <row r="125" spans="1:14">
      <c r="A125" s="34">
        <v>41530</v>
      </c>
      <c r="B125" s="35">
        <v>0.35416666666666669</v>
      </c>
      <c r="C125" s="36">
        <v>1</v>
      </c>
      <c r="D125" s="36">
        <v>111</v>
      </c>
      <c r="E125" s="36" t="s">
        <v>55</v>
      </c>
      <c r="F125" s="36">
        <v>4</v>
      </c>
      <c r="G125" s="35" t="s">
        <v>115</v>
      </c>
      <c r="H125" s="52">
        <v>11.2</v>
      </c>
      <c r="I125" s="57">
        <v>-0.33258900494034321</v>
      </c>
      <c r="J125" s="57">
        <v>1090.7265446499166</v>
      </c>
      <c r="K125" s="57">
        <v>0.74246705065093155</v>
      </c>
      <c r="L125" s="52">
        <v>14.05</v>
      </c>
      <c r="M125" s="56">
        <v>20.100000000000001</v>
      </c>
      <c r="N125" s="37" t="s">
        <v>238</v>
      </c>
    </row>
    <row r="126" spans="1:14">
      <c r="A126" s="34">
        <v>41530</v>
      </c>
      <c r="B126" s="35">
        <v>0.40277777777777773</v>
      </c>
      <c r="C126" s="36">
        <v>3</v>
      </c>
      <c r="D126" s="36">
        <v>308</v>
      </c>
      <c r="E126" s="36" t="s">
        <v>45</v>
      </c>
      <c r="F126" s="36">
        <v>5</v>
      </c>
      <c r="G126" s="35" t="s">
        <v>119</v>
      </c>
      <c r="H126" s="52">
        <v>13.14</v>
      </c>
      <c r="I126" s="57">
        <v>1.3141669349729577</v>
      </c>
      <c r="J126" s="57">
        <v>27459.633194700589</v>
      </c>
      <c r="K126" s="57">
        <v>-1.4087577885838496</v>
      </c>
      <c r="L126" s="52">
        <v>15.6</v>
      </c>
      <c r="M126" s="56">
        <v>24</v>
      </c>
      <c r="N126" s="37" t="s">
        <v>238</v>
      </c>
    </row>
    <row r="127" spans="1:14">
      <c r="A127" s="34">
        <v>41530</v>
      </c>
      <c r="B127" s="35">
        <v>0.40277777777777773</v>
      </c>
      <c r="C127" s="36">
        <v>3</v>
      </c>
      <c r="D127" s="36">
        <v>308</v>
      </c>
      <c r="E127" s="36" t="s">
        <v>45</v>
      </c>
      <c r="F127" s="36">
        <v>6</v>
      </c>
      <c r="G127" s="35" t="s">
        <v>114</v>
      </c>
      <c r="H127" s="52">
        <v>13.14</v>
      </c>
      <c r="I127" s="57">
        <v>7.5430709080472579E-3</v>
      </c>
      <c r="J127" s="57">
        <v>17451.418711133119</v>
      </c>
      <c r="K127" s="57">
        <v>-1.2720956852373453</v>
      </c>
      <c r="L127" s="52">
        <v>15.5</v>
      </c>
      <c r="M127" s="56">
        <v>22.4</v>
      </c>
      <c r="N127" s="37" t="s">
        <v>238</v>
      </c>
    </row>
    <row r="128" spans="1:14">
      <c r="A128" s="34">
        <v>41530</v>
      </c>
      <c r="B128" s="35">
        <v>0.40277777777777773</v>
      </c>
      <c r="C128" s="36">
        <v>3</v>
      </c>
      <c r="D128" s="36">
        <v>305</v>
      </c>
      <c r="E128" s="36" t="s">
        <v>55</v>
      </c>
      <c r="F128" s="36">
        <v>7</v>
      </c>
      <c r="G128" s="35" t="s">
        <v>115</v>
      </c>
      <c r="H128" s="52">
        <v>13.14</v>
      </c>
      <c r="I128" s="57">
        <v>2.5550004302183491</v>
      </c>
      <c r="J128" s="57">
        <v>16350.074672779636</v>
      </c>
      <c r="K128" s="57">
        <v>-1.2638180439678948</v>
      </c>
      <c r="L128" s="52">
        <v>14.75</v>
      </c>
      <c r="M128" s="56">
        <v>22.5</v>
      </c>
      <c r="N128" s="37" t="s">
        <v>238</v>
      </c>
    </row>
    <row r="129" spans="1:14">
      <c r="A129" s="34">
        <v>41530</v>
      </c>
      <c r="B129" s="35">
        <v>0.40277777777777773</v>
      </c>
      <c r="C129" s="36">
        <v>3</v>
      </c>
      <c r="D129" s="36">
        <v>305</v>
      </c>
      <c r="E129" s="36" t="s">
        <v>55</v>
      </c>
      <c r="F129" s="36">
        <v>8</v>
      </c>
      <c r="G129" s="35" t="s">
        <v>115</v>
      </c>
      <c r="H129" s="52">
        <v>13.14</v>
      </c>
      <c r="I129" s="57">
        <v>1.817300874622725</v>
      </c>
      <c r="J129" s="57">
        <v>12080.810486813989</v>
      </c>
      <c r="K129" s="57">
        <v>-3.5655257706882284</v>
      </c>
      <c r="L129" s="52">
        <v>14.65</v>
      </c>
      <c r="M129" s="56">
        <v>19.3</v>
      </c>
      <c r="N129" s="37" t="s">
        <v>238</v>
      </c>
    </row>
    <row r="130" spans="1:14">
      <c r="A130" s="34">
        <v>41530</v>
      </c>
      <c r="B130" s="35">
        <v>0.34722222222222227</v>
      </c>
      <c r="C130" s="36">
        <v>4</v>
      </c>
      <c r="D130" s="36">
        <v>406</v>
      </c>
      <c r="E130" s="36" t="s">
        <v>45</v>
      </c>
      <c r="F130" s="36">
        <v>9</v>
      </c>
      <c r="G130" s="35" t="s">
        <v>114</v>
      </c>
      <c r="H130" s="52">
        <v>13.14</v>
      </c>
      <c r="I130" s="57">
        <v>1.8233890018467922</v>
      </c>
      <c r="J130" s="57">
        <v>36099.389902824129</v>
      </c>
      <c r="K130" s="57">
        <v>-2.7400902871193726</v>
      </c>
      <c r="L130" s="52">
        <v>16.95</v>
      </c>
      <c r="M130" s="56">
        <v>25.5</v>
      </c>
      <c r="N130" s="37" t="s">
        <v>238</v>
      </c>
    </row>
    <row r="131" spans="1:14">
      <c r="A131" s="34">
        <v>41530</v>
      </c>
      <c r="B131" s="35">
        <v>0.34722222222222227</v>
      </c>
      <c r="C131" s="36">
        <v>4</v>
      </c>
      <c r="D131" s="36">
        <v>406</v>
      </c>
      <c r="E131" s="36" t="s">
        <v>45</v>
      </c>
      <c r="F131" s="36">
        <v>10</v>
      </c>
      <c r="G131" s="35" t="s">
        <v>119</v>
      </c>
      <c r="H131" s="52">
        <v>11.2</v>
      </c>
      <c r="I131" s="57">
        <v>2.6677199655189909</v>
      </c>
      <c r="J131" s="57">
        <v>34418.313164306608</v>
      </c>
      <c r="K131" s="57">
        <v>-3.4626621968284867</v>
      </c>
      <c r="L131" s="52">
        <v>15.35</v>
      </c>
      <c r="M131" s="56">
        <v>25.2</v>
      </c>
      <c r="N131" s="37" t="s">
        <v>238</v>
      </c>
    </row>
    <row r="132" spans="1:14">
      <c r="A132" s="34">
        <v>41530</v>
      </c>
      <c r="B132" s="35">
        <v>0.34722222222222227</v>
      </c>
      <c r="C132" s="36">
        <v>4</v>
      </c>
      <c r="D132" s="36">
        <v>409</v>
      </c>
      <c r="E132" s="36" t="s">
        <v>55</v>
      </c>
      <c r="F132" s="36">
        <v>11</v>
      </c>
      <c r="G132" s="35" t="s">
        <v>115</v>
      </c>
      <c r="H132" s="52">
        <v>11.2</v>
      </c>
      <c r="I132" s="57">
        <v>1.9783377263348296</v>
      </c>
      <c r="J132" s="57">
        <v>18146.217154643404</v>
      </c>
      <c r="K132" s="57">
        <v>-2.5144714359896301</v>
      </c>
      <c r="L132" s="52">
        <v>14.45</v>
      </c>
      <c r="M132" s="56">
        <v>24.9</v>
      </c>
      <c r="N132" s="37" t="s">
        <v>238</v>
      </c>
    </row>
    <row r="133" spans="1:14">
      <c r="A133" s="34">
        <v>41530</v>
      </c>
      <c r="B133" s="35">
        <v>0.34722222222222227</v>
      </c>
      <c r="C133" s="36">
        <v>4</v>
      </c>
      <c r="D133" s="36">
        <v>409</v>
      </c>
      <c r="E133" s="36" t="s">
        <v>55</v>
      </c>
      <c r="F133" s="36">
        <v>12</v>
      </c>
      <c r="G133" s="35" t="s">
        <v>115</v>
      </c>
      <c r="H133" s="52">
        <v>11.2</v>
      </c>
      <c r="I133" s="57">
        <v>1.1953806846176158</v>
      </c>
      <c r="J133" s="57">
        <v>19026.396700210222</v>
      </c>
      <c r="K133" s="57">
        <v>-4.5974216285461207</v>
      </c>
      <c r="L133" s="52">
        <v>13.8</v>
      </c>
      <c r="M133" s="56">
        <v>20.399999999999999</v>
      </c>
      <c r="N133" s="37" t="s">
        <v>238</v>
      </c>
    </row>
    <row r="134" spans="1:14">
      <c r="A134" s="34">
        <v>41535</v>
      </c>
      <c r="B134" s="35">
        <v>0.38541666666666669</v>
      </c>
      <c r="C134" s="36">
        <v>1</v>
      </c>
      <c r="D134" s="36">
        <v>105</v>
      </c>
      <c r="E134" s="36" t="s">
        <v>45</v>
      </c>
      <c r="F134" s="36">
        <v>1</v>
      </c>
      <c r="G134" s="35" t="s">
        <v>114</v>
      </c>
      <c r="H134" s="52">
        <v>19</v>
      </c>
      <c r="I134" s="57">
        <v>0.38516430940159579</v>
      </c>
      <c r="J134" s="57">
        <v>20522.969850945981</v>
      </c>
      <c r="K134" s="57">
        <v>1.4879762239486827</v>
      </c>
      <c r="L134" s="52">
        <v>15.45</v>
      </c>
      <c r="M134" s="56">
        <v>34.200000000000003</v>
      </c>
      <c r="N134" s="37" t="s">
        <v>238</v>
      </c>
    </row>
    <row r="135" spans="1:14">
      <c r="A135" s="34">
        <v>41535</v>
      </c>
      <c r="B135" s="35">
        <v>0.38541666666666669</v>
      </c>
      <c r="C135" s="36">
        <v>1</v>
      </c>
      <c r="D135" s="36">
        <v>105</v>
      </c>
      <c r="E135" s="36" t="s">
        <v>45</v>
      </c>
      <c r="F135" s="36">
        <v>2</v>
      </c>
      <c r="G135" s="35" t="s">
        <v>119</v>
      </c>
      <c r="H135" s="52">
        <v>19</v>
      </c>
      <c r="I135" s="57">
        <v>0.94189281986801587</v>
      </c>
      <c r="J135" s="57">
        <v>15852.388018200607</v>
      </c>
      <c r="K135" s="57">
        <v>3.0405552607887252</v>
      </c>
      <c r="L135" s="52">
        <v>15.65</v>
      </c>
      <c r="M135" s="56">
        <v>39.6</v>
      </c>
      <c r="N135" s="37" t="s">
        <v>238</v>
      </c>
    </row>
    <row r="136" spans="1:14">
      <c r="A136" s="34">
        <v>41535</v>
      </c>
      <c r="B136" s="35">
        <v>0.38541666666666669</v>
      </c>
      <c r="C136" s="36">
        <v>1</v>
      </c>
      <c r="D136" s="36">
        <v>111</v>
      </c>
      <c r="E136" s="36" t="s">
        <v>55</v>
      </c>
      <c r="F136" s="36">
        <v>3</v>
      </c>
      <c r="G136" s="35" t="s">
        <v>115</v>
      </c>
      <c r="H136" s="52">
        <v>19</v>
      </c>
      <c r="I136" s="57">
        <v>1.9228582816933153</v>
      </c>
      <c r="J136" s="57">
        <v>16174.166976677687</v>
      </c>
      <c r="K136" s="57">
        <v>-1.0203613316172491</v>
      </c>
      <c r="L136" s="52">
        <v>14.7</v>
      </c>
      <c r="M136" s="56">
        <v>30.3</v>
      </c>
      <c r="N136" s="37" t="s">
        <v>238</v>
      </c>
    </row>
    <row r="137" spans="1:14">
      <c r="A137" s="34">
        <v>41535</v>
      </c>
      <c r="B137" s="35">
        <v>0.38541666666666669</v>
      </c>
      <c r="C137" s="36">
        <v>1</v>
      </c>
      <c r="D137" s="36">
        <v>111</v>
      </c>
      <c r="E137" s="36" t="s">
        <v>55</v>
      </c>
      <c r="F137" s="36">
        <v>4</v>
      </c>
      <c r="G137" s="35" t="s">
        <v>115</v>
      </c>
      <c r="H137" s="52">
        <v>19</v>
      </c>
      <c r="I137" s="57">
        <v>0.9480351636598352</v>
      </c>
      <c r="J137" s="57">
        <v>18697.961484624237</v>
      </c>
      <c r="K137" s="57">
        <v>0.92918885785170291</v>
      </c>
      <c r="L137" s="52">
        <v>14.05</v>
      </c>
      <c r="M137" s="56">
        <v>30.9</v>
      </c>
      <c r="N137" s="37" t="s">
        <v>238</v>
      </c>
    </row>
    <row r="138" spans="1:14">
      <c r="A138" s="34">
        <v>41535</v>
      </c>
      <c r="B138" s="35">
        <v>0.42708333333333331</v>
      </c>
      <c r="C138" s="36">
        <v>3</v>
      </c>
      <c r="D138" s="36">
        <v>308</v>
      </c>
      <c r="E138" s="36" t="s">
        <v>45</v>
      </c>
      <c r="F138" s="36">
        <v>5</v>
      </c>
      <c r="G138" s="35" t="s">
        <v>119</v>
      </c>
      <c r="H138" s="52">
        <v>21.3</v>
      </c>
      <c r="I138" s="57">
        <v>1.1375104604875832</v>
      </c>
      <c r="J138" s="57">
        <v>34173.976267685022</v>
      </c>
      <c r="K138" s="57">
        <v>2.9641150213622565</v>
      </c>
      <c r="L138" s="52">
        <v>15.1</v>
      </c>
      <c r="M138" s="56">
        <v>31.5</v>
      </c>
      <c r="N138" s="37" t="s">
        <v>238</v>
      </c>
    </row>
    <row r="139" spans="1:14">
      <c r="A139" s="34">
        <v>41535</v>
      </c>
      <c r="B139" s="35">
        <v>0.42708333333333331</v>
      </c>
      <c r="C139" s="36">
        <v>3</v>
      </c>
      <c r="D139" s="36">
        <v>308</v>
      </c>
      <c r="E139" s="36" t="s">
        <v>45</v>
      </c>
      <c r="F139" s="36">
        <v>6</v>
      </c>
      <c r="G139" s="35" t="s">
        <v>114</v>
      </c>
      <c r="H139" s="52">
        <v>21.3</v>
      </c>
      <c r="I139" s="57">
        <v>0.46868335620461682</v>
      </c>
      <c r="J139" s="57">
        <v>26100.920510867963</v>
      </c>
      <c r="K139" s="57">
        <v>-1.0543591333729618</v>
      </c>
      <c r="L139" s="52">
        <v>15.2</v>
      </c>
      <c r="M139" s="56">
        <v>28.5</v>
      </c>
      <c r="N139" s="37" t="s">
        <v>238</v>
      </c>
    </row>
    <row r="140" spans="1:14">
      <c r="A140" s="34">
        <v>41535</v>
      </c>
      <c r="B140" s="35">
        <v>0.42708333333333331</v>
      </c>
      <c r="C140" s="36">
        <v>3</v>
      </c>
      <c r="D140" s="36">
        <v>305</v>
      </c>
      <c r="E140" s="36" t="s">
        <v>55</v>
      </c>
      <c r="F140" s="36">
        <v>7</v>
      </c>
      <c r="G140" s="35" t="s">
        <v>115</v>
      </c>
      <c r="H140" s="52">
        <v>21.3</v>
      </c>
      <c r="I140" s="57">
        <v>1.2841476375593532</v>
      </c>
      <c r="J140" s="57">
        <v>10020.237067648884</v>
      </c>
      <c r="K140" s="57">
        <v>0.92295996509379974</v>
      </c>
      <c r="L140" s="52">
        <v>14.95</v>
      </c>
      <c r="M140" s="56">
        <v>21.9</v>
      </c>
      <c r="N140" s="37" t="s">
        <v>238</v>
      </c>
    </row>
    <row r="141" spans="1:14">
      <c r="A141" s="34">
        <v>41535</v>
      </c>
      <c r="B141" s="35">
        <v>0.42708333333333331</v>
      </c>
      <c r="C141" s="36">
        <v>3</v>
      </c>
      <c r="D141" s="36">
        <v>305</v>
      </c>
      <c r="E141" s="36" t="s">
        <v>55</v>
      </c>
      <c r="F141" s="36">
        <v>8</v>
      </c>
      <c r="G141" s="35" t="s">
        <v>115</v>
      </c>
      <c r="H141" s="52">
        <v>21.3</v>
      </c>
      <c r="I141" s="57">
        <v>0.33766893823156141</v>
      </c>
      <c r="J141" s="57">
        <v>2024.4632601429912</v>
      </c>
      <c r="K141" s="57">
        <v>-1.2030197383663894</v>
      </c>
      <c r="L141" s="52">
        <v>14.85</v>
      </c>
      <c r="M141" s="56">
        <v>21.8</v>
      </c>
      <c r="N141" s="37" t="s">
        <v>238</v>
      </c>
    </row>
    <row r="142" spans="1:14">
      <c r="A142" s="34">
        <v>41535</v>
      </c>
      <c r="B142" s="35">
        <v>0.38541666666666669</v>
      </c>
      <c r="C142" s="36">
        <v>4</v>
      </c>
      <c r="D142" s="36">
        <v>406</v>
      </c>
      <c r="E142" s="36" t="s">
        <v>45</v>
      </c>
      <c r="F142" s="36">
        <v>9</v>
      </c>
      <c r="G142" s="35" t="s">
        <v>114</v>
      </c>
      <c r="H142" s="52">
        <v>19</v>
      </c>
      <c r="I142" s="57">
        <v>1.6869300912875569</v>
      </c>
      <c r="J142" s="57">
        <v>44521.442647373937</v>
      </c>
      <c r="K142" s="57">
        <v>-1.0366045628931535</v>
      </c>
      <c r="L142" s="52">
        <v>14.8</v>
      </c>
      <c r="M142" s="56">
        <v>40</v>
      </c>
      <c r="N142" s="37" t="s">
        <v>238</v>
      </c>
    </row>
    <row r="143" spans="1:14">
      <c r="A143" s="34">
        <v>41535</v>
      </c>
      <c r="B143" s="35">
        <v>0.38541666666666669</v>
      </c>
      <c r="C143" s="36">
        <v>4</v>
      </c>
      <c r="D143" s="36">
        <v>406</v>
      </c>
      <c r="E143" s="36" t="s">
        <v>45</v>
      </c>
      <c r="F143" s="36">
        <v>10</v>
      </c>
      <c r="G143" s="35" t="s">
        <v>119</v>
      </c>
      <c r="H143" s="52">
        <v>19</v>
      </c>
      <c r="I143" s="57">
        <v>4.9556945234045955</v>
      </c>
      <c r="J143" s="57">
        <v>42730.749783893218</v>
      </c>
      <c r="K143" s="57">
        <v>-1.8533163102094852</v>
      </c>
      <c r="L143" s="52">
        <v>14.8</v>
      </c>
      <c r="M143" s="56">
        <v>32.4</v>
      </c>
      <c r="N143" s="37" t="s">
        <v>238</v>
      </c>
    </row>
    <row r="144" spans="1:14">
      <c r="A144" s="34">
        <v>41535</v>
      </c>
      <c r="B144" s="35">
        <v>0.38541666666666669</v>
      </c>
      <c r="C144" s="36">
        <v>4</v>
      </c>
      <c r="D144" s="36">
        <v>409</v>
      </c>
      <c r="E144" s="36" t="s">
        <v>55</v>
      </c>
      <c r="F144" s="36">
        <v>11</v>
      </c>
      <c r="G144" s="35" t="s">
        <v>115</v>
      </c>
      <c r="H144" s="52">
        <v>19</v>
      </c>
      <c r="I144" s="57">
        <v>1.804673360618686</v>
      </c>
      <c r="J144" s="57">
        <v>11485.913868233334</v>
      </c>
      <c r="K144" s="57">
        <v>-1.4071729332059408</v>
      </c>
      <c r="L144" s="52">
        <v>14.65</v>
      </c>
      <c r="M144" s="56">
        <v>28.4</v>
      </c>
      <c r="N144" s="37" t="s">
        <v>238</v>
      </c>
    </row>
    <row r="145" spans="1:14">
      <c r="A145" s="34">
        <v>41535</v>
      </c>
      <c r="B145" s="35">
        <v>0.38541666666666669</v>
      </c>
      <c r="C145" s="36">
        <v>4</v>
      </c>
      <c r="D145" s="36">
        <v>409</v>
      </c>
      <c r="E145" s="36" t="s">
        <v>55</v>
      </c>
      <c r="F145" s="36">
        <v>12</v>
      </c>
      <c r="G145" s="35" t="s">
        <v>115</v>
      </c>
      <c r="H145" s="52">
        <v>19</v>
      </c>
      <c r="I145" s="57">
        <v>2.7067377887497766</v>
      </c>
      <c r="J145" s="57">
        <v>18424.674988282044</v>
      </c>
      <c r="K145" s="57">
        <v>-2.9855940635043341</v>
      </c>
      <c r="L145" s="52">
        <v>14.65</v>
      </c>
      <c r="M145" s="56">
        <v>25.9</v>
      </c>
      <c r="N145" s="37" t="s">
        <v>238</v>
      </c>
    </row>
    <row r="146" spans="1:14">
      <c r="A146" s="34">
        <v>41544</v>
      </c>
      <c r="B146" s="35">
        <v>0.375</v>
      </c>
      <c r="C146" s="36">
        <v>1</v>
      </c>
      <c r="D146" s="36">
        <v>105</v>
      </c>
      <c r="E146" s="36" t="s">
        <v>45</v>
      </c>
      <c r="F146" s="36">
        <v>1</v>
      </c>
      <c r="G146" s="35" t="s">
        <v>114</v>
      </c>
      <c r="H146" s="52">
        <v>19.3</v>
      </c>
      <c r="I146" s="57">
        <v>1.2678819205264038</v>
      </c>
      <c r="J146" s="57">
        <v>54493.470818172762</v>
      </c>
      <c r="K146" s="57">
        <v>1.0212327244246164</v>
      </c>
      <c r="L146" s="52">
        <v>12.85</v>
      </c>
      <c r="M146" s="56">
        <v>32.200000000000003</v>
      </c>
      <c r="N146" s="37" t="s">
        <v>238</v>
      </c>
    </row>
    <row r="147" spans="1:14">
      <c r="A147" s="34">
        <v>41544</v>
      </c>
      <c r="B147" s="35">
        <v>0.375</v>
      </c>
      <c r="C147" s="36">
        <v>1</v>
      </c>
      <c r="D147" s="36">
        <v>105</v>
      </c>
      <c r="E147" s="36" t="s">
        <v>45</v>
      </c>
      <c r="F147" s="36">
        <v>2</v>
      </c>
      <c r="G147" s="35" t="s">
        <v>119</v>
      </c>
      <c r="H147" s="52">
        <v>19.3</v>
      </c>
      <c r="I147" s="57">
        <v>2.5822597511010708</v>
      </c>
      <c r="J147" s="57">
        <v>40704.561976629775</v>
      </c>
      <c r="K147" s="57">
        <v>4.5333978577774419</v>
      </c>
      <c r="L147" s="52">
        <v>12.65</v>
      </c>
      <c r="M147" s="56">
        <v>38.799999999999997</v>
      </c>
      <c r="N147" s="37" t="s">
        <v>238</v>
      </c>
    </row>
    <row r="148" spans="1:14">
      <c r="A148" s="34">
        <v>41544</v>
      </c>
      <c r="B148" s="35">
        <v>0.375</v>
      </c>
      <c r="C148" s="36">
        <v>1</v>
      </c>
      <c r="D148" s="36">
        <v>111</v>
      </c>
      <c r="E148" s="36" t="s">
        <v>55</v>
      </c>
      <c r="F148" s="36">
        <v>3</v>
      </c>
      <c r="G148" s="35" t="s">
        <v>115</v>
      </c>
      <c r="H148" s="52">
        <v>19.3</v>
      </c>
      <c r="I148" s="57">
        <v>1.9478005943376335</v>
      </c>
      <c r="J148" s="57">
        <v>16421.784700082553</v>
      </c>
      <c r="K148" s="57">
        <v>-0.26002167820566069</v>
      </c>
      <c r="L148" s="52">
        <v>12.8</v>
      </c>
      <c r="M148" s="56">
        <v>30.8</v>
      </c>
      <c r="N148" s="37" t="s">
        <v>238</v>
      </c>
    </row>
    <row r="149" spans="1:14">
      <c r="A149" s="34">
        <v>41544</v>
      </c>
      <c r="B149" s="35">
        <v>0.375</v>
      </c>
      <c r="C149" s="36">
        <v>1</v>
      </c>
      <c r="D149" s="36">
        <v>111</v>
      </c>
      <c r="E149" s="36" t="s">
        <v>55</v>
      </c>
      <c r="F149" s="36">
        <v>4</v>
      </c>
      <c r="G149" s="35" t="s">
        <v>115</v>
      </c>
      <c r="H149" s="52">
        <v>19.3</v>
      </c>
      <c r="I149" s="57">
        <v>1.6016220021191931</v>
      </c>
      <c r="J149" s="57">
        <v>15836.092777848993</v>
      </c>
      <c r="K149" s="57">
        <v>-0.83938651635025807</v>
      </c>
      <c r="L149" s="52">
        <v>12.85</v>
      </c>
      <c r="M149" s="56">
        <v>21.7</v>
      </c>
      <c r="N149" s="37" t="s">
        <v>238</v>
      </c>
    </row>
    <row r="150" spans="1:14">
      <c r="A150" s="34">
        <v>41544</v>
      </c>
      <c r="B150" s="35">
        <v>0.40625</v>
      </c>
      <c r="C150" s="36">
        <v>3</v>
      </c>
      <c r="D150" s="36">
        <v>308</v>
      </c>
      <c r="E150" s="36" t="s">
        <v>45</v>
      </c>
      <c r="F150" s="36">
        <v>5</v>
      </c>
      <c r="G150" s="35" t="s">
        <v>119</v>
      </c>
      <c r="H150" s="52">
        <v>20.5</v>
      </c>
      <c r="I150" s="57">
        <v>2.1665121444260125</v>
      </c>
      <c r="J150" s="57">
        <v>34386.639801712299</v>
      </c>
      <c r="K150" s="57">
        <v>-1.4389973268415048</v>
      </c>
      <c r="L150" s="52">
        <v>13.25</v>
      </c>
      <c r="M150" s="56">
        <v>26.9</v>
      </c>
      <c r="N150" s="37" t="s">
        <v>238</v>
      </c>
    </row>
    <row r="151" spans="1:14">
      <c r="A151" s="34">
        <v>41544</v>
      </c>
      <c r="B151" s="35">
        <v>0.40625</v>
      </c>
      <c r="C151" s="36">
        <v>3</v>
      </c>
      <c r="D151" s="36">
        <v>308</v>
      </c>
      <c r="E151" s="36" t="s">
        <v>45</v>
      </c>
      <c r="F151" s="36">
        <v>6</v>
      </c>
      <c r="G151" s="35" t="s">
        <v>114</v>
      </c>
      <c r="H151" s="52">
        <v>20.5</v>
      </c>
      <c r="I151" s="57">
        <v>0.65091382965110578</v>
      </c>
      <c r="J151" s="57">
        <v>37719.305834878709</v>
      </c>
      <c r="K151" s="57">
        <v>-1.9201416798093487</v>
      </c>
      <c r="L151" s="52">
        <v>12.95</v>
      </c>
      <c r="M151" s="56">
        <v>25.6</v>
      </c>
      <c r="N151" s="37" t="s">
        <v>238</v>
      </c>
    </row>
    <row r="152" spans="1:14">
      <c r="A152" s="34">
        <v>41544</v>
      </c>
      <c r="B152" s="35">
        <v>0.40625</v>
      </c>
      <c r="C152" s="36">
        <v>3</v>
      </c>
      <c r="D152" s="36">
        <v>305</v>
      </c>
      <c r="E152" s="36" t="s">
        <v>55</v>
      </c>
      <c r="F152" s="36">
        <v>7</v>
      </c>
      <c r="G152" s="35" t="s">
        <v>115</v>
      </c>
      <c r="H152" s="52">
        <v>20.5</v>
      </c>
      <c r="I152" s="57">
        <v>2.4725049258715783</v>
      </c>
      <c r="J152" s="57">
        <v>14647.037843871423</v>
      </c>
      <c r="K152" s="57">
        <v>-1.7480540913262519</v>
      </c>
      <c r="L152" s="52">
        <v>13.1</v>
      </c>
      <c r="M152" s="56">
        <v>24</v>
      </c>
      <c r="N152" s="37" t="s">
        <v>238</v>
      </c>
    </row>
    <row r="153" spans="1:14">
      <c r="A153" s="34">
        <v>41544</v>
      </c>
      <c r="B153" s="35">
        <v>0.40625</v>
      </c>
      <c r="C153" s="36">
        <v>3</v>
      </c>
      <c r="D153" s="36">
        <v>305</v>
      </c>
      <c r="E153" s="36" t="s">
        <v>55</v>
      </c>
      <c r="F153" s="36">
        <v>8</v>
      </c>
      <c r="G153" s="35" t="s">
        <v>115</v>
      </c>
      <c r="H153" s="52">
        <v>20.5</v>
      </c>
      <c r="I153" s="57">
        <v>1.2020741888490796</v>
      </c>
      <c r="J153" s="57">
        <v>7967.501360696866</v>
      </c>
      <c r="K153" s="57">
        <v>0.21801499041453076</v>
      </c>
      <c r="L153" s="52">
        <v>13.05</v>
      </c>
      <c r="M153" s="56">
        <v>24.6</v>
      </c>
      <c r="N153" s="37" t="s">
        <v>238</v>
      </c>
    </row>
    <row r="154" spans="1:14">
      <c r="A154" s="34">
        <v>41544</v>
      </c>
      <c r="B154" s="35">
        <v>0.375</v>
      </c>
      <c r="C154" s="36">
        <v>4</v>
      </c>
      <c r="D154" s="36">
        <v>406</v>
      </c>
      <c r="E154" s="36" t="s">
        <v>45</v>
      </c>
      <c r="F154" s="36">
        <v>9</v>
      </c>
      <c r="G154" s="35" t="s">
        <v>114</v>
      </c>
      <c r="H154" s="52">
        <v>19.3</v>
      </c>
      <c r="I154" s="57">
        <v>2.4390786931727368</v>
      </c>
      <c r="J154" s="57">
        <v>45917.576238283087</v>
      </c>
      <c r="K154" s="57">
        <v>0.37524166056007391</v>
      </c>
      <c r="L154" s="52">
        <v>12.4</v>
      </c>
      <c r="M154" s="56">
        <v>30.9</v>
      </c>
      <c r="N154" s="37" t="s">
        <v>238</v>
      </c>
    </row>
    <row r="155" spans="1:14">
      <c r="A155" s="34">
        <v>41544</v>
      </c>
      <c r="B155" s="35">
        <v>0.375</v>
      </c>
      <c r="C155" s="36">
        <v>4</v>
      </c>
      <c r="D155" s="36">
        <v>406</v>
      </c>
      <c r="E155" s="36" t="s">
        <v>45</v>
      </c>
      <c r="F155" s="36">
        <v>10</v>
      </c>
      <c r="G155" s="35" t="s">
        <v>119</v>
      </c>
      <c r="H155" s="52">
        <v>19.3</v>
      </c>
      <c r="I155" s="57">
        <v>3.4463840454253485</v>
      </c>
      <c r="J155" s="57">
        <v>30878.358213653664</v>
      </c>
      <c r="K155" s="57">
        <v>-0.98008773002494354</v>
      </c>
      <c r="L155" s="52">
        <v>12.45</v>
      </c>
      <c r="M155" s="56">
        <v>25.6</v>
      </c>
      <c r="N155" s="37" t="s">
        <v>238</v>
      </c>
    </row>
    <row r="156" spans="1:14">
      <c r="A156" s="34">
        <v>41544</v>
      </c>
      <c r="B156" s="35">
        <v>0.375</v>
      </c>
      <c r="C156" s="36">
        <v>4</v>
      </c>
      <c r="D156" s="36">
        <v>409</v>
      </c>
      <c r="E156" s="36" t="s">
        <v>55</v>
      </c>
      <c r="F156" s="36">
        <v>11</v>
      </c>
      <c r="G156" s="35" t="s">
        <v>115</v>
      </c>
      <c r="H156" s="52">
        <v>19.3</v>
      </c>
      <c r="I156" s="57">
        <v>1.4611337713721868</v>
      </c>
      <c r="J156" s="57">
        <v>13873.496660336703</v>
      </c>
      <c r="K156" s="57">
        <v>-0.32469663933027504</v>
      </c>
      <c r="L156" s="52">
        <v>12.8</v>
      </c>
      <c r="M156" s="56">
        <v>24.7</v>
      </c>
      <c r="N156" s="37" t="s">
        <v>238</v>
      </c>
    </row>
    <row r="157" spans="1:14">
      <c r="A157" s="34">
        <v>41544</v>
      </c>
      <c r="B157" s="35">
        <v>0.375</v>
      </c>
      <c r="C157" s="36">
        <v>4</v>
      </c>
      <c r="D157" s="36">
        <v>409</v>
      </c>
      <c r="E157" s="36" t="s">
        <v>55</v>
      </c>
      <c r="F157" s="36">
        <v>12</v>
      </c>
      <c r="G157" s="35" t="s">
        <v>115</v>
      </c>
      <c r="H157" s="52">
        <v>19.3</v>
      </c>
      <c r="I157" s="57">
        <v>1.2825628087348984</v>
      </c>
      <c r="J157" s="57">
        <v>17192.35843202642</v>
      </c>
      <c r="K157" s="57">
        <v>-1.846745514919595</v>
      </c>
      <c r="L157" s="52">
        <v>12.65</v>
      </c>
      <c r="M157" s="56">
        <v>23.7</v>
      </c>
      <c r="N157" s="37" t="s">
        <v>238</v>
      </c>
    </row>
    <row r="158" spans="1:14">
      <c r="A158" s="34">
        <v>41554</v>
      </c>
      <c r="B158" s="35">
        <v>0.43055555555555558</v>
      </c>
      <c r="C158" s="36">
        <v>1</v>
      </c>
      <c r="D158" s="36">
        <v>105</v>
      </c>
      <c r="E158" s="36" t="s">
        <v>45</v>
      </c>
      <c r="F158" s="36">
        <v>1</v>
      </c>
      <c r="G158" s="35" t="s">
        <v>114</v>
      </c>
      <c r="H158" s="52">
        <v>13.8</v>
      </c>
      <c r="I158" s="57">
        <v>1.2689060935224059</v>
      </c>
      <c r="J158" s="57">
        <v>41934.745269114064</v>
      </c>
      <c r="K158" s="57">
        <v>-9.4053276948909303E-2</v>
      </c>
      <c r="L158" s="52">
        <v>12.3</v>
      </c>
      <c r="M158" s="56">
        <v>42.7</v>
      </c>
      <c r="N158" s="37" t="s">
        <v>238</v>
      </c>
    </row>
    <row r="159" spans="1:14">
      <c r="A159" s="34">
        <v>41554</v>
      </c>
      <c r="B159" s="35">
        <v>0.43055555555555558</v>
      </c>
      <c r="C159" s="36">
        <v>1</v>
      </c>
      <c r="D159" s="36">
        <v>105</v>
      </c>
      <c r="E159" s="36" t="s">
        <v>45</v>
      </c>
      <c r="F159" s="36">
        <v>2</v>
      </c>
      <c r="G159" s="35" t="s">
        <v>119</v>
      </c>
      <c r="H159" s="52">
        <v>13.8</v>
      </c>
      <c r="I159" s="57">
        <v>3.3634211192771826</v>
      </c>
      <c r="J159" s="57">
        <v>20052.653261375315</v>
      </c>
      <c r="K159" s="57">
        <v>-2.4298737925106599</v>
      </c>
      <c r="L159" s="52">
        <v>11.95</v>
      </c>
      <c r="M159" s="56">
        <v>48</v>
      </c>
      <c r="N159" s="37" t="s">
        <v>238</v>
      </c>
    </row>
    <row r="160" spans="1:14">
      <c r="A160" s="34">
        <v>41554</v>
      </c>
      <c r="B160" s="35">
        <v>0.43055555555555558</v>
      </c>
      <c r="C160" s="36">
        <v>1</v>
      </c>
      <c r="D160" s="36">
        <v>111</v>
      </c>
      <c r="E160" s="36" t="s">
        <v>55</v>
      </c>
      <c r="F160" s="36">
        <v>3</v>
      </c>
      <c r="G160" s="35" t="s">
        <v>115</v>
      </c>
      <c r="H160" s="52">
        <v>13.8</v>
      </c>
      <c r="I160" s="57">
        <v>3.0479539964927329</v>
      </c>
      <c r="J160" s="57">
        <v>17356.294609341978</v>
      </c>
      <c r="K160" s="57">
        <v>-1.80801454426381</v>
      </c>
      <c r="L160" s="52">
        <v>11.95</v>
      </c>
      <c r="M160" s="56">
        <v>35.700000000000003</v>
      </c>
      <c r="N160" s="37" t="s">
        <v>238</v>
      </c>
    </row>
    <row r="161" spans="1:14">
      <c r="A161" s="34">
        <v>41554</v>
      </c>
      <c r="B161" s="35">
        <v>0.43055555555555558</v>
      </c>
      <c r="C161" s="36">
        <v>1</v>
      </c>
      <c r="D161" s="36">
        <v>111</v>
      </c>
      <c r="E161" s="36" t="s">
        <v>55</v>
      </c>
      <c r="F161" s="36">
        <v>4</v>
      </c>
      <c r="G161" s="35" t="s">
        <v>115</v>
      </c>
      <c r="H161" s="52">
        <v>13.8</v>
      </c>
      <c r="I161" s="57">
        <v>3.5706757888400809</v>
      </c>
      <c r="J161" s="57">
        <v>17385.672881884784</v>
      </c>
      <c r="K161" s="57">
        <v>-0.61910053450219882</v>
      </c>
      <c r="L161" s="52">
        <v>11.85</v>
      </c>
      <c r="M161" s="56">
        <v>36.5</v>
      </c>
      <c r="N161" s="37" t="s">
        <v>238</v>
      </c>
    </row>
    <row r="162" spans="1:14">
      <c r="A162" s="34">
        <v>41554</v>
      </c>
      <c r="B162" s="35">
        <v>0.4375</v>
      </c>
      <c r="C162" s="36">
        <v>3</v>
      </c>
      <c r="D162" s="36">
        <v>308</v>
      </c>
      <c r="E162" s="36" t="s">
        <v>45</v>
      </c>
      <c r="F162" s="36">
        <v>5</v>
      </c>
      <c r="G162" s="35" t="s">
        <v>119</v>
      </c>
      <c r="H162" s="52">
        <v>14.3</v>
      </c>
      <c r="I162" s="57">
        <v>2.5478698664988002</v>
      </c>
      <c r="J162" s="57">
        <v>21797.780089680706</v>
      </c>
      <c r="K162" s="57">
        <v>1.0529579648433502</v>
      </c>
      <c r="L162" s="52">
        <v>12.6</v>
      </c>
      <c r="M162" s="56">
        <v>32.700000000000003</v>
      </c>
      <c r="N162" s="37" t="s">
        <v>238</v>
      </c>
    </row>
    <row r="163" spans="1:14">
      <c r="A163" s="34">
        <v>41554</v>
      </c>
      <c r="B163" s="35">
        <v>0.4375</v>
      </c>
      <c r="C163" s="36">
        <v>3</v>
      </c>
      <c r="D163" s="36">
        <v>308</v>
      </c>
      <c r="E163" s="36" t="s">
        <v>45</v>
      </c>
      <c r="F163" s="36">
        <v>6</v>
      </c>
      <c r="G163" s="35" t="s">
        <v>114</v>
      </c>
      <c r="H163" s="52">
        <v>14.3</v>
      </c>
      <c r="I163" s="57">
        <v>1.7366855673717549</v>
      </c>
      <c r="J163" s="57">
        <v>30002.162232348623</v>
      </c>
      <c r="K163" s="57">
        <v>0.48218183424117206</v>
      </c>
      <c r="L163" s="52">
        <v>12.4</v>
      </c>
      <c r="M163" s="56">
        <v>34.5</v>
      </c>
      <c r="N163" s="37" t="s">
        <v>238</v>
      </c>
    </row>
    <row r="164" spans="1:14">
      <c r="A164" s="34">
        <v>41554</v>
      </c>
      <c r="B164" s="35">
        <v>0.4375</v>
      </c>
      <c r="C164" s="36">
        <v>3</v>
      </c>
      <c r="D164" s="36">
        <v>305</v>
      </c>
      <c r="E164" s="36" t="s">
        <v>55</v>
      </c>
      <c r="F164" s="36">
        <v>7</v>
      </c>
      <c r="G164" s="35" t="s">
        <v>115</v>
      </c>
      <c r="H164" s="52">
        <v>14.3</v>
      </c>
      <c r="I164" s="57">
        <v>2.002080890133167</v>
      </c>
      <c r="J164" s="57">
        <v>11529.719725452955</v>
      </c>
      <c r="K164" s="57">
        <v>-1.3150097904106188</v>
      </c>
      <c r="L164" s="52">
        <v>11.95</v>
      </c>
      <c r="M164" s="56">
        <v>31.6</v>
      </c>
      <c r="N164" s="37" t="s">
        <v>238</v>
      </c>
    </row>
    <row r="165" spans="1:14">
      <c r="A165" s="34">
        <v>41554</v>
      </c>
      <c r="B165" s="35">
        <v>0.4375</v>
      </c>
      <c r="C165" s="36">
        <v>3</v>
      </c>
      <c r="D165" s="36">
        <v>305</v>
      </c>
      <c r="E165" s="36" t="s">
        <v>55</v>
      </c>
      <c r="F165" s="36">
        <v>8</v>
      </c>
      <c r="G165" s="35" t="s">
        <v>115</v>
      </c>
      <c r="H165" s="52">
        <v>14.3</v>
      </c>
      <c r="I165" s="57">
        <v>1.1979466007409625</v>
      </c>
      <c r="J165" s="57">
        <v>11782.672588642687</v>
      </c>
      <c r="K165" s="57">
        <v>-0.71330843003674393</v>
      </c>
      <c r="L165" s="52">
        <v>11.7</v>
      </c>
      <c r="M165" s="56">
        <v>31.4</v>
      </c>
      <c r="N165" s="37" t="s">
        <v>238</v>
      </c>
    </row>
    <row r="166" spans="1:14">
      <c r="A166" s="34">
        <v>41554</v>
      </c>
      <c r="B166" s="35">
        <v>0.40277777777777773</v>
      </c>
      <c r="C166" s="36">
        <v>4</v>
      </c>
      <c r="D166" s="36">
        <v>406</v>
      </c>
      <c r="E166" s="36" t="s">
        <v>45</v>
      </c>
      <c r="F166" s="36">
        <v>9</v>
      </c>
      <c r="G166" s="35" t="s">
        <v>114</v>
      </c>
      <c r="H166" s="52">
        <v>10.9</v>
      </c>
      <c r="I166" s="57">
        <v>3.3760259409661533</v>
      </c>
      <c r="J166" s="57">
        <v>27910.097148071221</v>
      </c>
      <c r="K166" s="57">
        <v>-0.85405218257883997</v>
      </c>
      <c r="L166" s="52">
        <v>12.55</v>
      </c>
      <c r="M166" s="56">
        <v>39.299999999999997</v>
      </c>
      <c r="N166" s="37" t="s">
        <v>238</v>
      </c>
    </row>
    <row r="167" spans="1:14">
      <c r="A167" s="34">
        <v>41554</v>
      </c>
      <c r="B167" s="35">
        <v>0.40277777777777773</v>
      </c>
      <c r="C167" s="36">
        <v>4</v>
      </c>
      <c r="D167" s="36">
        <v>406</v>
      </c>
      <c r="E167" s="36" t="s">
        <v>45</v>
      </c>
      <c r="F167" s="36">
        <v>10</v>
      </c>
      <c r="G167" s="35" t="s">
        <v>119</v>
      </c>
      <c r="H167" s="52">
        <v>10.9</v>
      </c>
      <c r="I167" s="57">
        <v>2.022685219231585</v>
      </c>
      <c r="J167" s="57">
        <v>15737.274728783479</v>
      </c>
      <c r="K167" s="57">
        <v>0.10160363053523441</v>
      </c>
      <c r="L167" s="52">
        <v>12.05</v>
      </c>
      <c r="M167" s="56">
        <v>34.9</v>
      </c>
      <c r="N167" s="37" t="s">
        <v>238</v>
      </c>
    </row>
    <row r="168" spans="1:14">
      <c r="A168" s="34">
        <v>41554</v>
      </c>
      <c r="B168" s="35">
        <v>0.40277777777777773</v>
      </c>
      <c r="C168" s="36">
        <v>4</v>
      </c>
      <c r="D168" s="36">
        <v>409</v>
      </c>
      <c r="E168" s="36" t="s">
        <v>55</v>
      </c>
      <c r="F168" s="36">
        <v>11</v>
      </c>
      <c r="G168" s="35" t="s">
        <v>115</v>
      </c>
      <c r="H168" s="52">
        <v>10.9</v>
      </c>
      <c r="I168" s="57">
        <v>2.082507444868797</v>
      </c>
      <c r="J168" s="57">
        <v>16948.102037366392</v>
      </c>
      <c r="K168" s="57">
        <v>-3.3271303652787471E-3</v>
      </c>
      <c r="L168" s="52">
        <v>11.5</v>
      </c>
      <c r="M168" s="56">
        <v>29.9</v>
      </c>
      <c r="N168" s="37" t="s">
        <v>238</v>
      </c>
    </row>
    <row r="169" spans="1:14">
      <c r="A169" s="34">
        <v>41554</v>
      </c>
      <c r="B169" s="35">
        <v>0.40277777777777773</v>
      </c>
      <c r="C169" s="36">
        <v>4</v>
      </c>
      <c r="D169" s="36">
        <v>409</v>
      </c>
      <c r="E169" s="36" t="s">
        <v>55</v>
      </c>
      <c r="F169" s="36">
        <v>12</v>
      </c>
      <c r="G169" s="35" t="s">
        <v>115</v>
      </c>
      <c r="H169" s="52">
        <v>10.9</v>
      </c>
      <c r="I169" s="57">
        <v>2.202828612927322</v>
      </c>
      <c r="J169" s="57">
        <v>18348.541330974134</v>
      </c>
      <c r="K169" s="57">
        <v>-0.96060330239046898</v>
      </c>
      <c r="L169" s="52">
        <v>11.65</v>
      </c>
      <c r="M169" s="56">
        <v>30.3</v>
      </c>
      <c r="N169" s="37" t="s">
        <v>238</v>
      </c>
    </row>
    <row r="170" spans="1:14">
      <c r="A170" s="34">
        <v>41565</v>
      </c>
      <c r="B170" s="35">
        <v>0.39930555555555558</v>
      </c>
      <c r="C170" s="36">
        <v>1</v>
      </c>
      <c r="D170" s="36">
        <v>105</v>
      </c>
      <c r="E170" s="36" t="s">
        <v>45</v>
      </c>
      <c r="F170" s="36">
        <v>1</v>
      </c>
      <c r="G170" s="35" t="s">
        <v>114</v>
      </c>
      <c r="H170" s="52">
        <v>3.8</v>
      </c>
      <c r="I170" s="57">
        <v>-7.5018279892135062E-3</v>
      </c>
      <c r="J170" s="57">
        <v>18582.090616600202</v>
      </c>
      <c r="K170" s="57">
        <v>-0.22581523210576854</v>
      </c>
      <c r="L170" s="52">
        <v>8.65</v>
      </c>
      <c r="M170" s="56">
        <v>35.1</v>
      </c>
      <c r="N170" s="37" t="s">
        <v>238</v>
      </c>
    </row>
    <row r="171" spans="1:14">
      <c r="A171" s="34">
        <v>41565</v>
      </c>
      <c r="B171" s="35">
        <v>0.39930555555555558</v>
      </c>
      <c r="C171" s="36">
        <v>1</v>
      </c>
      <c r="D171" s="36">
        <v>105</v>
      </c>
      <c r="E171" s="36" t="s">
        <v>45</v>
      </c>
      <c r="F171" s="36">
        <v>2</v>
      </c>
      <c r="G171" s="35" t="s">
        <v>119</v>
      </c>
      <c r="H171" s="52">
        <v>3.8</v>
      </c>
      <c r="I171" s="57">
        <v>1.715468771989642</v>
      </c>
      <c r="J171" s="57">
        <v>18756.098785537019</v>
      </c>
      <c r="K171" s="57">
        <v>-0.28471935143729638</v>
      </c>
      <c r="L171" s="52">
        <v>8.15</v>
      </c>
      <c r="M171" s="56">
        <v>38.1</v>
      </c>
      <c r="N171" s="37" t="s">
        <v>238</v>
      </c>
    </row>
    <row r="172" spans="1:14">
      <c r="A172" s="34">
        <v>41565</v>
      </c>
      <c r="B172" s="35">
        <v>0.39930555555555558</v>
      </c>
      <c r="C172" s="36">
        <v>1</v>
      </c>
      <c r="D172" s="36">
        <v>111</v>
      </c>
      <c r="E172" s="36" t="s">
        <v>55</v>
      </c>
      <c r="F172" s="36">
        <v>3</v>
      </c>
      <c r="G172" s="35" t="s">
        <v>115</v>
      </c>
      <c r="H172" s="52">
        <v>3.8</v>
      </c>
      <c r="I172" s="57">
        <v>0.61315937250372265</v>
      </c>
      <c r="J172" s="57">
        <v>5950.0438109059305</v>
      </c>
      <c r="K172" s="57">
        <v>-1.7232888345318462</v>
      </c>
      <c r="L172" s="52">
        <v>8.1999999999999993</v>
      </c>
      <c r="M172" s="56">
        <v>32.4</v>
      </c>
      <c r="N172" s="37" t="s">
        <v>238</v>
      </c>
    </row>
    <row r="173" spans="1:14">
      <c r="A173" s="34">
        <v>41565</v>
      </c>
      <c r="B173" s="35">
        <v>0.39930555555555558</v>
      </c>
      <c r="C173" s="36">
        <v>1</v>
      </c>
      <c r="D173" s="36">
        <v>111</v>
      </c>
      <c r="E173" s="36" t="s">
        <v>55</v>
      </c>
      <c r="F173" s="36">
        <v>4</v>
      </c>
      <c r="G173" s="35" t="s">
        <v>115</v>
      </c>
      <c r="H173" s="52">
        <v>5.6</v>
      </c>
      <c r="I173" s="57">
        <v>3.6543531825503059</v>
      </c>
      <c r="J173" s="57">
        <v>26472.057380824765</v>
      </c>
      <c r="K173" s="57">
        <v>-4.1762307538072756</v>
      </c>
      <c r="L173" s="52">
        <v>8.35</v>
      </c>
      <c r="M173" s="56">
        <v>37.200000000000003</v>
      </c>
      <c r="N173" s="37" t="s">
        <v>238</v>
      </c>
    </row>
    <row r="174" spans="1:14">
      <c r="A174" s="34">
        <v>41565</v>
      </c>
      <c r="B174" s="35">
        <v>0.42708333333333331</v>
      </c>
      <c r="C174" s="36">
        <v>3</v>
      </c>
      <c r="D174" s="36">
        <v>308</v>
      </c>
      <c r="E174" s="36" t="s">
        <v>45</v>
      </c>
      <c r="F174" s="36">
        <v>5</v>
      </c>
      <c r="G174" s="35" t="s">
        <v>119</v>
      </c>
      <c r="H174" s="52">
        <v>5.6</v>
      </c>
      <c r="I174" s="57">
        <v>0.7692859450934223</v>
      </c>
      <c r="J174" s="57">
        <v>17393.760344776736</v>
      </c>
      <c r="K174" s="57">
        <v>-1.2172076184994209</v>
      </c>
      <c r="L174" s="52">
        <v>8.6</v>
      </c>
      <c r="M174" s="56">
        <v>29.7</v>
      </c>
      <c r="N174" s="37" t="s">
        <v>238</v>
      </c>
    </row>
    <row r="175" spans="1:14">
      <c r="A175" s="34">
        <v>41565</v>
      </c>
      <c r="B175" s="35">
        <v>0.42708333333333331</v>
      </c>
      <c r="C175" s="36">
        <v>3</v>
      </c>
      <c r="D175" s="36">
        <v>308</v>
      </c>
      <c r="E175" s="36" t="s">
        <v>45</v>
      </c>
      <c r="F175" s="36">
        <v>6</v>
      </c>
      <c r="G175" s="35" t="s">
        <v>114</v>
      </c>
      <c r="H175" s="52">
        <v>5.6</v>
      </c>
      <c r="I175" s="57">
        <v>0.17930889252054139</v>
      </c>
      <c r="J175" s="57">
        <v>12584.489127562148</v>
      </c>
      <c r="K175" s="57">
        <v>-1.3755772792570715</v>
      </c>
      <c r="L175" s="52">
        <v>8.65</v>
      </c>
      <c r="M175" s="56">
        <v>30.2</v>
      </c>
      <c r="N175" s="37" t="s">
        <v>238</v>
      </c>
    </row>
    <row r="176" spans="1:14">
      <c r="A176" s="34">
        <v>41565</v>
      </c>
      <c r="B176" s="35">
        <v>0.42708333333333331</v>
      </c>
      <c r="C176" s="36">
        <v>3</v>
      </c>
      <c r="D176" s="36">
        <v>305</v>
      </c>
      <c r="E176" s="36" t="s">
        <v>55</v>
      </c>
      <c r="F176" s="36">
        <v>7</v>
      </c>
      <c r="G176" s="35" t="s">
        <v>115</v>
      </c>
      <c r="H176" s="52">
        <v>5.6</v>
      </c>
      <c r="I176" s="57">
        <v>0.38047711150154995</v>
      </c>
      <c r="J176" s="57">
        <v>7149.0033680109163</v>
      </c>
      <c r="K176" s="57">
        <v>0.96640384441011684</v>
      </c>
      <c r="L176" s="52">
        <v>8.4</v>
      </c>
      <c r="M176" s="56">
        <v>29</v>
      </c>
      <c r="N176" s="37" t="s">
        <v>238</v>
      </c>
    </row>
    <row r="177" spans="1:14">
      <c r="A177" s="34">
        <v>41565</v>
      </c>
      <c r="B177" s="35">
        <v>0.42708333333333331</v>
      </c>
      <c r="C177" s="36">
        <v>3</v>
      </c>
      <c r="D177" s="36">
        <v>305</v>
      </c>
      <c r="E177" s="36" t="s">
        <v>55</v>
      </c>
      <c r="F177" s="36">
        <v>8</v>
      </c>
      <c r="G177" s="35" t="s">
        <v>115</v>
      </c>
      <c r="H177" s="52">
        <v>5.6</v>
      </c>
      <c r="I177" s="57">
        <v>1.0109588400776075</v>
      </c>
      <c r="J177" s="57">
        <v>12801.807921817175</v>
      </c>
      <c r="K177" s="57">
        <v>-0.95900959949777664</v>
      </c>
      <c r="L177" s="52">
        <v>8.4</v>
      </c>
      <c r="M177" s="56">
        <v>27.4</v>
      </c>
      <c r="N177" s="37" t="s">
        <v>238</v>
      </c>
    </row>
    <row r="178" spans="1:14">
      <c r="A178" s="34">
        <v>41565</v>
      </c>
      <c r="B178" s="35">
        <v>0.39583333333333331</v>
      </c>
      <c r="C178" s="36">
        <v>4</v>
      </c>
      <c r="D178" s="36">
        <v>406</v>
      </c>
      <c r="E178" s="36" t="s">
        <v>45</v>
      </c>
      <c r="F178" s="36">
        <v>9</v>
      </c>
      <c r="G178" s="35" t="s">
        <v>114</v>
      </c>
      <c r="H178" s="52">
        <v>3.8</v>
      </c>
      <c r="I178" s="57">
        <v>0.64767929373761657</v>
      </c>
      <c r="J178" s="57">
        <v>15955.760638553409</v>
      </c>
      <c r="K178" s="57">
        <v>5.06598004525586E-2</v>
      </c>
      <c r="L178" s="52">
        <v>8.5</v>
      </c>
      <c r="M178" s="56">
        <v>36.1</v>
      </c>
      <c r="N178" s="37" t="s">
        <v>238</v>
      </c>
    </row>
    <row r="179" spans="1:14">
      <c r="A179" s="34">
        <v>41565</v>
      </c>
      <c r="B179" s="35">
        <v>0.39583333333333331</v>
      </c>
      <c r="C179" s="36">
        <v>4</v>
      </c>
      <c r="D179" s="36">
        <v>406</v>
      </c>
      <c r="E179" s="36" t="s">
        <v>45</v>
      </c>
      <c r="F179" s="36">
        <v>10</v>
      </c>
      <c r="G179" s="35" t="s">
        <v>119</v>
      </c>
      <c r="H179" s="52">
        <v>3.8</v>
      </c>
      <c r="I179" s="57">
        <v>1.8367951877121353</v>
      </c>
      <c r="J179" s="57">
        <v>17855.673527884606</v>
      </c>
      <c r="K179" s="57">
        <v>-0.80777574045725964</v>
      </c>
      <c r="L179" s="52">
        <v>8.35</v>
      </c>
      <c r="M179" s="56">
        <v>30</v>
      </c>
      <c r="N179" s="37" t="s">
        <v>238</v>
      </c>
    </row>
    <row r="180" spans="1:14">
      <c r="A180" s="34">
        <v>41565</v>
      </c>
      <c r="B180" s="35">
        <v>0.39583333333333331</v>
      </c>
      <c r="C180" s="36">
        <v>4</v>
      </c>
      <c r="D180" s="36">
        <v>409</v>
      </c>
      <c r="E180" s="36" t="s">
        <v>55</v>
      </c>
      <c r="F180" s="36">
        <v>11</v>
      </c>
      <c r="G180" s="35" t="s">
        <v>115</v>
      </c>
      <c r="H180" s="52">
        <v>3.8</v>
      </c>
      <c r="I180" s="57">
        <v>2.0838284480679277</v>
      </c>
      <c r="J180" s="57">
        <v>14175.880846271148</v>
      </c>
      <c r="K180" s="57">
        <v>-1.4263045257947184</v>
      </c>
      <c r="L180" s="52">
        <v>8.1</v>
      </c>
      <c r="M180" s="56">
        <v>29.6</v>
      </c>
      <c r="N180" s="37" t="s">
        <v>238</v>
      </c>
    </row>
    <row r="181" spans="1:14">
      <c r="A181" s="34">
        <v>41565</v>
      </c>
      <c r="B181" s="35">
        <v>0.39583333333333331</v>
      </c>
      <c r="C181" s="36">
        <v>4</v>
      </c>
      <c r="D181" s="36">
        <v>409</v>
      </c>
      <c r="E181" s="36" t="s">
        <v>55</v>
      </c>
      <c r="F181" s="36">
        <v>12</v>
      </c>
      <c r="G181" s="35" t="s">
        <v>115</v>
      </c>
      <c r="H181" s="52">
        <v>3.8</v>
      </c>
      <c r="I181" s="57">
        <v>2.6396667861639389</v>
      </c>
      <c r="J181" s="57">
        <v>16016.935216833956</v>
      </c>
      <c r="K181" s="57">
        <v>-1.3656114030733328</v>
      </c>
      <c r="L181" s="52">
        <v>8.35</v>
      </c>
      <c r="M181" s="56">
        <v>28.8</v>
      </c>
      <c r="N181" s="37" t="s">
        <v>238</v>
      </c>
    </row>
    <row r="182" spans="1:14" s="6" customFormat="1">
      <c r="A182" s="39">
        <v>41731</v>
      </c>
      <c r="B182" s="40">
        <v>0.36805555555555558</v>
      </c>
      <c r="C182" s="41">
        <v>1</v>
      </c>
      <c r="D182" s="42">
        <v>105</v>
      </c>
      <c r="E182" s="42" t="s">
        <v>59</v>
      </c>
      <c r="F182" s="42">
        <v>1</v>
      </c>
      <c r="G182" s="41" t="s">
        <v>114</v>
      </c>
      <c r="H182" s="53">
        <v>5.9975000000000001E-2</v>
      </c>
      <c r="I182" s="58">
        <v>5.5227904970832249</v>
      </c>
      <c r="J182" s="58">
        <v>8437.7492258119601</v>
      </c>
      <c r="K182" s="58">
        <v>-4.9205398530827678</v>
      </c>
      <c r="L182" s="53">
        <v>0.2</v>
      </c>
      <c r="M182" s="43">
        <v>23.6</v>
      </c>
      <c r="N182" s="37" t="s">
        <v>238</v>
      </c>
    </row>
    <row r="183" spans="1:14" s="6" customFormat="1">
      <c r="A183" s="39">
        <v>41731</v>
      </c>
      <c r="B183" s="40">
        <v>0.36805555555555558</v>
      </c>
      <c r="C183" s="41">
        <v>1</v>
      </c>
      <c r="D183" s="42">
        <v>105</v>
      </c>
      <c r="E183" s="42" t="s">
        <v>59</v>
      </c>
      <c r="F183" s="42">
        <v>2</v>
      </c>
      <c r="G183" s="41" t="s">
        <v>114</v>
      </c>
      <c r="H183" s="53">
        <v>5.9975000000000001E-2</v>
      </c>
      <c r="I183" s="58">
        <v>20.898299392333726</v>
      </c>
      <c r="J183" s="58">
        <v>9010.4643801547954</v>
      </c>
      <c r="K183" s="58">
        <v>-3.0560866580941348</v>
      </c>
      <c r="L183" s="53">
        <v>0.3</v>
      </c>
      <c r="M183" s="43">
        <v>26.1</v>
      </c>
      <c r="N183" s="37" t="s">
        <v>238</v>
      </c>
    </row>
    <row r="184" spans="1:14">
      <c r="A184" s="44">
        <v>41731</v>
      </c>
      <c r="B184" s="45">
        <v>0.36805555555555558</v>
      </c>
      <c r="C184" s="36">
        <v>1</v>
      </c>
      <c r="D184" s="46">
        <v>107</v>
      </c>
      <c r="E184" s="46" t="s">
        <v>45</v>
      </c>
      <c r="F184" s="46">
        <v>3</v>
      </c>
      <c r="G184" s="36" t="s">
        <v>114</v>
      </c>
      <c r="H184" s="54">
        <v>5.9975000000000001E-2</v>
      </c>
      <c r="I184" s="57">
        <v>20.108393875048808</v>
      </c>
      <c r="J184" s="57">
        <v>15582.059394387514</v>
      </c>
      <c r="K184" s="57">
        <v>-5.9619526097487219</v>
      </c>
      <c r="L184" s="54">
        <v>0.25</v>
      </c>
      <c r="M184" s="47">
        <v>25.6</v>
      </c>
      <c r="N184" s="37" t="s">
        <v>238</v>
      </c>
    </row>
    <row r="185" spans="1:14">
      <c r="A185" s="44">
        <v>41731</v>
      </c>
      <c r="B185" s="45">
        <v>0.36805555555555558</v>
      </c>
      <c r="C185" s="36">
        <v>1</v>
      </c>
      <c r="D185" s="46">
        <v>107</v>
      </c>
      <c r="E185" s="46" t="s">
        <v>45</v>
      </c>
      <c r="F185" s="46">
        <v>4</v>
      </c>
      <c r="G185" s="36" t="s">
        <v>114</v>
      </c>
      <c r="H185" s="54">
        <v>5.9975000000000001E-2</v>
      </c>
      <c r="I185" s="57">
        <v>17.72055577097446</v>
      </c>
      <c r="J185" s="57">
        <v>10402.845839867996</v>
      </c>
      <c r="K185" s="57">
        <v>0.54501710414974769</v>
      </c>
      <c r="L185" s="54">
        <v>0.5</v>
      </c>
      <c r="M185" s="47">
        <v>21.8</v>
      </c>
      <c r="N185" s="37" t="s">
        <v>238</v>
      </c>
    </row>
    <row r="186" spans="1:14">
      <c r="A186" s="44">
        <v>41731</v>
      </c>
      <c r="B186" s="45">
        <v>0.40625</v>
      </c>
      <c r="C186" s="36">
        <v>1</v>
      </c>
      <c r="D186" s="46">
        <v>111</v>
      </c>
      <c r="E186" s="46" t="s">
        <v>46</v>
      </c>
      <c r="F186" s="46">
        <v>5</v>
      </c>
      <c r="G186" s="36" t="s">
        <v>114</v>
      </c>
      <c r="H186" s="54">
        <v>1.55575</v>
      </c>
      <c r="I186" s="57">
        <v>0.84673460174565285</v>
      </c>
      <c r="J186" s="57">
        <v>705.62537516395878</v>
      </c>
      <c r="K186" s="57">
        <v>-2.1884330992243113</v>
      </c>
      <c r="L186" s="54">
        <v>0.3</v>
      </c>
      <c r="M186" s="47">
        <v>28.7</v>
      </c>
      <c r="N186" s="37" t="s">
        <v>238</v>
      </c>
    </row>
    <row r="187" spans="1:14">
      <c r="A187" s="44">
        <v>41731</v>
      </c>
      <c r="B187" s="45">
        <v>0.40625</v>
      </c>
      <c r="C187" s="36">
        <v>1</v>
      </c>
      <c r="D187" s="46">
        <v>111</v>
      </c>
      <c r="E187" s="46" t="s">
        <v>46</v>
      </c>
      <c r="F187" s="46">
        <v>6</v>
      </c>
      <c r="G187" s="36" t="s">
        <v>114</v>
      </c>
      <c r="H187" s="54">
        <v>1.55575</v>
      </c>
      <c r="I187" s="57">
        <v>-4.5757669642248332E-2</v>
      </c>
      <c r="J187" s="57">
        <v>1278.203233255538</v>
      </c>
      <c r="K187" s="57">
        <v>-2.0122150910157872</v>
      </c>
      <c r="L187" s="54">
        <v>0.25</v>
      </c>
      <c r="M187" s="47">
        <v>29.1</v>
      </c>
      <c r="N187" s="37" t="s">
        <v>238</v>
      </c>
    </row>
    <row r="188" spans="1:14">
      <c r="A188" s="44">
        <v>41731</v>
      </c>
      <c r="B188" s="45">
        <v>0.40625</v>
      </c>
      <c r="C188" s="36">
        <v>1</v>
      </c>
      <c r="D188" s="46">
        <v>113</v>
      </c>
      <c r="E188" s="46" t="s">
        <v>55</v>
      </c>
      <c r="F188" s="46">
        <v>7</v>
      </c>
      <c r="G188" s="36" t="s">
        <v>115</v>
      </c>
      <c r="H188" s="54">
        <v>1.55575</v>
      </c>
      <c r="I188" s="57">
        <v>89.427240944187957</v>
      </c>
      <c r="J188" s="57">
        <v>8141.2474519978705</v>
      </c>
      <c r="K188" s="57">
        <v>1.3468884595357209</v>
      </c>
      <c r="L188" s="54">
        <v>0.25</v>
      </c>
      <c r="M188" s="47">
        <v>30.2</v>
      </c>
      <c r="N188" s="37" t="s">
        <v>238</v>
      </c>
    </row>
    <row r="189" spans="1:14">
      <c r="A189" s="44">
        <v>41731</v>
      </c>
      <c r="B189" s="45">
        <v>0.40625</v>
      </c>
      <c r="C189" s="36">
        <v>1</v>
      </c>
      <c r="D189" s="46">
        <v>113</v>
      </c>
      <c r="E189" s="46" t="s">
        <v>55</v>
      </c>
      <c r="F189" s="46">
        <v>8</v>
      </c>
      <c r="G189" s="36" t="s">
        <v>115</v>
      </c>
      <c r="H189" s="54">
        <v>1.55575</v>
      </c>
      <c r="I189" s="57">
        <v>14.256022530146371</v>
      </c>
      <c r="J189" s="57">
        <v>6700.1401021455704</v>
      </c>
      <c r="K189" s="57">
        <v>1.9769617531242565</v>
      </c>
      <c r="L189" s="54">
        <v>0.25</v>
      </c>
      <c r="M189" s="47">
        <v>20.6</v>
      </c>
      <c r="N189" s="37" t="s">
        <v>238</v>
      </c>
    </row>
    <row r="190" spans="1:14">
      <c r="A190" s="44">
        <v>41731</v>
      </c>
      <c r="B190" s="45">
        <v>0.375</v>
      </c>
      <c r="C190" s="36">
        <v>3</v>
      </c>
      <c r="D190" s="46">
        <v>305</v>
      </c>
      <c r="E190" s="46" t="s">
        <v>46</v>
      </c>
      <c r="F190" s="46">
        <v>9</v>
      </c>
      <c r="G190" s="36" t="s">
        <v>114</v>
      </c>
      <c r="H190" s="54">
        <v>0.41899999999999998</v>
      </c>
      <c r="I190" s="57">
        <v>50.879922171941644</v>
      </c>
      <c r="J190" s="57">
        <v>4636.0467025529088</v>
      </c>
      <c r="K190" s="57">
        <v>-4.9867476324381474</v>
      </c>
      <c r="L190" s="54">
        <v>-0.05</v>
      </c>
      <c r="M190" s="47">
        <v>30.3</v>
      </c>
      <c r="N190" s="48" t="s">
        <v>120</v>
      </c>
    </row>
    <row r="191" spans="1:14">
      <c r="A191" s="44">
        <v>41731</v>
      </c>
      <c r="B191" s="45">
        <v>0.375</v>
      </c>
      <c r="C191" s="36">
        <v>3</v>
      </c>
      <c r="D191" s="46">
        <v>305</v>
      </c>
      <c r="E191" s="46" t="s">
        <v>46</v>
      </c>
      <c r="F191" s="46">
        <v>10</v>
      </c>
      <c r="G191" s="36" t="s">
        <v>114</v>
      </c>
      <c r="H191" s="54">
        <v>0.41899999999999998</v>
      </c>
      <c r="I191" s="57">
        <v>3.8503765990145125</v>
      </c>
      <c r="J191" s="57">
        <v>1505.4829599287341</v>
      </c>
      <c r="K191" s="57">
        <v>0.95120836035730538</v>
      </c>
      <c r="L191" s="54">
        <v>-0.3</v>
      </c>
      <c r="M191" s="47">
        <v>32.5</v>
      </c>
      <c r="N191" s="48" t="s">
        <v>120</v>
      </c>
    </row>
    <row r="192" spans="1:14">
      <c r="A192" s="44">
        <v>41731</v>
      </c>
      <c r="B192" s="45">
        <v>0.375</v>
      </c>
      <c r="C192" s="36">
        <v>3</v>
      </c>
      <c r="D192" s="46">
        <v>311</v>
      </c>
      <c r="E192" s="46" t="s">
        <v>55</v>
      </c>
      <c r="F192" s="46">
        <v>11</v>
      </c>
      <c r="G192" s="36" t="s">
        <v>115</v>
      </c>
      <c r="H192" s="54">
        <v>0.41899999999999998</v>
      </c>
      <c r="I192" s="57">
        <v>41.914511257244257</v>
      </c>
      <c r="J192" s="57">
        <v>7845.2360220762221</v>
      </c>
      <c r="K192" s="57">
        <v>0.11265210016668367</v>
      </c>
      <c r="L192" s="54">
        <v>-0.3</v>
      </c>
      <c r="M192" s="47">
        <v>31.3</v>
      </c>
      <c r="N192" s="48" t="s">
        <v>120</v>
      </c>
    </row>
    <row r="193" spans="1:14">
      <c r="A193" s="44">
        <v>41731</v>
      </c>
      <c r="B193" s="45">
        <v>0.375</v>
      </c>
      <c r="C193" s="36">
        <v>3</v>
      </c>
      <c r="D193" s="46">
        <v>311</v>
      </c>
      <c r="E193" s="46" t="s">
        <v>55</v>
      </c>
      <c r="F193" s="46">
        <v>12</v>
      </c>
      <c r="G193" s="36" t="s">
        <v>115</v>
      </c>
      <c r="H193" s="54">
        <v>0.41899999999999998</v>
      </c>
      <c r="I193" s="57">
        <v>42.594413297629735</v>
      </c>
      <c r="J193" s="57">
        <v>8990.6487817557245</v>
      </c>
      <c r="K193" s="57">
        <v>-4.1107873227888394</v>
      </c>
      <c r="L193" s="54">
        <v>-0.25</v>
      </c>
      <c r="M193" s="47">
        <v>35</v>
      </c>
      <c r="N193" s="48" t="s">
        <v>120</v>
      </c>
    </row>
    <row r="194" spans="1:14">
      <c r="A194" s="44">
        <v>41731</v>
      </c>
      <c r="B194" s="45">
        <v>0.40972222222222227</v>
      </c>
      <c r="C194" s="36">
        <v>3</v>
      </c>
      <c r="D194" s="46">
        <v>308</v>
      </c>
      <c r="E194" s="46" t="s">
        <v>59</v>
      </c>
      <c r="F194" s="46">
        <v>13</v>
      </c>
      <c r="G194" s="36" t="s">
        <v>114</v>
      </c>
      <c r="H194" s="54">
        <v>1.827189</v>
      </c>
      <c r="I194" s="57">
        <v>6.7213338065549824</v>
      </c>
      <c r="J194" s="57">
        <v>2620.2914352393404</v>
      </c>
      <c r="K194" s="57">
        <v>3.8036462565093427</v>
      </c>
      <c r="L194" s="54">
        <v>-0.25</v>
      </c>
      <c r="M194" s="47">
        <v>37.1</v>
      </c>
      <c r="N194" s="37" t="s">
        <v>238</v>
      </c>
    </row>
    <row r="195" spans="1:14">
      <c r="A195" s="44">
        <v>41731</v>
      </c>
      <c r="B195" s="45">
        <v>0.40972222222222227</v>
      </c>
      <c r="C195" s="36">
        <v>3</v>
      </c>
      <c r="D195" s="46">
        <v>308</v>
      </c>
      <c r="E195" s="46" t="s">
        <v>59</v>
      </c>
      <c r="F195" s="46">
        <v>14</v>
      </c>
      <c r="G195" s="36" t="s">
        <v>114</v>
      </c>
      <c r="H195" s="54">
        <v>1.827189</v>
      </c>
      <c r="I195" s="57" t="s">
        <v>238</v>
      </c>
      <c r="J195" s="57" t="s">
        <v>238</v>
      </c>
      <c r="K195" s="57" t="s">
        <v>238</v>
      </c>
      <c r="L195" s="54">
        <v>-0.25</v>
      </c>
      <c r="M195" s="47">
        <v>35.1</v>
      </c>
      <c r="N195" s="48" t="s">
        <v>121</v>
      </c>
    </row>
    <row r="196" spans="1:14">
      <c r="A196" s="44">
        <v>41731</v>
      </c>
      <c r="B196" s="45">
        <v>0.40972222222222227</v>
      </c>
      <c r="C196" s="36">
        <v>3</v>
      </c>
      <c r="D196" s="46">
        <v>309</v>
      </c>
      <c r="E196" s="46" t="s">
        <v>45</v>
      </c>
      <c r="F196" s="46">
        <v>15</v>
      </c>
      <c r="G196" s="36" t="s">
        <v>114</v>
      </c>
      <c r="H196" s="54">
        <v>1.827189</v>
      </c>
      <c r="I196" s="57">
        <v>16.621553224335333</v>
      </c>
      <c r="J196" s="57">
        <v>4815.2053166471351</v>
      </c>
      <c r="K196" s="57">
        <v>-0.73149998017040974</v>
      </c>
      <c r="L196" s="54">
        <v>-0.25</v>
      </c>
      <c r="M196" s="47">
        <v>39</v>
      </c>
      <c r="N196" s="37" t="s">
        <v>238</v>
      </c>
    </row>
    <row r="197" spans="1:14">
      <c r="A197" s="44">
        <v>41731</v>
      </c>
      <c r="B197" s="45">
        <v>0.40972222222222227</v>
      </c>
      <c r="C197" s="36">
        <v>3</v>
      </c>
      <c r="D197" s="46">
        <v>309</v>
      </c>
      <c r="E197" s="46" t="s">
        <v>45</v>
      </c>
      <c r="F197" s="46">
        <v>16</v>
      </c>
      <c r="G197" s="36" t="s">
        <v>114</v>
      </c>
      <c r="H197" s="54">
        <v>1.827189</v>
      </c>
      <c r="I197" s="57">
        <v>26.202813946503195</v>
      </c>
      <c r="J197" s="57">
        <v>10260.118663084355</v>
      </c>
      <c r="K197" s="57">
        <v>-1.4789111203912932</v>
      </c>
      <c r="L197" s="54">
        <v>-0.25</v>
      </c>
      <c r="M197" s="47">
        <v>36.4</v>
      </c>
      <c r="N197" s="37" t="s">
        <v>238</v>
      </c>
    </row>
    <row r="198" spans="1:14">
      <c r="A198" s="44">
        <v>41739</v>
      </c>
      <c r="B198" s="45">
        <v>0.45833333333333331</v>
      </c>
      <c r="C198" s="36">
        <v>1</v>
      </c>
      <c r="D198" s="46">
        <v>105</v>
      </c>
      <c r="E198" s="46" t="s">
        <v>59</v>
      </c>
      <c r="F198" s="46">
        <v>1</v>
      </c>
      <c r="G198" s="36" t="s">
        <v>114</v>
      </c>
      <c r="H198" s="54">
        <v>13.89</v>
      </c>
      <c r="I198" s="57">
        <v>4.8498521628447993</v>
      </c>
      <c r="J198" s="57">
        <v>12133.998705563426</v>
      </c>
      <c r="K198" s="57">
        <v>-7.0890962229249039</v>
      </c>
      <c r="L198" s="54">
        <v>5.75</v>
      </c>
      <c r="M198" s="47">
        <v>29.1</v>
      </c>
      <c r="N198" s="37" t="s">
        <v>238</v>
      </c>
    </row>
    <row r="199" spans="1:14">
      <c r="A199" s="44">
        <v>41739</v>
      </c>
      <c r="B199" s="45">
        <v>0.45833333333333331</v>
      </c>
      <c r="C199" s="36">
        <v>1</v>
      </c>
      <c r="D199" s="46">
        <v>105</v>
      </c>
      <c r="E199" s="46" t="s">
        <v>59</v>
      </c>
      <c r="F199" s="46">
        <v>2</v>
      </c>
      <c r="G199" s="36" t="s">
        <v>114</v>
      </c>
      <c r="H199" s="54">
        <v>13.89</v>
      </c>
      <c r="I199" s="57">
        <v>2.9044215143635483</v>
      </c>
      <c r="J199" s="57">
        <v>7722.9871016919706</v>
      </c>
      <c r="K199" s="57">
        <v>2.1639064251087579</v>
      </c>
      <c r="L199" s="54">
        <v>5.5500000000000007</v>
      </c>
      <c r="M199" s="47">
        <v>37.700000000000003</v>
      </c>
      <c r="N199" s="37" t="s">
        <v>238</v>
      </c>
    </row>
    <row r="200" spans="1:14">
      <c r="A200" s="44">
        <v>41739</v>
      </c>
      <c r="B200" s="45">
        <v>0.45833333333333331</v>
      </c>
      <c r="C200" s="36">
        <v>1</v>
      </c>
      <c r="D200" s="46">
        <v>107</v>
      </c>
      <c r="E200" s="46" t="s">
        <v>45</v>
      </c>
      <c r="F200" s="46">
        <v>3</v>
      </c>
      <c r="G200" s="36" t="s">
        <v>114</v>
      </c>
      <c r="H200" s="54">
        <v>13.89</v>
      </c>
      <c r="I200" s="57">
        <v>10.965398334924533</v>
      </c>
      <c r="J200" s="57">
        <v>24917.418219190906</v>
      </c>
      <c r="K200" s="57">
        <v>-4.5177888605115131</v>
      </c>
      <c r="L200" s="54">
        <v>6</v>
      </c>
      <c r="M200" s="47">
        <v>36.1</v>
      </c>
      <c r="N200" s="37" t="s">
        <v>238</v>
      </c>
    </row>
    <row r="201" spans="1:14">
      <c r="A201" s="44">
        <v>41739</v>
      </c>
      <c r="B201" s="45">
        <v>0.45833333333333331</v>
      </c>
      <c r="C201" s="36">
        <v>1</v>
      </c>
      <c r="D201" s="46">
        <v>107</v>
      </c>
      <c r="E201" s="46" t="s">
        <v>45</v>
      </c>
      <c r="F201" s="46">
        <v>4</v>
      </c>
      <c r="G201" s="36" t="s">
        <v>114</v>
      </c>
      <c r="H201" s="54">
        <v>13.89</v>
      </c>
      <c r="I201" s="57">
        <v>2.0412753807789441</v>
      </c>
      <c r="J201" s="57">
        <v>7786.5829882318849</v>
      </c>
      <c r="K201" s="57">
        <v>0.6671212672447101</v>
      </c>
      <c r="L201" s="54">
        <v>4.95</v>
      </c>
      <c r="M201" s="47">
        <v>37.299999999999997</v>
      </c>
      <c r="N201" s="37" t="s">
        <v>238</v>
      </c>
    </row>
    <row r="202" spans="1:14">
      <c r="A202" s="44">
        <v>41739</v>
      </c>
      <c r="B202" s="45">
        <v>0.48680555555555555</v>
      </c>
      <c r="C202" s="36">
        <v>1</v>
      </c>
      <c r="D202" s="46">
        <v>111</v>
      </c>
      <c r="E202" s="46" t="s">
        <v>46</v>
      </c>
      <c r="F202" s="46">
        <v>5</v>
      </c>
      <c r="G202" s="36" t="s">
        <v>114</v>
      </c>
      <c r="H202" s="54">
        <v>14.61</v>
      </c>
      <c r="I202" s="57">
        <v>1.1032337948138273</v>
      </c>
      <c r="J202" s="57">
        <v>437.77499091876001</v>
      </c>
      <c r="K202" s="57">
        <v>2.2038031478754592</v>
      </c>
      <c r="L202" s="54">
        <v>2.65</v>
      </c>
      <c r="M202" s="47">
        <v>40.700000000000003</v>
      </c>
      <c r="N202" s="37" t="s">
        <v>238</v>
      </c>
    </row>
    <row r="203" spans="1:14">
      <c r="A203" s="44">
        <v>41739</v>
      </c>
      <c r="B203" s="45">
        <v>0.48680555555555555</v>
      </c>
      <c r="C203" s="36">
        <v>1</v>
      </c>
      <c r="D203" s="46">
        <v>111</v>
      </c>
      <c r="E203" s="46" t="s">
        <v>46</v>
      </c>
      <c r="F203" s="46">
        <v>6</v>
      </c>
      <c r="G203" s="36" t="s">
        <v>114</v>
      </c>
      <c r="H203" s="54">
        <v>14.61</v>
      </c>
      <c r="I203" s="57">
        <v>0.32830982760939037</v>
      </c>
      <c r="J203" s="57">
        <v>213.47416696602264</v>
      </c>
      <c r="K203" s="57">
        <v>2.1377497779249126E-2</v>
      </c>
      <c r="L203" s="54">
        <v>3.8</v>
      </c>
      <c r="M203" s="47">
        <v>39.1</v>
      </c>
      <c r="N203" s="37" t="s">
        <v>238</v>
      </c>
    </row>
    <row r="204" spans="1:14">
      <c r="A204" s="44">
        <v>41739</v>
      </c>
      <c r="B204" s="45">
        <v>0.48680555555555555</v>
      </c>
      <c r="C204" s="36">
        <v>1</v>
      </c>
      <c r="D204" s="46">
        <v>113</v>
      </c>
      <c r="E204" s="46" t="s">
        <v>55</v>
      </c>
      <c r="F204" s="46">
        <v>7</v>
      </c>
      <c r="G204" s="36" t="s">
        <v>115</v>
      </c>
      <c r="H204" s="54">
        <v>14.61</v>
      </c>
      <c r="I204" s="57">
        <v>32.920732106084834</v>
      </c>
      <c r="J204" s="57">
        <v>11562.112766717264</v>
      </c>
      <c r="K204" s="57">
        <v>3.8762438029428301</v>
      </c>
      <c r="L204" s="54">
        <v>4.95</v>
      </c>
      <c r="M204" s="47">
        <v>38.5</v>
      </c>
      <c r="N204" s="37" t="s">
        <v>238</v>
      </c>
    </row>
    <row r="205" spans="1:14">
      <c r="A205" s="44">
        <v>41739</v>
      </c>
      <c r="B205" s="45">
        <v>0.48680555555555555</v>
      </c>
      <c r="C205" s="36">
        <v>1</v>
      </c>
      <c r="D205" s="46">
        <v>113</v>
      </c>
      <c r="E205" s="46" t="s">
        <v>55</v>
      </c>
      <c r="F205" s="46">
        <v>8</v>
      </c>
      <c r="G205" s="36" t="s">
        <v>115</v>
      </c>
      <c r="H205" s="54">
        <v>14.61</v>
      </c>
      <c r="I205" s="57">
        <v>21.286824141332762</v>
      </c>
      <c r="J205" s="57">
        <v>26197.849803561454</v>
      </c>
      <c r="K205" s="57">
        <v>-1.0296363368795949</v>
      </c>
      <c r="L205" s="54">
        <v>6.35</v>
      </c>
      <c r="M205" s="47">
        <v>27.9</v>
      </c>
      <c r="N205" s="37" t="s">
        <v>238</v>
      </c>
    </row>
    <row r="206" spans="1:14">
      <c r="A206" s="44">
        <v>41739</v>
      </c>
      <c r="B206" s="45">
        <v>0.45833333333333331</v>
      </c>
      <c r="C206" s="36">
        <v>3</v>
      </c>
      <c r="D206" s="46">
        <v>305</v>
      </c>
      <c r="E206" s="46" t="s">
        <v>46</v>
      </c>
      <c r="F206" s="46">
        <v>9</v>
      </c>
      <c r="G206" s="36" t="s">
        <v>114</v>
      </c>
      <c r="H206" s="54">
        <v>13.89</v>
      </c>
      <c r="I206" s="57">
        <v>1.761713146496612</v>
      </c>
      <c r="J206" s="57">
        <v>2890.2759422569156</v>
      </c>
      <c r="K206" s="57">
        <v>-1.4911633712437327</v>
      </c>
      <c r="L206" s="54">
        <v>4.1500000000000004</v>
      </c>
      <c r="M206" s="47">
        <v>39</v>
      </c>
      <c r="N206" s="48" t="s">
        <v>120</v>
      </c>
    </row>
    <row r="207" spans="1:14">
      <c r="A207" s="44">
        <v>41739</v>
      </c>
      <c r="B207" s="45">
        <v>0.45833333333333331</v>
      </c>
      <c r="C207" s="36">
        <v>3</v>
      </c>
      <c r="D207" s="46">
        <v>305</v>
      </c>
      <c r="E207" s="46" t="s">
        <v>46</v>
      </c>
      <c r="F207" s="46">
        <v>10</v>
      </c>
      <c r="G207" s="36" t="s">
        <v>114</v>
      </c>
      <c r="H207" s="54">
        <v>13.89</v>
      </c>
      <c r="I207" s="57">
        <v>0.90702816413753862</v>
      </c>
      <c r="J207" s="57">
        <v>1920.014918709292</v>
      </c>
      <c r="K207" s="57">
        <v>1.1302198225432485</v>
      </c>
      <c r="L207" s="54">
        <v>3.9499999999999997</v>
      </c>
      <c r="M207" s="47">
        <v>34.1</v>
      </c>
      <c r="N207" s="48" t="s">
        <v>120</v>
      </c>
    </row>
    <row r="208" spans="1:14">
      <c r="A208" s="44">
        <v>41739</v>
      </c>
      <c r="B208" s="45">
        <v>0.45833333333333331</v>
      </c>
      <c r="C208" s="36">
        <v>3</v>
      </c>
      <c r="D208" s="46">
        <v>311</v>
      </c>
      <c r="E208" s="46" t="s">
        <v>55</v>
      </c>
      <c r="F208" s="46">
        <v>11</v>
      </c>
      <c r="G208" s="36" t="s">
        <v>115</v>
      </c>
      <c r="H208" s="54">
        <v>13.89</v>
      </c>
      <c r="I208" s="57">
        <v>21.933695565343903</v>
      </c>
      <c r="J208" s="57">
        <v>11264.96319918623</v>
      </c>
      <c r="K208" s="57">
        <v>-1.7862062251283444</v>
      </c>
      <c r="L208" s="54">
        <v>4.25</v>
      </c>
      <c r="M208" s="47">
        <v>43.8</v>
      </c>
      <c r="N208" s="48" t="s">
        <v>120</v>
      </c>
    </row>
    <row r="209" spans="1:14">
      <c r="A209" s="44">
        <v>41739</v>
      </c>
      <c r="B209" s="45">
        <v>0.45833333333333331</v>
      </c>
      <c r="C209" s="36">
        <v>3</v>
      </c>
      <c r="D209" s="46">
        <v>311</v>
      </c>
      <c r="E209" s="46" t="s">
        <v>55</v>
      </c>
      <c r="F209" s="46">
        <v>12</v>
      </c>
      <c r="G209" s="36" t="s">
        <v>115</v>
      </c>
      <c r="H209" s="54">
        <v>13.89</v>
      </c>
      <c r="I209" s="57">
        <v>16.39932358568635</v>
      </c>
      <c r="J209" s="57">
        <v>5267.626991800129</v>
      </c>
      <c r="K209" s="57">
        <v>1.2110135929637855</v>
      </c>
      <c r="L209" s="54">
        <v>4.75</v>
      </c>
      <c r="M209" s="47">
        <v>40.5</v>
      </c>
      <c r="N209" s="48" t="s">
        <v>120</v>
      </c>
    </row>
    <row r="210" spans="1:14">
      <c r="A210" s="44">
        <v>41739</v>
      </c>
      <c r="B210" s="45">
        <v>0.48958333333333331</v>
      </c>
      <c r="C210" s="36">
        <v>3</v>
      </c>
      <c r="D210" s="46">
        <v>308</v>
      </c>
      <c r="E210" s="46" t="s">
        <v>59</v>
      </c>
      <c r="F210" s="46">
        <v>13</v>
      </c>
      <c r="G210" s="36" t="s">
        <v>114</v>
      </c>
      <c r="H210" s="54">
        <v>14.59</v>
      </c>
      <c r="I210" s="57">
        <v>4.3317461537711548</v>
      </c>
      <c r="J210" s="57">
        <v>8754.8430393687122</v>
      </c>
      <c r="K210" s="57">
        <v>-2.6149672890876343</v>
      </c>
      <c r="L210" s="54">
        <v>6.85</v>
      </c>
      <c r="M210" s="47">
        <v>37.299999999999997</v>
      </c>
      <c r="N210" s="37" t="s">
        <v>238</v>
      </c>
    </row>
    <row r="211" spans="1:14">
      <c r="A211" s="44">
        <v>41739</v>
      </c>
      <c r="B211" s="45">
        <v>0.48958333333333331</v>
      </c>
      <c r="C211" s="36">
        <v>3</v>
      </c>
      <c r="D211" s="46">
        <v>308</v>
      </c>
      <c r="E211" s="46" t="s">
        <v>59</v>
      </c>
      <c r="F211" s="46">
        <v>14</v>
      </c>
      <c r="G211" s="36" t="s">
        <v>114</v>
      </c>
      <c r="H211" s="54">
        <v>14.59</v>
      </c>
      <c r="I211" s="57">
        <v>4.8846846479414845</v>
      </c>
      <c r="J211" s="57">
        <v>10419.694296968049</v>
      </c>
      <c r="K211" s="57">
        <v>4.3199489827102693E-2</v>
      </c>
      <c r="L211" s="54">
        <v>6.35</v>
      </c>
      <c r="M211" s="47">
        <v>39.6</v>
      </c>
      <c r="N211" s="37" t="s">
        <v>238</v>
      </c>
    </row>
    <row r="212" spans="1:14">
      <c r="A212" s="44">
        <v>41739</v>
      </c>
      <c r="B212" s="45">
        <v>0.48958333333333331</v>
      </c>
      <c r="C212" s="36">
        <v>3</v>
      </c>
      <c r="D212" s="46">
        <v>309</v>
      </c>
      <c r="E212" s="46" t="s">
        <v>45</v>
      </c>
      <c r="F212" s="46">
        <v>15</v>
      </c>
      <c r="G212" s="36" t="s">
        <v>114</v>
      </c>
      <c r="H212" s="54">
        <v>14.59</v>
      </c>
      <c r="I212" s="57">
        <v>0.6195746514615732</v>
      </c>
      <c r="J212" s="57">
        <v>1883.4664238569771</v>
      </c>
      <c r="K212" s="57">
        <v>-4.0568467214671502</v>
      </c>
      <c r="L212" s="54">
        <v>5.6</v>
      </c>
      <c r="M212" s="47">
        <v>40.9</v>
      </c>
      <c r="N212" s="37" t="s">
        <v>238</v>
      </c>
    </row>
    <row r="213" spans="1:14">
      <c r="A213" s="44">
        <v>41739</v>
      </c>
      <c r="B213" s="45">
        <v>0.48958333333333331</v>
      </c>
      <c r="C213" s="36">
        <v>3</v>
      </c>
      <c r="D213" s="46">
        <v>309</v>
      </c>
      <c r="E213" s="46" t="s">
        <v>45</v>
      </c>
      <c r="F213" s="46">
        <v>16</v>
      </c>
      <c r="G213" s="36" t="s">
        <v>114</v>
      </c>
      <c r="H213" s="54">
        <v>14.59</v>
      </c>
      <c r="I213" s="57">
        <v>-4.8619113827278685E-3</v>
      </c>
      <c r="J213" s="57">
        <v>2996.8405931579332</v>
      </c>
      <c r="K213" s="57">
        <v>0.49922250670018797</v>
      </c>
      <c r="L213" s="54">
        <v>6.35</v>
      </c>
      <c r="M213" s="47">
        <v>40.700000000000003</v>
      </c>
      <c r="N213" s="37" t="s">
        <v>238</v>
      </c>
    </row>
    <row r="214" spans="1:14">
      <c r="A214" s="44">
        <v>41761</v>
      </c>
      <c r="B214" s="45">
        <v>0.42430555555555555</v>
      </c>
      <c r="C214" s="36">
        <v>1</v>
      </c>
      <c r="D214" s="46">
        <v>105</v>
      </c>
      <c r="E214" s="46" t="s">
        <v>59</v>
      </c>
      <c r="F214" s="46">
        <v>1</v>
      </c>
      <c r="G214" s="36" t="s">
        <v>114</v>
      </c>
      <c r="H214" s="54">
        <v>7.1553000000000004</v>
      </c>
      <c r="I214" s="57">
        <v>0.1696773990636804</v>
      </c>
      <c r="J214" s="57">
        <v>2058.3120278595156</v>
      </c>
      <c r="K214" s="57">
        <v>1.2441998705970565</v>
      </c>
      <c r="L214" s="54">
        <v>7.3</v>
      </c>
      <c r="M214" s="47">
        <v>42.2</v>
      </c>
      <c r="N214" s="37" t="s">
        <v>238</v>
      </c>
    </row>
    <row r="215" spans="1:14">
      <c r="A215" s="44">
        <v>41761</v>
      </c>
      <c r="B215" s="45">
        <v>0.42430555555555555</v>
      </c>
      <c r="C215" s="36">
        <v>1</v>
      </c>
      <c r="D215" s="46">
        <v>105</v>
      </c>
      <c r="E215" s="46" t="s">
        <v>59</v>
      </c>
      <c r="F215" s="46">
        <v>2</v>
      </c>
      <c r="G215" s="36" t="s">
        <v>114</v>
      </c>
      <c r="H215" s="54">
        <v>7.1553000000000004</v>
      </c>
      <c r="I215" s="57">
        <v>1.2667686320943807</v>
      </c>
      <c r="J215" s="57">
        <v>28077.473718726011</v>
      </c>
      <c r="K215" s="57">
        <v>-2.1496616135457667</v>
      </c>
      <c r="L215" s="54">
        <v>7.15</v>
      </c>
      <c r="M215" s="47">
        <v>42.3</v>
      </c>
      <c r="N215" s="37" t="s">
        <v>238</v>
      </c>
    </row>
    <row r="216" spans="1:14">
      <c r="A216" s="44">
        <v>41761</v>
      </c>
      <c r="B216" s="45">
        <v>0.42430555555555555</v>
      </c>
      <c r="C216" s="36">
        <v>1</v>
      </c>
      <c r="D216" s="46">
        <v>107</v>
      </c>
      <c r="E216" s="46" t="s">
        <v>45</v>
      </c>
      <c r="F216" s="46">
        <v>4</v>
      </c>
      <c r="G216" s="36" t="s">
        <v>114</v>
      </c>
      <c r="H216" s="54">
        <v>7.1553000000000004</v>
      </c>
      <c r="I216" s="57">
        <v>1.3567439555603675</v>
      </c>
      <c r="J216" s="57">
        <v>3162.4876333646853</v>
      </c>
      <c r="K216" s="57">
        <v>0.81922433830804153</v>
      </c>
      <c r="L216" s="54">
        <v>7.25</v>
      </c>
      <c r="M216" s="47">
        <v>41.1</v>
      </c>
      <c r="N216" s="37" t="s">
        <v>238</v>
      </c>
    </row>
    <row r="217" spans="1:14">
      <c r="A217" s="44">
        <v>41761</v>
      </c>
      <c r="B217" s="45">
        <v>0.46388888888888885</v>
      </c>
      <c r="C217" s="36">
        <v>1</v>
      </c>
      <c r="D217" s="46">
        <v>111</v>
      </c>
      <c r="E217" s="46" t="s">
        <v>46</v>
      </c>
      <c r="F217" s="46">
        <v>5</v>
      </c>
      <c r="G217" s="36" t="s">
        <v>114</v>
      </c>
      <c r="H217" s="54">
        <v>7.33</v>
      </c>
      <c r="I217" s="57">
        <v>3.3125048584705232</v>
      </c>
      <c r="J217" s="57">
        <v>5952.5212908171688</v>
      </c>
      <c r="K217" s="57">
        <v>0.87282677401410758</v>
      </c>
      <c r="L217" s="54">
        <v>6.7</v>
      </c>
      <c r="M217" s="47">
        <v>44.7</v>
      </c>
      <c r="N217" s="37" t="s">
        <v>238</v>
      </c>
    </row>
    <row r="218" spans="1:14">
      <c r="A218" s="44">
        <v>41761</v>
      </c>
      <c r="B218" s="45">
        <v>0.46388888888888885</v>
      </c>
      <c r="C218" s="36">
        <v>1</v>
      </c>
      <c r="D218" s="46">
        <v>111</v>
      </c>
      <c r="E218" s="46" t="s">
        <v>46</v>
      </c>
      <c r="F218" s="46">
        <v>6</v>
      </c>
      <c r="G218" s="36" t="s">
        <v>114</v>
      </c>
      <c r="H218" s="54">
        <v>7.33</v>
      </c>
      <c r="I218" s="57">
        <v>6.2254702244624278</v>
      </c>
      <c r="J218" s="57">
        <v>8338.6268638941947</v>
      </c>
      <c r="K218" s="57">
        <v>0.52076887625458446</v>
      </c>
      <c r="L218" s="54">
        <v>6.9</v>
      </c>
      <c r="M218" s="47">
        <v>43</v>
      </c>
      <c r="N218" s="37" t="s">
        <v>238</v>
      </c>
    </row>
    <row r="219" spans="1:14">
      <c r="A219" s="44">
        <v>41761</v>
      </c>
      <c r="B219" s="45">
        <v>0.46388888888888885</v>
      </c>
      <c r="C219" s="36">
        <v>1</v>
      </c>
      <c r="D219" s="46">
        <v>113</v>
      </c>
      <c r="E219" s="46" t="s">
        <v>55</v>
      </c>
      <c r="F219" s="46">
        <v>7</v>
      </c>
      <c r="G219" s="36" t="s">
        <v>115</v>
      </c>
      <c r="H219" s="54">
        <v>7.33</v>
      </c>
      <c r="I219" s="57">
        <v>2.0801937636812244</v>
      </c>
      <c r="J219" s="57">
        <v>3722.8968545499674</v>
      </c>
      <c r="K219" s="57">
        <v>-0.52929015440189531</v>
      </c>
      <c r="L219" s="54">
        <v>6.5</v>
      </c>
      <c r="M219" s="47">
        <v>34</v>
      </c>
      <c r="N219" s="37" t="s">
        <v>238</v>
      </c>
    </row>
    <row r="220" spans="1:14">
      <c r="A220" s="44">
        <v>41761</v>
      </c>
      <c r="B220" s="45">
        <v>0.46388888888888885</v>
      </c>
      <c r="C220" s="36">
        <v>1</v>
      </c>
      <c r="D220" s="46">
        <v>113</v>
      </c>
      <c r="E220" s="46" t="s">
        <v>55</v>
      </c>
      <c r="F220" s="46">
        <v>8</v>
      </c>
      <c r="G220" s="36" t="s">
        <v>115</v>
      </c>
      <c r="H220" s="54">
        <v>7.33</v>
      </c>
      <c r="I220" s="57">
        <v>2.1927193934545799</v>
      </c>
      <c r="J220" s="57">
        <v>7806.5444054248555</v>
      </c>
      <c r="K220" s="57">
        <v>-1.0906409722817492</v>
      </c>
      <c r="L220" s="54">
        <v>6.9</v>
      </c>
      <c r="M220" s="47">
        <v>36.299999999999997</v>
      </c>
      <c r="N220" s="37" t="s">
        <v>238</v>
      </c>
    </row>
    <row r="221" spans="1:14">
      <c r="A221" s="44">
        <v>41761</v>
      </c>
      <c r="B221" s="45">
        <v>0.5083333333333333</v>
      </c>
      <c r="C221" s="36">
        <v>3</v>
      </c>
      <c r="D221" s="46">
        <v>311</v>
      </c>
      <c r="E221" s="46" t="s">
        <v>55</v>
      </c>
      <c r="F221" s="46">
        <v>9</v>
      </c>
      <c r="G221" s="36" t="s">
        <v>115</v>
      </c>
      <c r="H221" s="54">
        <v>8.2379999999999995</v>
      </c>
      <c r="I221" s="57">
        <v>7.0425766139314163</v>
      </c>
      <c r="J221" s="57">
        <v>10282.358558584354</v>
      </c>
      <c r="K221" s="57">
        <v>-1.7661093439907218</v>
      </c>
      <c r="L221" s="54">
        <v>6.65</v>
      </c>
      <c r="M221" s="47">
        <v>34.6</v>
      </c>
      <c r="N221" s="37" t="s">
        <v>238</v>
      </c>
    </row>
    <row r="222" spans="1:14">
      <c r="A222" s="44">
        <v>41761</v>
      </c>
      <c r="B222" s="45">
        <v>0.5083333333333333</v>
      </c>
      <c r="C222" s="36">
        <v>3</v>
      </c>
      <c r="D222" s="46">
        <v>311</v>
      </c>
      <c r="E222" s="46" t="s">
        <v>55</v>
      </c>
      <c r="F222" s="46">
        <v>10</v>
      </c>
      <c r="G222" s="36" t="s">
        <v>115</v>
      </c>
      <c r="H222" s="54">
        <v>8.2379999999999995</v>
      </c>
      <c r="I222" s="57">
        <v>14.193520148218965</v>
      </c>
      <c r="J222" s="57">
        <v>14350.516769556669</v>
      </c>
      <c r="K222" s="57">
        <v>-2.8102164023873462</v>
      </c>
      <c r="L222" s="54">
        <v>6.75</v>
      </c>
      <c r="M222" s="47">
        <v>28.5</v>
      </c>
      <c r="N222" s="37" t="s">
        <v>238</v>
      </c>
    </row>
    <row r="223" spans="1:14">
      <c r="A223" s="44">
        <v>41761</v>
      </c>
      <c r="B223" s="45">
        <v>0.5083333333333333</v>
      </c>
      <c r="C223" s="36">
        <v>3</v>
      </c>
      <c r="D223" s="46">
        <v>305</v>
      </c>
      <c r="E223" s="46" t="s">
        <v>46</v>
      </c>
      <c r="F223" s="46">
        <v>11</v>
      </c>
      <c r="G223" s="36" t="s">
        <v>114</v>
      </c>
      <c r="H223" s="54">
        <v>8.2379999999999995</v>
      </c>
      <c r="I223" s="57">
        <v>4.1795614950833677</v>
      </c>
      <c r="J223" s="57">
        <v>13327.868852899688</v>
      </c>
      <c r="K223" s="57">
        <v>0.11867614000175739</v>
      </c>
      <c r="L223" s="54">
        <v>7.1999999999999993</v>
      </c>
      <c r="M223" s="47">
        <v>37.4</v>
      </c>
      <c r="N223" s="37" t="s">
        <v>238</v>
      </c>
    </row>
    <row r="224" spans="1:14">
      <c r="A224" s="44">
        <v>41761</v>
      </c>
      <c r="B224" s="45">
        <v>0.5083333333333333</v>
      </c>
      <c r="C224" s="36">
        <v>3</v>
      </c>
      <c r="D224" s="46">
        <v>305</v>
      </c>
      <c r="E224" s="46" t="s">
        <v>46</v>
      </c>
      <c r="F224" s="46">
        <v>12</v>
      </c>
      <c r="G224" s="36" t="s">
        <v>114</v>
      </c>
      <c r="H224" s="54">
        <v>8.2379999999999995</v>
      </c>
      <c r="I224" s="57">
        <v>7.0736381142684746</v>
      </c>
      <c r="J224" s="57">
        <v>9937.5104563982914</v>
      </c>
      <c r="K224" s="57">
        <v>1.4853924503247398</v>
      </c>
      <c r="L224" s="54">
        <v>7.05</v>
      </c>
      <c r="M224" s="47">
        <v>36.4</v>
      </c>
      <c r="N224" s="37" t="s">
        <v>238</v>
      </c>
    </row>
    <row r="225" spans="1:14">
      <c r="A225" s="44">
        <v>41761</v>
      </c>
      <c r="B225" s="45">
        <v>0.42708333333333331</v>
      </c>
      <c r="C225" s="36">
        <v>3</v>
      </c>
      <c r="D225" s="46">
        <v>308</v>
      </c>
      <c r="E225" s="46" t="s">
        <v>59</v>
      </c>
      <c r="F225" s="46">
        <v>13</v>
      </c>
      <c r="G225" s="36" t="s">
        <v>114</v>
      </c>
      <c r="H225" s="54">
        <v>7.19</v>
      </c>
      <c r="I225" s="57">
        <v>1.055771081441623</v>
      </c>
      <c r="J225" s="57">
        <v>11895.967030130949</v>
      </c>
      <c r="K225" s="57">
        <v>-1.5976850002083032</v>
      </c>
      <c r="L225" s="54">
        <v>7.1999999999999993</v>
      </c>
      <c r="M225" s="47">
        <v>41.6</v>
      </c>
      <c r="N225" s="37" t="s">
        <v>238</v>
      </c>
    </row>
    <row r="226" spans="1:14">
      <c r="A226" s="44">
        <v>41761</v>
      </c>
      <c r="B226" s="45">
        <v>0.42708333333333331</v>
      </c>
      <c r="C226" s="36">
        <v>3</v>
      </c>
      <c r="D226" s="46">
        <v>308</v>
      </c>
      <c r="E226" s="46" t="s">
        <v>59</v>
      </c>
      <c r="F226" s="46">
        <v>14</v>
      </c>
      <c r="G226" s="36" t="s">
        <v>114</v>
      </c>
      <c r="H226" s="54">
        <v>7.19</v>
      </c>
      <c r="I226" s="57">
        <v>2.3726336158888404</v>
      </c>
      <c r="J226" s="57">
        <v>30233.123374085862</v>
      </c>
      <c r="K226" s="57">
        <v>2.7642156808364655</v>
      </c>
      <c r="L226" s="54">
        <v>7.15</v>
      </c>
      <c r="M226" s="47">
        <v>40.200000000000003</v>
      </c>
      <c r="N226" s="37" t="s">
        <v>238</v>
      </c>
    </row>
    <row r="227" spans="1:14">
      <c r="A227" s="44">
        <v>41761</v>
      </c>
      <c r="B227" s="45">
        <v>0.42708333333333331</v>
      </c>
      <c r="C227" s="36">
        <v>3</v>
      </c>
      <c r="D227" s="46">
        <v>309</v>
      </c>
      <c r="E227" s="46" t="s">
        <v>45</v>
      </c>
      <c r="F227" s="46">
        <v>15</v>
      </c>
      <c r="G227" s="36" t="s">
        <v>114</v>
      </c>
      <c r="H227" s="54">
        <v>7.19</v>
      </c>
      <c r="I227" s="57">
        <v>8.1042275825384937</v>
      </c>
      <c r="J227" s="57">
        <v>43041.919722834711</v>
      </c>
      <c r="K227" s="57">
        <v>0.15296357409581593</v>
      </c>
      <c r="L227" s="54">
        <v>7.05</v>
      </c>
      <c r="M227" s="47">
        <v>39.799999999999997</v>
      </c>
      <c r="N227" s="37" t="s">
        <v>238</v>
      </c>
    </row>
    <row r="228" spans="1:14">
      <c r="A228" s="44">
        <v>41761</v>
      </c>
      <c r="B228" s="45">
        <v>0.42708333333333331</v>
      </c>
      <c r="C228" s="36">
        <v>3</v>
      </c>
      <c r="D228" s="46">
        <v>309</v>
      </c>
      <c r="E228" s="46" t="s">
        <v>45</v>
      </c>
      <c r="F228" s="46">
        <v>16</v>
      </c>
      <c r="G228" s="36" t="s">
        <v>114</v>
      </c>
      <c r="H228" s="54">
        <v>7.19</v>
      </c>
      <c r="I228" s="57">
        <v>5.1021340127605708</v>
      </c>
      <c r="J228" s="57">
        <v>27657.056495946315</v>
      </c>
      <c r="K228" s="57">
        <v>-5.3236325431733356</v>
      </c>
      <c r="L228" s="54">
        <v>7.15</v>
      </c>
      <c r="M228" s="47">
        <v>40.4</v>
      </c>
      <c r="N228" s="37" t="s">
        <v>238</v>
      </c>
    </row>
    <row r="229" spans="1:14">
      <c r="A229" s="44">
        <v>41761</v>
      </c>
      <c r="B229" s="45">
        <v>0.46180555555555558</v>
      </c>
      <c r="C229" s="36">
        <v>4</v>
      </c>
      <c r="D229" s="46">
        <v>409</v>
      </c>
      <c r="E229" s="46" t="s">
        <v>46</v>
      </c>
      <c r="F229" s="46">
        <v>17</v>
      </c>
      <c r="G229" s="36" t="s">
        <v>114</v>
      </c>
      <c r="H229" s="54">
        <v>7.3150000000000004</v>
      </c>
      <c r="I229" s="57">
        <v>2.7256085822069256</v>
      </c>
      <c r="J229" s="57">
        <v>5394.8710226727562</v>
      </c>
      <c r="K229" s="57">
        <v>-2.7391951526797027</v>
      </c>
      <c r="L229" s="54">
        <v>6.7</v>
      </c>
      <c r="M229" s="47">
        <v>45</v>
      </c>
      <c r="N229" s="37" t="s">
        <v>238</v>
      </c>
    </row>
    <row r="230" spans="1:14">
      <c r="A230" s="44">
        <v>41761</v>
      </c>
      <c r="B230" s="45">
        <v>0.46180555555555558</v>
      </c>
      <c r="C230" s="36">
        <v>4</v>
      </c>
      <c r="D230" s="46">
        <v>409</v>
      </c>
      <c r="E230" s="46" t="s">
        <v>46</v>
      </c>
      <c r="F230" s="46">
        <v>18</v>
      </c>
      <c r="G230" s="36" t="s">
        <v>114</v>
      </c>
      <c r="H230" s="54">
        <v>7.3150000000000004</v>
      </c>
      <c r="I230" s="57">
        <v>23.403486807667434</v>
      </c>
      <c r="J230" s="57">
        <v>13862.493355981607</v>
      </c>
      <c r="K230" s="57">
        <v>-4.3016815481633746</v>
      </c>
      <c r="L230" s="54">
        <v>6.8000000000000007</v>
      </c>
      <c r="M230" s="47">
        <v>45</v>
      </c>
      <c r="N230" s="37" t="s">
        <v>238</v>
      </c>
    </row>
    <row r="231" spans="1:14">
      <c r="A231" s="44">
        <v>41761</v>
      </c>
      <c r="B231" s="45">
        <v>0.46180555555555558</v>
      </c>
      <c r="C231" s="36">
        <v>4</v>
      </c>
      <c r="D231" s="46">
        <v>404</v>
      </c>
      <c r="E231" s="46" t="s">
        <v>45</v>
      </c>
      <c r="F231" s="46">
        <v>19</v>
      </c>
      <c r="G231" s="36" t="s">
        <v>114</v>
      </c>
      <c r="H231" s="54">
        <v>7.3150000000000004</v>
      </c>
      <c r="I231" s="57">
        <v>4.8940541519112903</v>
      </c>
      <c r="J231" s="57">
        <v>23533.087617924139</v>
      </c>
      <c r="K231" s="57">
        <v>-2.0724237051972803</v>
      </c>
      <c r="L231" s="54">
        <v>7.2</v>
      </c>
      <c r="M231" s="47">
        <v>40.200000000000003</v>
      </c>
      <c r="N231" s="37" t="s">
        <v>238</v>
      </c>
    </row>
    <row r="232" spans="1:14">
      <c r="A232" s="44">
        <v>41761</v>
      </c>
      <c r="B232" s="45">
        <v>0.46180555555555558</v>
      </c>
      <c r="C232" s="36">
        <v>4</v>
      </c>
      <c r="D232" s="46">
        <v>404</v>
      </c>
      <c r="E232" s="46" t="s">
        <v>45</v>
      </c>
      <c r="F232" s="46">
        <v>20</v>
      </c>
      <c r="G232" s="36" t="s">
        <v>114</v>
      </c>
      <c r="H232" s="54">
        <v>7.3150000000000004</v>
      </c>
      <c r="I232" s="57" t="s">
        <v>238</v>
      </c>
      <c r="J232" s="57" t="s">
        <v>238</v>
      </c>
      <c r="K232" s="57" t="s">
        <v>238</v>
      </c>
      <c r="L232" s="54">
        <v>7.15</v>
      </c>
      <c r="M232" s="47">
        <v>45.5</v>
      </c>
      <c r="N232" s="48" t="s">
        <v>122</v>
      </c>
    </row>
    <row r="233" spans="1:14">
      <c r="A233" s="44">
        <v>41761</v>
      </c>
      <c r="B233" s="45">
        <v>0.51041666666666663</v>
      </c>
      <c r="C233" s="36">
        <v>4</v>
      </c>
      <c r="D233" s="46">
        <v>406</v>
      </c>
      <c r="E233" s="46" t="s">
        <v>59</v>
      </c>
      <c r="F233" s="46">
        <v>21</v>
      </c>
      <c r="G233" s="36" t="s">
        <v>114</v>
      </c>
      <c r="H233" s="54">
        <v>8.31</v>
      </c>
      <c r="I233" s="57">
        <v>3.414041714240267</v>
      </c>
      <c r="J233" s="57">
        <v>22847.860668429053</v>
      </c>
      <c r="K233" s="57">
        <v>-2.5275761255200653</v>
      </c>
      <c r="L233" s="54">
        <v>7.1999999999999993</v>
      </c>
      <c r="M233" s="47">
        <v>40.700000000000003</v>
      </c>
      <c r="N233" s="37" t="s">
        <v>238</v>
      </c>
    </row>
    <row r="234" spans="1:14">
      <c r="A234" s="44">
        <v>41761</v>
      </c>
      <c r="B234" s="45">
        <v>0.51041666666666663</v>
      </c>
      <c r="C234" s="36">
        <v>4</v>
      </c>
      <c r="D234" s="42">
        <v>406</v>
      </c>
      <c r="E234" s="46" t="s">
        <v>59</v>
      </c>
      <c r="F234" s="46">
        <v>22</v>
      </c>
      <c r="G234" s="36" t="s">
        <v>114</v>
      </c>
      <c r="H234" s="54">
        <v>8.31</v>
      </c>
      <c r="I234" s="57">
        <v>1.7196965125389592</v>
      </c>
      <c r="J234" s="57">
        <v>8305.6027205673308</v>
      </c>
      <c r="K234" s="57">
        <v>-1.223923821235803</v>
      </c>
      <c r="L234" s="54">
        <v>7.1</v>
      </c>
      <c r="M234" s="47">
        <v>41.1</v>
      </c>
      <c r="N234" s="37" t="s">
        <v>238</v>
      </c>
    </row>
    <row r="235" spans="1:14">
      <c r="A235" s="44">
        <v>41761</v>
      </c>
      <c r="B235" s="45">
        <v>0.51041666666666663</v>
      </c>
      <c r="C235" s="36">
        <v>4</v>
      </c>
      <c r="D235" s="46">
        <v>414</v>
      </c>
      <c r="E235" s="46" t="s">
        <v>55</v>
      </c>
      <c r="F235" s="46">
        <v>23</v>
      </c>
      <c r="G235" s="36" t="s">
        <v>115</v>
      </c>
      <c r="H235" s="54">
        <v>8.31</v>
      </c>
      <c r="I235" s="57">
        <v>1.1967266577481865</v>
      </c>
      <c r="J235" s="57">
        <v>3661.3480298596901</v>
      </c>
      <c r="K235" s="57">
        <v>-2.874805711840728</v>
      </c>
      <c r="L235" s="54">
        <v>6.55</v>
      </c>
      <c r="M235" s="47">
        <v>36.1</v>
      </c>
      <c r="N235" s="37" t="s">
        <v>238</v>
      </c>
    </row>
    <row r="236" spans="1:14">
      <c r="A236" s="44">
        <v>41761</v>
      </c>
      <c r="B236" s="45">
        <v>0.51041666666666663</v>
      </c>
      <c r="C236" s="36">
        <v>4</v>
      </c>
      <c r="D236" s="46">
        <v>414</v>
      </c>
      <c r="E236" s="46" t="s">
        <v>55</v>
      </c>
      <c r="F236" s="46">
        <v>24</v>
      </c>
      <c r="G236" s="36" t="s">
        <v>115</v>
      </c>
      <c r="H236" s="54">
        <v>8.31</v>
      </c>
      <c r="I236" s="57">
        <v>9.9524841005075722</v>
      </c>
      <c r="J236" s="57">
        <v>9266.9706571700244</v>
      </c>
      <c r="K236" s="57">
        <v>-0.21304158819222738</v>
      </c>
      <c r="L236" s="54">
        <v>6.6999999999999993</v>
      </c>
      <c r="M236" s="47">
        <v>39.299999999999997</v>
      </c>
      <c r="N236" s="37" t="s">
        <v>238</v>
      </c>
    </row>
    <row r="237" spans="1:14">
      <c r="A237" s="44">
        <v>41768</v>
      </c>
      <c r="B237" s="45">
        <v>0.40416666666666662</v>
      </c>
      <c r="C237" s="36">
        <v>1</v>
      </c>
      <c r="D237" s="46">
        <v>105</v>
      </c>
      <c r="E237" s="46" t="s">
        <v>59</v>
      </c>
      <c r="F237" s="46">
        <v>1</v>
      </c>
      <c r="G237" s="36" t="s">
        <v>114</v>
      </c>
      <c r="H237" s="54">
        <v>16.297999999999998</v>
      </c>
      <c r="I237" s="57">
        <v>0.75334925229440475</v>
      </c>
      <c r="J237" s="57">
        <v>13311.39008192063</v>
      </c>
      <c r="K237" s="57">
        <v>9.90771403124233</v>
      </c>
      <c r="L237" s="54">
        <v>14.4</v>
      </c>
      <c r="M237" s="47">
        <v>42.4</v>
      </c>
      <c r="N237" s="37" t="s">
        <v>238</v>
      </c>
    </row>
    <row r="238" spans="1:14">
      <c r="A238" s="44">
        <v>41768</v>
      </c>
      <c r="B238" s="45">
        <v>0.40416666666666662</v>
      </c>
      <c r="C238" s="36">
        <v>1</v>
      </c>
      <c r="D238" s="46">
        <v>105</v>
      </c>
      <c r="E238" s="46" t="s">
        <v>59</v>
      </c>
      <c r="F238" s="46">
        <v>2</v>
      </c>
      <c r="G238" s="36" t="s">
        <v>114</v>
      </c>
      <c r="H238" s="54">
        <v>16.297999999999998</v>
      </c>
      <c r="I238" s="57">
        <v>1.7446744758480379</v>
      </c>
      <c r="J238" s="57">
        <v>58102.609919251787</v>
      </c>
      <c r="K238" s="57">
        <v>0.67113027240219214</v>
      </c>
      <c r="L238" s="54">
        <v>14.149999999999999</v>
      </c>
      <c r="M238" s="47">
        <v>40.1</v>
      </c>
      <c r="N238" s="37" t="s">
        <v>238</v>
      </c>
    </row>
    <row r="239" spans="1:14">
      <c r="A239" s="44">
        <v>41768</v>
      </c>
      <c r="B239" s="45">
        <v>0.40416666666666662</v>
      </c>
      <c r="C239" s="36">
        <v>1</v>
      </c>
      <c r="D239" s="46">
        <v>107</v>
      </c>
      <c r="E239" s="46" t="s">
        <v>45</v>
      </c>
      <c r="F239" s="46">
        <v>3</v>
      </c>
      <c r="G239" s="36" t="s">
        <v>114</v>
      </c>
      <c r="H239" s="54">
        <v>16.297999999999998</v>
      </c>
      <c r="I239" s="57">
        <v>3.7797052096281201</v>
      </c>
      <c r="J239" s="57">
        <v>65809.444184058128</v>
      </c>
      <c r="K239" s="57">
        <v>-5.7466647255072723E-2</v>
      </c>
      <c r="L239" s="54">
        <v>13.8</v>
      </c>
      <c r="M239" s="47">
        <v>41.4</v>
      </c>
      <c r="N239" s="37" t="s">
        <v>238</v>
      </c>
    </row>
    <row r="240" spans="1:14">
      <c r="A240" s="44">
        <v>41768</v>
      </c>
      <c r="B240" s="45">
        <v>0.40416666666666662</v>
      </c>
      <c r="C240" s="36">
        <v>1</v>
      </c>
      <c r="D240" s="46">
        <v>107</v>
      </c>
      <c r="E240" s="46" t="s">
        <v>45</v>
      </c>
      <c r="F240" s="46">
        <v>4</v>
      </c>
      <c r="G240" s="36" t="s">
        <v>114</v>
      </c>
      <c r="H240" s="54">
        <v>16.3</v>
      </c>
      <c r="I240" s="57">
        <v>-3.8323441657246105E-2</v>
      </c>
      <c r="J240" s="57">
        <v>3693.5634634309463</v>
      </c>
      <c r="K240" s="57">
        <v>-5.9951514664810679</v>
      </c>
      <c r="L240" s="54">
        <v>14.2</v>
      </c>
      <c r="M240" s="47">
        <v>36.700000000000003</v>
      </c>
      <c r="N240" s="37" t="s">
        <v>238</v>
      </c>
    </row>
    <row r="241" spans="1:14">
      <c r="A241" s="44">
        <v>41768</v>
      </c>
      <c r="B241" s="45">
        <v>0.44236111111111115</v>
      </c>
      <c r="C241" s="36">
        <v>1</v>
      </c>
      <c r="D241" s="46">
        <v>111</v>
      </c>
      <c r="E241" s="46" t="s">
        <v>46</v>
      </c>
      <c r="F241" s="46">
        <v>5</v>
      </c>
      <c r="G241" s="36" t="s">
        <v>114</v>
      </c>
      <c r="H241" s="54">
        <v>15.68</v>
      </c>
      <c r="I241" s="57">
        <v>33.388250134381266</v>
      </c>
      <c r="J241" s="57">
        <v>36829.916161108202</v>
      </c>
      <c r="K241" s="57">
        <v>-3.1142022834356506</v>
      </c>
      <c r="L241" s="54">
        <v>15</v>
      </c>
      <c r="M241" s="47">
        <v>47.8</v>
      </c>
      <c r="N241" s="37" t="s">
        <v>238</v>
      </c>
    </row>
    <row r="242" spans="1:14">
      <c r="A242" s="44">
        <v>41768</v>
      </c>
      <c r="B242" s="45">
        <v>0.44236111111111115</v>
      </c>
      <c r="C242" s="36">
        <v>1</v>
      </c>
      <c r="D242" s="46">
        <v>111</v>
      </c>
      <c r="E242" s="46" t="s">
        <v>46</v>
      </c>
      <c r="F242" s="46">
        <v>6</v>
      </c>
      <c r="G242" s="36" t="s">
        <v>114</v>
      </c>
      <c r="H242" s="54">
        <v>15.68</v>
      </c>
      <c r="I242" s="57">
        <v>24.842313444555241</v>
      </c>
      <c r="J242" s="57">
        <v>28009.481339635749</v>
      </c>
      <c r="K242" s="57">
        <v>1.8158506869597069</v>
      </c>
      <c r="L242" s="54">
        <v>15.3</v>
      </c>
      <c r="M242" s="47">
        <v>39.4</v>
      </c>
      <c r="N242" s="37" t="s">
        <v>238</v>
      </c>
    </row>
    <row r="243" spans="1:14">
      <c r="A243" s="44">
        <v>41768</v>
      </c>
      <c r="B243" s="45">
        <v>0.44236111111111115</v>
      </c>
      <c r="C243" s="36">
        <v>1</v>
      </c>
      <c r="D243" s="46">
        <v>113</v>
      </c>
      <c r="E243" s="46" t="s">
        <v>55</v>
      </c>
      <c r="F243" s="46">
        <v>7</v>
      </c>
      <c r="G243" s="36" t="s">
        <v>115</v>
      </c>
      <c r="H243" s="54">
        <v>15.68</v>
      </c>
      <c r="I243" s="57">
        <v>13.803422797972766</v>
      </c>
      <c r="J243" s="57">
        <v>13665.953160959129</v>
      </c>
      <c r="K243" s="57">
        <v>-3.6420926802290889</v>
      </c>
      <c r="L243" s="54">
        <v>15.15</v>
      </c>
      <c r="M243" s="47">
        <v>41.9</v>
      </c>
      <c r="N243" s="37" t="s">
        <v>238</v>
      </c>
    </row>
    <row r="244" spans="1:14">
      <c r="A244" s="44">
        <v>41768</v>
      </c>
      <c r="B244" s="45">
        <v>0.44236111111111115</v>
      </c>
      <c r="C244" s="36">
        <v>1</v>
      </c>
      <c r="D244" s="46">
        <v>113</v>
      </c>
      <c r="E244" s="46" t="s">
        <v>55</v>
      </c>
      <c r="F244" s="46">
        <v>8</v>
      </c>
      <c r="G244" s="36" t="s">
        <v>115</v>
      </c>
      <c r="H244" s="54">
        <v>15.68</v>
      </c>
      <c r="I244" s="57">
        <v>6.2068142815069312</v>
      </c>
      <c r="J244" s="57">
        <v>17472.862742535552</v>
      </c>
      <c r="K244" s="57">
        <v>-8.1349282056857461</v>
      </c>
      <c r="L244" s="54">
        <v>15.399999999999999</v>
      </c>
      <c r="M244" s="47">
        <v>39</v>
      </c>
      <c r="N244" s="37" t="s">
        <v>238</v>
      </c>
    </row>
    <row r="245" spans="1:14">
      <c r="A245" s="44">
        <v>41768</v>
      </c>
      <c r="B245" s="45">
        <v>0.47916666666666669</v>
      </c>
      <c r="C245" s="36">
        <v>3</v>
      </c>
      <c r="D245" s="46">
        <v>311</v>
      </c>
      <c r="E245" s="46" t="s">
        <v>55</v>
      </c>
      <c r="F245" s="46">
        <v>9</v>
      </c>
      <c r="G245" s="36" t="s">
        <v>115</v>
      </c>
      <c r="H245" s="54">
        <v>14.4</v>
      </c>
      <c r="I245" s="57">
        <v>2.4312937605140625</v>
      </c>
      <c r="J245" s="57">
        <v>10318.386617181635</v>
      </c>
      <c r="K245" s="57">
        <v>-1.5222922475557741</v>
      </c>
      <c r="L245" s="54">
        <v>15.45</v>
      </c>
      <c r="M245" s="47">
        <v>38</v>
      </c>
      <c r="N245" s="37" t="s">
        <v>238</v>
      </c>
    </row>
    <row r="246" spans="1:14">
      <c r="A246" s="44">
        <v>41768</v>
      </c>
      <c r="B246" s="45">
        <v>0.47916666666666669</v>
      </c>
      <c r="C246" s="36">
        <v>3</v>
      </c>
      <c r="D246" s="46">
        <v>311</v>
      </c>
      <c r="E246" s="46" t="s">
        <v>55</v>
      </c>
      <c r="F246" s="46">
        <v>10</v>
      </c>
      <c r="G246" s="36" t="s">
        <v>115</v>
      </c>
      <c r="H246" s="54">
        <v>14.4</v>
      </c>
      <c r="I246" s="57">
        <v>8.8679314789480159</v>
      </c>
      <c r="J246" s="57">
        <v>20965.429045964112</v>
      </c>
      <c r="K246" s="57">
        <v>-6.2762995690931236</v>
      </c>
      <c r="L246" s="54">
        <v>16.149999999999999</v>
      </c>
      <c r="M246" s="47">
        <v>34.9</v>
      </c>
      <c r="N246" s="37" t="s">
        <v>238</v>
      </c>
    </row>
    <row r="247" spans="1:14">
      <c r="A247" s="44">
        <v>41768</v>
      </c>
      <c r="B247" s="45">
        <v>0.47916666666666669</v>
      </c>
      <c r="C247" s="36">
        <v>3</v>
      </c>
      <c r="D247" s="46">
        <v>305</v>
      </c>
      <c r="E247" s="46" t="s">
        <v>46</v>
      </c>
      <c r="F247" s="46">
        <v>11</v>
      </c>
      <c r="G247" s="36" t="s">
        <v>114</v>
      </c>
      <c r="H247" s="54">
        <v>14.4</v>
      </c>
      <c r="I247" s="57">
        <v>6.5107114985950396</v>
      </c>
      <c r="J247" s="57">
        <v>26833.011039552228</v>
      </c>
      <c r="K247" s="57">
        <v>-4.7388547216331416</v>
      </c>
      <c r="L247" s="54">
        <v>15.9</v>
      </c>
      <c r="M247" s="47">
        <v>35.6</v>
      </c>
      <c r="N247" s="37" t="s">
        <v>238</v>
      </c>
    </row>
    <row r="248" spans="1:14">
      <c r="A248" s="44">
        <v>41768</v>
      </c>
      <c r="B248" s="45">
        <v>0.47916666666666669</v>
      </c>
      <c r="C248" s="36">
        <v>3</v>
      </c>
      <c r="D248" s="46">
        <v>305</v>
      </c>
      <c r="E248" s="46" t="s">
        <v>46</v>
      </c>
      <c r="F248" s="46">
        <v>12</v>
      </c>
      <c r="G248" s="36" t="s">
        <v>114</v>
      </c>
      <c r="H248" s="54">
        <v>14.4</v>
      </c>
      <c r="I248" s="57">
        <v>66.962203597137801</v>
      </c>
      <c r="J248" s="57">
        <v>55583.403045289437</v>
      </c>
      <c r="K248" s="57">
        <v>-2.5367507512479985</v>
      </c>
      <c r="L248" s="54">
        <v>15.45</v>
      </c>
      <c r="M248" s="47">
        <v>38.299999999999997</v>
      </c>
      <c r="N248" s="37" t="s">
        <v>238</v>
      </c>
    </row>
    <row r="249" spans="1:14">
      <c r="A249" s="44">
        <v>41768</v>
      </c>
      <c r="B249" s="45">
        <v>0.39861111111111108</v>
      </c>
      <c r="C249" s="36">
        <v>3</v>
      </c>
      <c r="D249" s="46">
        <v>308</v>
      </c>
      <c r="E249" s="46" t="s">
        <v>59</v>
      </c>
      <c r="F249" s="46">
        <v>13</v>
      </c>
      <c r="G249" s="36" t="s">
        <v>114</v>
      </c>
      <c r="H249" s="54">
        <v>16.47</v>
      </c>
      <c r="I249" s="57">
        <v>3.7270718934684148</v>
      </c>
      <c r="J249" s="57">
        <v>57238.774497173836</v>
      </c>
      <c r="K249" s="57">
        <v>0.90788948203762565</v>
      </c>
      <c r="L249" s="54">
        <v>14.05</v>
      </c>
      <c r="M249" s="47">
        <v>38.4</v>
      </c>
      <c r="N249" s="37" t="s">
        <v>238</v>
      </c>
    </row>
    <row r="250" spans="1:14">
      <c r="A250" s="44">
        <v>41768</v>
      </c>
      <c r="B250" s="45">
        <v>0.39861111111111108</v>
      </c>
      <c r="C250" s="36">
        <v>3</v>
      </c>
      <c r="D250" s="46">
        <v>308</v>
      </c>
      <c r="E250" s="46" t="s">
        <v>59</v>
      </c>
      <c r="F250" s="46">
        <v>14</v>
      </c>
      <c r="G250" s="36" t="s">
        <v>114</v>
      </c>
      <c r="H250" s="54">
        <v>16.47</v>
      </c>
      <c r="I250" s="57">
        <v>0.86365017142399347</v>
      </c>
      <c r="J250" s="57">
        <v>58530.026097155009</v>
      </c>
      <c r="K250" s="57">
        <v>2.2531039550372594</v>
      </c>
      <c r="L250" s="54">
        <v>13.95</v>
      </c>
      <c r="M250" s="47">
        <v>40.9</v>
      </c>
      <c r="N250" s="37" t="s">
        <v>238</v>
      </c>
    </row>
    <row r="251" spans="1:14">
      <c r="A251" s="44">
        <v>41768</v>
      </c>
      <c r="B251" s="45">
        <v>0.39861111111111108</v>
      </c>
      <c r="C251" s="36">
        <v>3</v>
      </c>
      <c r="D251" s="46">
        <v>309</v>
      </c>
      <c r="E251" s="46" t="s">
        <v>45</v>
      </c>
      <c r="F251" s="46">
        <v>15</v>
      </c>
      <c r="G251" s="36" t="s">
        <v>114</v>
      </c>
      <c r="H251" s="54">
        <v>16.47</v>
      </c>
      <c r="I251" s="57">
        <v>2.0313505761571853</v>
      </c>
      <c r="J251" s="57">
        <v>33588.544253196138</v>
      </c>
      <c r="K251" s="57">
        <v>2.4687255814136839</v>
      </c>
      <c r="L251" s="54">
        <v>13.55</v>
      </c>
      <c r="M251" s="47">
        <v>40.200000000000003</v>
      </c>
      <c r="N251" s="37" t="s">
        <v>238</v>
      </c>
    </row>
    <row r="252" spans="1:14">
      <c r="A252" s="44">
        <v>41768</v>
      </c>
      <c r="B252" s="45">
        <v>0.39861111111111108</v>
      </c>
      <c r="C252" s="36">
        <v>3</v>
      </c>
      <c r="D252" s="46">
        <v>309</v>
      </c>
      <c r="E252" s="46" t="s">
        <v>45</v>
      </c>
      <c r="F252" s="46">
        <v>16</v>
      </c>
      <c r="G252" s="36" t="s">
        <v>114</v>
      </c>
      <c r="H252" s="54">
        <v>16.47</v>
      </c>
      <c r="I252" s="57">
        <v>12.068952736052386</v>
      </c>
      <c r="J252" s="57">
        <v>81570.663704707011</v>
      </c>
      <c r="K252" s="57">
        <v>-1.5739298416717789</v>
      </c>
      <c r="L252" s="54">
        <v>13.7</v>
      </c>
      <c r="M252" s="47">
        <v>38.9</v>
      </c>
      <c r="N252" s="37" t="s">
        <v>238</v>
      </c>
    </row>
    <row r="253" spans="1:14">
      <c r="A253" s="44">
        <v>41768</v>
      </c>
      <c r="B253" s="45">
        <v>0.4381944444444445</v>
      </c>
      <c r="C253" s="36">
        <v>4</v>
      </c>
      <c r="D253" s="46">
        <v>409</v>
      </c>
      <c r="E253" s="46" t="s">
        <v>46</v>
      </c>
      <c r="F253" s="46">
        <v>17</v>
      </c>
      <c r="G253" s="36" t="s">
        <v>114</v>
      </c>
      <c r="H253" s="54">
        <v>15.9</v>
      </c>
      <c r="I253" s="57">
        <v>26.174907674612513</v>
      </c>
      <c r="J253" s="57">
        <v>23553.245447427587</v>
      </c>
      <c r="K253" s="57">
        <v>-4.8999011510258192</v>
      </c>
      <c r="L253" s="54">
        <v>14.05</v>
      </c>
      <c r="M253" s="47">
        <v>42.5</v>
      </c>
      <c r="N253" s="37" t="s">
        <v>238</v>
      </c>
    </row>
    <row r="254" spans="1:14">
      <c r="A254" s="44">
        <v>41768</v>
      </c>
      <c r="B254" s="45">
        <v>0.4381944444444445</v>
      </c>
      <c r="C254" s="36">
        <v>4</v>
      </c>
      <c r="D254" s="46">
        <v>409</v>
      </c>
      <c r="E254" s="46" t="s">
        <v>46</v>
      </c>
      <c r="F254" s="46">
        <v>18</v>
      </c>
      <c r="G254" s="36" t="s">
        <v>114</v>
      </c>
      <c r="H254" s="54">
        <v>15.9</v>
      </c>
      <c r="I254" s="57">
        <v>1.1073519087718962</v>
      </c>
      <c r="J254" s="57">
        <v>2396.4704164465156</v>
      </c>
      <c r="K254" s="57">
        <v>2.0454090051696094</v>
      </c>
      <c r="L254" s="54">
        <v>14.55</v>
      </c>
      <c r="M254" s="47">
        <v>47.4</v>
      </c>
      <c r="N254" s="37" t="s">
        <v>238</v>
      </c>
    </row>
    <row r="255" spans="1:14">
      <c r="A255" s="44">
        <v>41768</v>
      </c>
      <c r="B255" s="45">
        <v>0.4381944444444445</v>
      </c>
      <c r="C255" s="36">
        <v>4</v>
      </c>
      <c r="D255" s="46">
        <v>404</v>
      </c>
      <c r="E255" s="46" t="s">
        <v>45</v>
      </c>
      <c r="F255" s="46">
        <v>19</v>
      </c>
      <c r="G255" s="36" t="s">
        <v>114</v>
      </c>
      <c r="H255" s="54">
        <v>15.9</v>
      </c>
      <c r="I255" s="57">
        <v>2.4903783397419046</v>
      </c>
      <c r="J255" s="57">
        <v>33777.211344947733</v>
      </c>
      <c r="K255" s="57">
        <v>-1.9142634895255326</v>
      </c>
      <c r="L255" s="54">
        <v>13.9</v>
      </c>
      <c r="M255" s="47">
        <v>39.200000000000003</v>
      </c>
      <c r="N255" s="37" t="s">
        <v>238</v>
      </c>
    </row>
    <row r="256" spans="1:14">
      <c r="A256" s="44">
        <v>41768</v>
      </c>
      <c r="B256" s="45">
        <v>0.4381944444444445</v>
      </c>
      <c r="C256" s="36">
        <v>4</v>
      </c>
      <c r="D256" s="46">
        <v>404</v>
      </c>
      <c r="E256" s="46" t="s">
        <v>45</v>
      </c>
      <c r="F256" s="46">
        <v>20</v>
      </c>
      <c r="G256" s="36" t="s">
        <v>114</v>
      </c>
      <c r="H256" s="54">
        <v>15.9</v>
      </c>
      <c r="I256" s="57">
        <v>10.557389404574005</v>
      </c>
      <c r="J256" s="57">
        <v>66437.749042729469</v>
      </c>
      <c r="K256" s="57">
        <v>2.260393438533431</v>
      </c>
      <c r="L256" s="54">
        <v>13.8</v>
      </c>
      <c r="M256" s="47">
        <v>44.3</v>
      </c>
      <c r="N256" s="37" t="s">
        <v>238</v>
      </c>
    </row>
    <row r="257" spans="1:14">
      <c r="A257" s="44">
        <v>41768</v>
      </c>
      <c r="B257" s="45">
        <v>0.47638888888888892</v>
      </c>
      <c r="C257" s="36">
        <v>4</v>
      </c>
      <c r="D257" s="46">
        <v>406</v>
      </c>
      <c r="E257" s="46" t="s">
        <v>59</v>
      </c>
      <c r="F257" s="46">
        <v>21</v>
      </c>
      <c r="G257" s="36" t="s">
        <v>114</v>
      </c>
      <c r="H257" s="54">
        <v>14.4</v>
      </c>
      <c r="I257" s="57">
        <v>8.218757426536623</v>
      </c>
      <c r="J257" s="57">
        <v>102653.08233439238</v>
      </c>
      <c r="K257" s="57">
        <v>-1.995327400947879</v>
      </c>
      <c r="L257" s="54">
        <v>13.8</v>
      </c>
      <c r="M257" s="47">
        <v>37.700000000000003</v>
      </c>
      <c r="N257" s="37" t="s">
        <v>238</v>
      </c>
    </row>
    <row r="258" spans="1:14">
      <c r="A258" s="44">
        <v>41768</v>
      </c>
      <c r="B258" s="45">
        <v>0.47638888888888892</v>
      </c>
      <c r="C258" s="36">
        <v>4</v>
      </c>
      <c r="D258" s="46">
        <v>406</v>
      </c>
      <c r="E258" s="46" t="s">
        <v>59</v>
      </c>
      <c r="F258" s="46">
        <v>22</v>
      </c>
      <c r="G258" s="36" t="s">
        <v>114</v>
      </c>
      <c r="H258" s="54">
        <v>14.4</v>
      </c>
      <c r="I258" s="57">
        <v>9.1568450804014425</v>
      </c>
      <c r="J258" s="57">
        <v>84627.869254565725</v>
      </c>
      <c r="K258" s="57">
        <v>2.3818698215091851</v>
      </c>
      <c r="L258" s="54">
        <v>13.7</v>
      </c>
      <c r="M258" s="47">
        <v>38.200000000000003</v>
      </c>
      <c r="N258" s="37" t="s">
        <v>238</v>
      </c>
    </row>
    <row r="259" spans="1:14">
      <c r="A259" s="44">
        <v>41768</v>
      </c>
      <c r="B259" s="45">
        <v>0.47638888888888892</v>
      </c>
      <c r="C259" s="36">
        <v>4</v>
      </c>
      <c r="D259" s="46">
        <v>414</v>
      </c>
      <c r="E259" s="46" t="s">
        <v>55</v>
      </c>
      <c r="F259" s="46">
        <v>23</v>
      </c>
      <c r="G259" s="36" t="s">
        <v>115</v>
      </c>
      <c r="H259" s="54">
        <v>14.4</v>
      </c>
      <c r="I259" s="57">
        <v>10.709667533127648</v>
      </c>
      <c r="J259" s="57">
        <v>19639.613005215801</v>
      </c>
      <c r="K259" s="57">
        <v>-2.1010530548006763</v>
      </c>
      <c r="L259" s="54">
        <v>14.350000000000001</v>
      </c>
      <c r="M259" s="47">
        <v>27.6</v>
      </c>
      <c r="N259" s="37" t="s">
        <v>238</v>
      </c>
    </row>
    <row r="260" spans="1:14">
      <c r="A260" s="44">
        <v>41768</v>
      </c>
      <c r="B260" s="45">
        <v>0.47638888888888892</v>
      </c>
      <c r="C260" s="36">
        <v>4</v>
      </c>
      <c r="D260" s="46">
        <v>414</v>
      </c>
      <c r="E260" s="46" t="s">
        <v>55</v>
      </c>
      <c r="F260" s="46">
        <v>24</v>
      </c>
      <c r="G260" s="36" t="s">
        <v>115</v>
      </c>
      <c r="H260" s="54">
        <v>14.4</v>
      </c>
      <c r="I260" s="57">
        <v>14.967863785370813</v>
      </c>
      <c r="J260" s="57">
        <v>25528.697736977134</v>
      </c>
      <c r="K260" s="57">
        <v>-3.1711248240987056</v>
      </c>
      <c r="L260" s="54">
        <v>15.1</v>
      </c>
      <c r="M260" s="47">
        <v>28</v>
      </c>
      <c r="N260" s="37" t="s">
        <v>238</v>
      </c>
    </row>
    <row r="261" spans="1:14">
      <c r="A261" s="44">
        <v>41782</v>
      </c>
      <c r="B261" s="45">
        <v>0.42499999999999999</v>
      </c>
      <c r="C261" s="36">
        <v>1</v>
      </c>
      <c r="D261" s="46">
        <v>105</v>
      </c>
      <c r="E261" s="46" t="s">
        <v>59</v>
      </c>
      <c r="F261" s="46">
        <v>1</v>
      </c>
      <c r="G261" s="36" t="s">
        <v>114</v>
      </c>
      <c r="H261" s="54">
        <v>17.425999999999998</v>
      </c>
      <c r="I261" s="57">
        <v>0.71418070296649105</v>
      </c>
      <c r="J261" s="57">
        <v>109401.03299165769</v>
      </c>
      <c r="K261" s="57">
        <v>1.4936579273470747</v>
      </c>
      <c r="L261" s="54">
        <v>12.55</v>
      </c>
      <c r="M261" s="47">
        <v>32.6</v>
      </c>
      <c r="N261" s="37" t="s">
        <v>238</v>
      </c>
    </row>
    <row r="262" spans="1:14">
      <c r="A262" s="44">
        <v>41782</v>
      </c>
      <c r="B262" s="45">
        <v>0.42499999999999999</v>
      </c>
      <c r="C262" s="36">
        <v>1</v>
      </c>
      <c r="D262" s="46">
        <v>105</v>
      </c>
      <c r="E262" s="46" t="s">
        <v>59</v>
      </c>
      <c r="F262" s="46">
        <v>2</v>
      </c>
      <c r="G262" s="36" t="s">
        <v>114</v>
      </c>
      <c r="H262" s="54">
        <v>17.425999999999998</v>
      </c>
      <c r="I262" s="57">
        <v>1.386813303799511</v>
      </c>
      <c r="J262" s="57">
        <v>166103.78662818775</v>
      </c>
      <c r="K262" s="57">
        <v>0.33636615016311278</v>
      </c>
      <c r="L262" s="54">
        <v>12.6</v>
      </c>
      <c r="M262" s="47">
        <v>35</v>
      </c>
      <c r="N262" s="37" t="s">
        <v>238</v>
      </c>
    </row>
    <row r="263" spans="1:14">
      <c r="A263" s="44">
        <v>41782</v>
      </c>
      <c r="B263" s="45">
        <v>0.42499999999999999</v>
      </c>
      <c r="C263" s="36">
        <v>1</v>
      </c>
      <c r="D263" s="46">
        <v>107</v>
      </c>
      <c r="E263" s="46" t="s">
        <v>45</v>
      </c>
      <c r="F263" s="46">
        <v>3</v>
      </c>
      <c r="G263" s="36" t="s">
        <v>114</v>
      </c>
      <c r="H263" s="54">
        <v>17.425999999999998</v>
      </c>
      <c r="I263" s="57">
        <v>1.4066335630479505</v>
      </c>
      <c r="J263" s="57">
        <v>163425.33333293459</v>
      </c>
      <c r="K263" s="57">
        <v>-7.9201277399249259E-2</v>
      </c>
      <c r="L263" s="54">
        <v>12.6</v>
      </c>
      <c r="M263" s="47">
        <v>32.799999999999997</v>
      </c>
      <c r="N263" s="37" t="s">
        <v>238</v>
      </c>
    </row>
    <row r="264" spans="1:14">
      <c r="A264" s="44">
        <v>41782</v>
      </c>
      <c r="B264" s="45">
        <v>0.42499999999999999</v>
      </c>
      <c r="C264" s="36">
        <v>1</v>
      </c>
      <c r="D264" s="46">
        <v>107</v>
      </c>
      <c r="E264" s="46" t="s">
        <v>45</v>
      </c>
      <c r="F264" s="46">
        <v>4</v>
      </c>
      <c r="G264" s="36" t="s">
        <v>114</v>
      </c>
      <c r="H264" s="54">
        <v>17.425999999999998</v>
      </c>
      <c r="I264" s="57">
        <v>0.44790994315690214</v>
      </c>
      <c r="J264" s="57">
        <v>44118.444575106165</v>
      </c>
      <c r="K264" s="57">
        <v>3.2327760069561604</v>
      </c>
      <c r="L264" s="54">
        <v>12.55</v>
      </c>
      <c r="M264" s="47">
        <v>33.4</v>
      </c>
      <c r="N264" s="37" t="s">
        <v>238</v>
      </c>
    </row>
    <row r="265" spans="1:14">
      <c r="A265" s="44">
        <v>41782</v>
      </c>
      <c r="B265" s="45">
        <v>0.4604166666666667</v>
      </c>
      <c r="C265" s="36">
        <v>1</v>
      </c>
      <c r="D265" s="46">
        <v>111</v>
      </c>
      <c r="E265" s="46" t="s">
        <v>46</v>
      </c>
      <c r="F265" s="46">
        <v>5</v>
      </c>
      <c r="G265" s="36" t="s">
        <v>114</v>
      </c>
      <c r="H265" s="54">
        <v>18.283999999999999</v>
      </c>
      <c r="I265" s="57">
        <v>5.7604335741635753</v>
      </c>
      <c r="J265" s="57">
        <v>25687.789929633633</v>
      </c>
      <c r="K265" s="57">
        <v>-2.5997544354863336</v>
      </c>
      <c r="L265" s="54">
        <v>17.25</v>
      </c>
      <c r="M265" s="47">
        <v>39.200000000000003</v>
      </c>
      <c r="N265" s="37" t="s">
        <v>238</v>
      </c>
    </row>
    <row r="266" spans="1:14">
      <c r="A266" s="44">
        <v>41782</v>
      </c>
      <c r="B266" s="45">
        <v>0.4604166666666667</v>
      </c>
      <c r="C266" s="36">
        <v>1</v>
      </c>
      <c r="D266" s="46">
        <v>111</v>
      </c>
      <c r="E266" s="46" t="s">
        <v>46</v>
      </c>
      <c r="F266" s="46">
        <v>6</v>
      </c>
      <c r="G266" s="36" t="s">
        <v>114</v>
      </c>
      <c r="H266" s="54">
        <v>18.283999999999999</v>
      </c>
      <c r="I266" s="57">
        <v>3.9610330651402093</v>
      </c>
      <c r="J266" s="57">
        <v>17504.33725490194</v>
      </c>
      <c r="K266" s="57">
        <v>-3.4971219631970785</v>
      </c>
      <c r="L266" s="54">
        <v>17.7</v>
      </c>
      <c r="M266" s="47">
        <v>39.9</v>
      </c>
      <c r="N266" s="37" t="s">
        <v>238</v>
      </c>
    </row>
    <row r="267" spans="1:14">
      <c r="A267" s="44">
        <v>41782</v>
      </c>
      <c r="B267" s="45">
        <v>0.4604166666666667</v>
      </c>
      <c r="C267" s="36">
        <v>1</v>
      </c>
      <c r="D267" s="46">
        <v>113</v>
      </c>
      <c r="E267" s="46" t="s">
        <v>55</v>
      </c>
      <c r="F267" s="46">
        <v>7</v>
      </c>
      <c r="G267" s="36" t="s">
        <v>115</v>
      </c>
      <c r="H267" s="54">
        <v>18.283999999999999</v>
      </c>
      <c r="I267" s="57">
        <v>2.1652973229376675</v>
      </c>
      <c r="J267" s="57">
        <v>8744.6864145207328</v>
      </c>
      <c r="K267" s="57">
        <v>0.15616678143338647</v>
      </c>
      <c r="L267" s="54">
        <v>16.149999999999999</v>
      </c>
      <c r="M267" s="47">
        <v>39.5</v>
      </c>
      <c r="N267" s="37" t="s">
        <v>238</v>
      </c>
    </row>
    <row r="268" spans="1:14">
      <c r="A268" s="44">
        <v>41782</v>
      </c>
      <c r="B268" s="45">
        <v>0.4604166666666667</v>
      </c>
      <c r="C268" s="36">
        <v>1</v>
      </c>
      <c r="D268" s="46">
        <v>113</v>
      </c>
      <c r="E268" s="46" t="s">
        <v>55</v>
      </c>
      <c r="F268" s="46">
        <v>8</v>
      </c>
      <c r="G268" s="36" t="s">
        <v>115</v>
      </c>
      <c r="H268" s="54">
        <v>18.283999999999999</v>
      </c>
      <c r="I268" s="57">
        <v>0.51650017446869645</v>
      </c>
      <c r="J268" s="57">
        <v>1002.6934331115939</v>
      </c>
      <c r="K268" s="57">
        <v>0.53758749458415311</v>
      </c>
      <c r="L268" s="54">
        <v>16.200000000000003</v>
      </c>
      <c r="M268" s="47">
        <v>32.700000000000003</v>
      </c>
      <c r="N268" s="37" t="s">
        <v>238</v>
      </c>
    </row>
    <row r="269" spans="1:14">
      <c r="A269" s="44">
        <v>41782</v>
      </c>
      <c r="B269" s="45">
        <v>0.49513888888888885</v>
      </c>
      <c r="C269" s="36">
        <v>3</v>
      </c>
      <c r="D269" s="46">
        <v>311</v>
      </c>
      <c r="E269" s="46" t="s">
        <v>55</v>
      </c>
      <c r="F269" s="46">
        <v>9</v>
      </c>
      <c r="G269" s="36" t="s">
        <v>115</v>
      </c>
      <c r="H269" s="54">
        <v>19.047999999999998</v>
      </c>
      <c r="I269" s="57">
        <v>0.60261965681522556</v>
      </c>
      <c r="J269" s="57">
        <v>2744.9624888175645</v>
      </c>
      <c r="K269" s="57">
        <v>1.8057868178276781</v>
      </c>
      <c r="L269" s="54">
        <v>16.7</v>
      </c>
      <c r="M269" s="47">
        <v>36.9</v>
      </c>
      <c r="N269" s="37" t="s">
        <v>238</v>
      </c>
    </row>
    <row r="270" spans="1:14">
      <c r="A270" s="44">
        <v>41782</v>
      </c>
      <c r="B270" s="45">
        <v>0.49513888888888885</v>
      </c>
      <c r="C270" s="36">
        <v>3</v>
      </c>
      <c r="D270" s="46">
        <v>311</v>
      </c>
      <c r="E270" s="46" t="s">
        <v>55</v>
      </c>
      <c r="F270" s="46">
        <v>10</v>
      </c>
      <c r="G270" s="36" t="s">
        <v>115</v>
      </c>
      <c r="H270" s="54">
        <v>19.047999999999998</v>
      </c>
      <c r="I270" s="57">
        <v>8.86035274138227E-3</v>
      </c>
      <c r="J270" s="57">
        <v>1390.3998421189972</v>
      </c>
      <c r="K270" s="57">
        <v>-0.36695939089592894</v>
      </c>
      <c r="L270" s="54">
        <v>17.450000000000003</v>
      </c>
      <c r="M270" s="47">
        <v>37.200000000000003</v>
      </c>
      <c r="N270" s="37" t="s">
        <v>238</v>
      </c>
    </row>
    <row r="271" spans="1:14">
      <c r="A271" s="44">
        <v>41782</v>
      </c>
      <c r="B271" s="45">
        <v>0.49513888888888885</v>
      </c>
      <c r="C271" s="36">
        <v>3</v>
      </c>
      <c r="D271" s="46">
        <v>305</v>
      </c>
      <c r="E271" s="46" t="s">
        <v>46</v>
      </c>
      <c r="F271" s="46">
        <v>11</v>
      </c>
      <c r="G271" s="36" t="s">
        <v>114</v>
      </c>
      <c r="H271" s="54">
        <v>19.047999999999998</v>
      </c>
      <c r="I271" s="57">
        <v>3.6680472304501164</v>
      </c>
      <c r="J271" s="57">
        <v>38483.983670718335</v>
      </c>
      <c r="K271" s="57">
        <v>-1.8024555102695605</v>
      </c>
      <c r="L271" s="54">
        <v>18</v>
      </c>
      <c r="M271" s="47">
        <v>26.9</v>
      </c>
      <c r="N271" s="37" t="s">
        <v>238</v>
      </c>
    </row>
    <row r="272" spans="1:14">
      <c r="A272" s="44">
        <v>41782</v>
      </c>
      <c r="B272" s="45">
        <v>0.49513888888888885</v>
      </c>
      <c r="C272" s="36">
        <v>3</v>
      </c>
      <c r="D272" s="46">
        <v>305</v>
      </c>
      <c r="E272" s="46" t="s">
        <v>46</v>
      </c>
      <c r="F272" s="46">
        <v>12</v>
      </c>
      <c r="G272" s="36" t="s">
        <v>114</v>
      </c>
      <c r="H272" s="54">
        <v>19.047999999999998</v>
      </c>
      <c r="I272" s="57">
        <v>6.4818454130458409</v>
      </c>
      <c r="J272" s="57">
        <v>34953.160801381862</v>
      </c>
      <c r="K272" s="57">
        <v>-1.0878404660243002</v>
      </c>
      <c r="L272" s="54">
        <v>17.899999999999999</v>
      </c>
      <c r="M272" s="47">
        <v>39.299999999999997</v>
      </c>
      <c r="N272" s="37" t="s">
        <v>238</v>
      </c>
    </row>
    <row r="273" spans="1:14">
      <c r="A273" s="44">
        <v>41782</v>
      </c>
      <c r="B273" s="45">
        <v>0.42152777777777778</v>
      </c>
      <c r="C273" s="36">
        <v>3</v>
      </c>
      <c r="D273" s="46">
        <v>308</v>
      </c>
      <c r="E273" s="46" t="s">
        <v>59</v>
      </c>
      <c r="F273" s="46">
        <v>13</v>
      </c>
      <c r="G273" s="36" t="s">
        <v>114</v>
      </c>
      <c r="H273" s="54">
        <v>17.327999999999999</v>
      </c>
      <c r="I273" s="57">
        <v>1.5504811482348015</v>
      </c>
      <c r="J273" s="57">
        <v>93236.608514456093</v>
      </c>
      <c r="K273" s="57">
        <v>-1.7365432742806626</v>
      </c>
      <c r="L273" s="54">
        <v>12.4</v>
      </c>
      <c r="M273" s="47">
        <v>19.3</v>
      </c>
      <c r="N273" s="37" t="s">
        <v>238</v>
      </c>
    </row>
    <row r="274" spans="1:14">
      <c r="A274" s="44">
        <v>41782</v>
      </c>
      <c r="B274" s="45">
        <v>0.42152777777777778</v>
      </c>
      <c r="C274" s="36">
        <v>3</v>
      </c>
      <c r="D274" s="46">
        <v>308</v>
      </c>
      <c r="E274" s="46" t="s">
        <v>59</v>
      </c>
      <c r="F274" s="46">
        <v>14</v>
      </c>
      <c r="G274" s="36" t="s">
        <v>114</v>
      </c>
      <c r="H274" s="54">
        <v>17.327999999999999</v>
      </c>
      <c r="I274" s="57">
        <v>1.3976135320618677</v>
      </c>
      <c r="J274" s="57">
        <v>44252.18811420261</v>
      </c>
      <c r="K274" s="57">
        <v>-1.4046513665537013</v>
      </c>
      <c r="L274" s="54">
        <v>12.4</v>
      </c>
      <c r="M274" s="47">
        <v>22.4</v>
      </c>
      <c r="N274" s="37" t="s">
        <v>238</v>
      </c>
    </row>
    <row r="275" spans="1:14">
      <c r="A275" s="44">
        <v>41782</v>
      </c>
      <c r="B275" s="45">
        <v>0.42152777777777778</v>
      </c>
      <c r="C275" s="36">
        <v>3</v>
      </c>
      <c r="D275" s="46">
        <v>309</v>
      </c>
      <c r="E275" s="46" t="s">
        <v>45</v>
      </c>
      <c r="F275" s="46">
        <v>15</v>
      </c>
      <c r="G275" s="36" t="s">
        <v>114</v>
      </c>
      <c r="H275" s="54">
        <v>17.327999999999999</v>
      </c>
      <c r="I275" s="57">
        <v>0.84034137427629996</v>
      </c>
      <c r="J275" s="57">
        <v>18995.01331301728</v>
      </c>
      <c r="K275" s="57">
        <v>-0.30611089379961265</v>
      </c>
      <c r="L275" s="54">
        <v>12.25</v>
      </c>
      <c r="M275" s="47">
        <v>29.1</v>
      </c>
      <c r="N275" s="37" t="s">
        <v>238</v>
      </c>
    </row>
    <row r="276" spans="1:14">
      <c r="A276" s="44">
        <v>41782</v>
      </c>
      <c r="B276" s="45">
        <v>0.42152777777777778</v>
      </c>
      <c r="C276" s="36">
        <v>3</v>
      </c>
      <c r="D276" s="46">
        <v>309</v>
      </c>
      <c r="E276" s="46" t="s">
        <v>45</v>
      </c>
      <c r="F276" s="46">
        <v>16</v>
      </c>
      <c r="G276" s="36" t="s">
        <v>114</v>
      </c>
      <c r="H276" s="54">
        <v>17.327999999999999</v>
      </c>
      <c r="I276" s="57">
        <v>1.6935283756080841</v>
      </c>
      <c r="J276" s="57">
        <v>114312.31388195418</v>
      </c>
      <c r="K276" s="57">
        <v>0.99499753790158452</v>
      </c>
      <c r="L276" s="54">
        <v>12.3</v>
      </c>
      <c r="M276" s="47">
        <v>20.5</v>
      </c>
      <c r="N276" s="37" t="s">
        <v>238</v>
      </c>
    </row>
    <row r="277" spans="1:14">
      <c r="A277" s="44">
        <v>41782</v>
      </c>
      <c r="B277" s="45">
        <v>0.4597222222222222</v>
      </c>
      <c r="C277" s="36">
        <v>4</v>
      </c>
      <c r="D277" s="46">
        <v>409</v>
      </c>
      <c r="E277" s="46" t="s">
        <v>46</v>
      </c>
      <c r="F277" s="46">
        <v>17</v>
      </c>
      <c r="G277" s="36" t="s">
        <v>114</v>
      </c>
      <c r="H277" s="54">
        <v>18.268999999999998</v>
      </c>
      <c r="I277" s="57">
        <v>9.8040573883460986</v>
      </c>
      <c r="J277" s="57">
        <v>39794.374135714541</v>
      </c>
      <c r="K277" s="57">
        <v>-2.9047721174281915</v>
      </c>
      <c r="L277" s="54">
        <v>15.95</v>
      </c>
      <c r="M277" s="47">
        <v>25.3</v>
      </c>
      <c r="N277" s="37" t="s">
        <v>238</v>
      </c>
    </row>
    <row r="278" spans="1:14">
      <c r="A278" s="44">
        <v>41782</v>
      </c>
      <c r="B278" s="45">
        <v>0.4597222222222222</v>
      </c>
      <c r="C278" s="36">
        <v>4</v>
      </c>
      <c r="D278" s="46">
        <v>409</v>
      </c>
      <c r="E278" s="46" t="s">
        <v>46</v>
      </c>
      <c r="F278" s="46">
        <v>18</v>
      </c>
      <c r="G278" s="36" t="s">
        <v>114</v>
      </c>
      <c r="H278" s="54">
        <v>18.268999999999998</v>
      </c>
      <c r="I278" s="57">
        <v>10.870373858305078</v>
      </c>
      <c r="J278" s="57">
        <v>34156.47005385036</v>
      </c>
      <c r="K278" s="57">
        <v>-0.73972784902684652</v>
      </c>
      <c r="L278" s="54">
        <v>17.3</v>
      </c>
      <c r="M278" s="47">
        <v>27.4</v>
      </c>
      <c r="N278" s="37" t="s">
        <v>238</v>
      </c>
    </row>
    <row r="279" spans="1:14">
      <c r="A279" s="44">
        <v>41782</v>
      </c>
      <c r="B279" s="45">
        <v>0.4597222222222222</v>
      </c>
      <c r="C279" s="36">
        <v>4</v>
      </c>
      <c r="D279" s="46">
        <v>404</v>
      </c>
      <c r="E279" s="46" t="s">
        <v>45</v>
      </c>
      <c r="F279" s="46">
        <v>19</v>
      </c>
      <c r="G279" s="36" t="s">
        <v>114</v>
      </c>
      <c r="H279" s="54">
        <v>18.268999999999998</v>
      </c>
      <c r="I279" s="57">
        <v>1.8257509103865748</v>
      </c>
      <c r="J279" s="57">
        <v>177652.98029728569</v>
      </c>
      <c r="K279" s="57">
        <v>-2.2932348667430045</v>
      </c>
      <c r="L279" s="54">
        <v>12.8</v>
      </c>
      <c r="M279" s="47">
        <v>19.8</v>
      </c>
      <c r="N279" s="37" t="s">
        <v>238</v>
      </c>
    </row>
    <row r="280" spans="1:14">
      <c r="A280" s="44">
        <v>41782</v>
      </c>
      <c r="B280" s="45">
        <v>0.4597222222222222</v>
      </c>
      <c r="C280" s="36">
        <v>4</v>
      </c>
      <c r="D280" s="46">
        <v>404</v>
      </c>
      <c r="E280" s="46" t="s">
        <v>45</v>
      </c>
      <c r="F280" s="46">
        <v>20</v>
      </c>
      <c r="G280" s="36" t="s">
        <v>114</v>
      </c>
      <c r="H280" s="54">
        <v>18.268999999999998</v>
      </c>
      <c r="I280" s="57">
        <v>2.4552418036157855</v>
      </c>
      <c r="J280" s="57">
        <v>109267.33890232476</v>
      </c>
      <c r="K280" s="57">
        <v>1.9341222514274365</v>
      </c>
      <c r="L280" s="54">
        <v>12.649999999999999</v>
      </c>
      <c r="M280" s="47">
        <v>32.6</v>
      </c>
      <c r="N280" s="37" t="s">
        <v>238</v>
      </c>
    </row>
    <row r="281" spans="1:14">
      <c r="A281" s="44">
        <v>41782</v>
      </c>
      <c r="B281" s="45">
        <v>0.4597222222222222</v>
      </c>
      <c r="C281" s="36">
        <v>4</v>
      </c>
      <c r="D281" s="46">
        <v>406</v>
      </c>
      <c r="E281" s="46" t="s">
        <v>59</v>
      </c>
      <c r="F281" s="46">
        <v>21</v>
      </c>
      <c r="G281" s="36" t="s">
        <v>114</v>
      </c>
      <c r="H281" s="54">
        <v>18.268999999999998</v>
      </c>
      <c r="I281" s="57">
        <v>2.2028701874932284</v>
      </c>
      <c r="J281" s="57">
        <v>134996.94536250678</v>
      </c>
      <c r="K281" s="57">
        <v>-1.7276056566271538</v>
      </c>
      <c r="L281" s="54">
        <v>13</v>
      </c>
      <c r="M281" s="47">
        <v>21.6</v>
      </c>
      <c r="N281" s="37" t="s">
        <v>238</v>
      </c>
    </row>
    <row r="282" spans="1:14">
      <c r="A282" s="44">
        <v>41782</v>
      </c>
      <c r="B282" s="45">
        <v>0.49791666666666662</v>
      </c>
      <c r="C282" s="36">
        <v>4</v>
      </c>
      <c r="D282" s="46">
        <v>406</v>
      </c>
      <c r="E282" s="46" t="s">
        <v>59</v>
      </c>
      <c r="F282" s="46">
        <v>22</v>
      </c>
      <c r="G282" s="36" t="s">
        <v>114</v>
      </c>
      <c r="H282" s="54">
        <v>19.111999999999998</v>
      </c>
      <c r="I282" s="57">
        <v>1.4580993211914668</v>
      </c>
      <c r="J282" s="57">
        <v>49173.458649492335</v>
      </c>
      <c r="K282" s="57">
        <v>0.88861012214666379</v>
      </c>
      <c r="L282" s="54">
        <v>12.899999999999999</v>
      </c>
      <c r="M282" s="47">
        <v>22.2</v>
      </c>
      <c r="N282" s="37" t="s">
        <v>238</v>
      </c>
    </row>
    <row r="283" spans="1:14">
      <c r="A283" s="44">
        <v>41782</v>
      </c>
      <c r="B283" s="45">
        <v>0.49791666666666662</v>
      </c>
      <c r="C283" s="36">
        <v>4</v>
      </c>
      <c r="D283" s="46">
        <v>414</v>
      </c>
      <c r="E283" s="46" t="s">
        <v>55</v>
      </c>
      <c r="F283" s="46">
        <v>23</v>
      </c>
      <c r="G283" s="36" t="s">
        <v>115</v>
      </c>
      <c r="H283" s="54">
        <v>19.111999999999998</v>
      </c>
      <c r="I283" s="57" t="s">
        <v>238</v>
      </c>
      <c r="J283" s="57" t="s">
        <v>238</v>
      </c>
      <c r="K283" s="57" t="s">
        <v>238</v>
      </c>
      <c r="L283" s="54">
        <v>15.7</v>
      </c>
      <c r="M283" s="47">
        <v>23.4</v>
      </c>
      <c r="N283" s="48" t="s">
        <v>123</v>
      </c>
    </row>
    <row r="284" spans="1:14">
      <c r="A284" s="44">
        <v>41782</v>
      </c>
      <c r="B284" s="45">
        <v>0.49791666666666662</v>
      </c>
      <c r="C284" s="36">
        <v>4</v>
      </c>
      <c r="D284" s="46">
        <v>414</v>
      </c>
      <c r="E284" s="46" t="s">
        <v>55</v>
      </c>
      <c r="F284" s="46">
        <v>24</v>
      </c>
      <c r="G284" s="36" t="s">
        <v>115</v>
      </c>
      <c r="H284" s="54">
        <v>19.111999999999998</v>
      </c>
      <c r="I284" s="57">
        <v>1.924727185235084</v>
      </c>
      <c r="J284" s="57">
        <v>7399.7012053034332</v>
      </c>
      <c r="K284" s="57">
        <v>-1.7004682623222258</v>
      </c>
      <c r="L284" s="54">
        <v>15.5</v>
      </c>
      <c r="M284" s="47">
        <v>21.8</v>
      </c>
      <c r="N284" s="37" t="s">
        <v>238</v>
      </c>
    </row>
    <row r="285" spans="1:14">
      <c r="A285" s="44">
        <v>41788</v>
      </c>
      <c r="B285" s="45">
        <v>0.39097222222222222</v>
      </c>
      <c r="C285" s="36">
        <v>1</v>
      </c>
      <c r="D285" s="46">
        <v>105</v>
      </c>
      <c r="E285" s="46" t="s">
        <v>59</v>
      </c>
      <c r="F285" s="46">
        <v>1</v>
      </c>
      <c r="G285" s="36" t="s">
        <v>114</v>
      </c>
      <c r="H285" s="54">
        <v>20.484000000000002</v>
      </c>
      <c r="I285" s="57">
        <v>3.9432115227747637</v>
      </c>
      <c r="J285" s="57">
        <v>146958.51677619084</v>
      </c>
      <c r="K285" s="57">
        <v>0.86532770128507253</v>
      </c>
      <c r="L285" s="54">
        <v>14.9</v>
      </c>
      <c r="M285" s="47">
        <v>26.7</v>
      </c>
      <c r="N285" s="37" t="s">
        <v>238</v>
      </c>
    </row>
    <row r="286" spans="1:14">
      <c r="A286" s="44">
        <v>41788</v>
      </c>
      <c r="B286" s="45">
        <v>0.39097222222222222</v>
      </c>
      <c r="C286" s="36">
        <v>1</v>
      </c>
      <c r="D286" s="46">
        <v>105</v>
      </c>
      <c r="E286" s="46" t="s">
        <v>59</v>
      </c>
      <c r="F286" s="46">
        <v>2</v>
      </c>
      <c r="G286" s="36" t="s">
        <v>114</v>
      </c>
      <c r="H286" s="54">
        <v>20.484000000000002</v>
      </c>
      <c r="I286" s="57">
        <v>2.6274264251864028</v>
      </c>
      <c r="J286" s="57">
        <v>177902.76716576272</v>
      </c>
      <c r="K286" s="57">
        <v>-4.336859805734754</v>
      </c>
      <c r="L286" s="54">
        <v>15.1</v>
      </c>
      <c r="M286" s="47">
        <v>29.1</v>
      </c>
      <c r="N286" s="37" t="s">
        <v>238</v>
      </c>
    </row>
    <row r="287" spans="1:14">
      <c r="A287" s="44">
        <v>41788</v>
      </c>
      <c r="B287" s="45">
        <v>0.39097222222222222</v>
      </c>
      <c r="C287" s="36">
        <v>1</v>
      </c>
      <c r="D287" s="46">
        <v>107</v>
      </c>
      <c r="E287" s="46" t="s">
        <v>45</v>
      </c>
      <c r="F287" s="46">
        <v>3</v>
      </c>
      <c r="G287" s="36" t="s">
        <v>114</v>
      </c>
      <c r="H287" s="54">
        <v>20.484000000000002</v>
      </c>
      <c r="I287" s="57">
        <v>1.4102170114785346</v>
      </c>
      <c r="J287" s="57">
        <v>211743.60611204428</v>
      </c>
      <c r="K287" s="57">
        <v>0.45780765497656872</v>
      </c>
      <c r="L287" s="54">
        <v>15.2</v>
      </c>
      <c r="M287" s="47">
        <v>22.8</v>
      </c>
      <c r="N287" s="37" t="s">
        <v>238</v>
      </c>
    </row>
    <row r="288" spans="1:14">
      <c r="A288" s="44">
        <v>41788</v>
      </c>
      <c r="B288" s="45">
        <v>0.39097222222222222</v>
      </c>
      <c r="C288" s="36">
        <v>1</v>
      </c>
      <c r="D288" s="46">
        <v>107</v>
      </c>
      <c r="E288" s="46" t="s">
        <v>45</v>
      </c>
      <c r="F288" s="46">
        <v>4</v>
      </c>
      <c r="G288" s="36" t="s">
        <v>114</v>
      </c>
      <c r="H288" s="54">
        <v>20.484000000000002</v>
      </c>
      <c r="I288" s="57">
        <v>1.3939642247387911</v>
      </c>
      <c r="J288" s="57">
        <v>44649.56635099119</v>
      </c>
      <c r="K288" s="57">
        <v>-2.577484130684196</v>
      </c>
      <c r="L288" s="54">
        <v>14.5</v>
      </c>
      <c r="M288" s="47">
        <v>28.6</v>
      </c>
      <c r="N288" s="37" t="s">
        <v>238</v>
      </c>
    </row>
    <row r="289" spans="1:14">
      <c r="A289" s="44">
        <v>41788</v>
      </c>
      <c r="B289" s="45">
        <v>0.42986111111111108</v>
      </c>
      <c r="C289" s="36">
        <v>1</v>
      </c>
      <c r="D289" s="46">
        <v>111</v>
      </c>
      <c r="E289" s="46" t="s">
        <v>46</v>
      </c>
      <c r="F289" s="46">
        <v>5</v>
      </c>
      <c r="G289" s="36" t="s">
        <v>114</v>
      </c>
      <c r="H289" s="54">
        <v>21.8</v>
      </c>
      <c r="I289" s="57">
        <v>15.267620730384344</v>
      </c>
      <c r="J289" s="57">
        <v>42116.977236694795</v>
      </c>
      <c r="K289" s="57">
        <v>-1.5909344270947741</v>
      </c>
      <c r="L289" s="54">
        <v>18.55</v>
      </c>
      <c r="M289" s="47">
        <v>35.4</v>
      </c>
      <c r="N289" s="37" t="s">
        <v>238</v>
      </c>
    </row>
    <row r="290" spans="1:14">
      <c r="A290" s="44">
        <v>41788</v>
      </c>
      <c r="B290" s="45">
        <v>0.42986111111111108</v>
      </c>
      <c r="C290" s="36">
        <v>1</v>
      </c>
      <c r="D290" s="46">
        <v>111</v>
      </c>
      <c r="E290" s="46" t="s">
        <v>46</v>
      </c>
      <c r="F290" s="46">
        <v>6</v>
      </c>
      <c r="G290" s="36" t="s">
        <v>114</v>
      </c>
      <c r="H290" s="54">
        <v>21.8</v>
      </c>
      <c r="I290" s="57">
        <v>3.641179652857454</v>
      </c>
      <c r="J290" s="57">
        <v>15461.340849031183</v>
      </c>
      <c r="K290" s="57">
        <v>-3.0191952565260785</v>
      </c>
      <c r="L290" s="54">
        <v>18.350000000000001</v>
      </c>
      <c r="M290" s="47">
        <v>35.1</v>
      </c>
      <c r="N290" s="37" t="s">
        <v>238</v>
      </c>
    </row>
    <row r="291" spans="1:14">
      <c r="A291" s="44">
        <v>41788</v>
      </c>
      <c r="B291" s="45">
        <v>0.42986111111111108</v>
      </c>
      <c r="C291" s="36">
        <v>1</v>
      </c>
      <c r="D291" s="46">
        <v>113</v>
      </c>
      <c r="E291" s="46" t="s">
        <v>55</v>
      </c>
      <c r="F291" s="46">
        <v>7</v>
      </c>
      <c r="G291" s="36" t="s">
        <v>115</v>
      </c>
      <c r="H291" s="54">
        <v>21.8</v>
      </c>
      <c r="I291" s="57">
        <v>10.064999138612951</v>
      </c>
      <c r="J291" s="57">
        <v>14164.576478738294</v>
      </c>
      <c r="K291" s="57">
        <v>1.3160728187736193</v>
      </c>
      <c r="L291" s="54">
        <v>18.25</v>
      </c>
      <c r="M291" s="47">
        <v>34.1</v>
      </c>
      <c r="N291" s="37" t="s">
        <v>238</v>
      </c>
    </row>
    <row r="292" spans="1:14">
      <c r="A292" s="44">
        <v>41788</v>
      </c>
      <c r="B292" s="45">
        <v>0.42986111111111108</v>
      </c>
      <c r="C292" s="36">
        <v>1</v>
      </c>
      <c r="D292" s="46">
        <v>113</v>
      </c>
      <c r="E292" s="46" t="s">
        <v>55</v>
      </c>
      <c r="F292" s="46">
        <v>8</v>
      </c>
      <c r="G292" s="36" t="s">
        <v>115</v>
      </c>
      <c r="H292" s="54">
        <v>21.8</v>
      </c>
      <c r="I292" s="57">
        <v>3.3713174927436835</v>
      </c>
      <c r="J292" s="57">
        <v>3637.5412332143169</v>
      </c>
      <c r="K292" s="57">
        <v>-2.6593528507779993</v>
      </c>
      <c r="L292" s="54">
        <v>18.350000000000001</v>
      </c>
      <c r="M292" s="47">
        <v>35.1</v>
      </c>
      <c r="N292" s="37" t="s">
        <v>238</v>
      </c>
    </row>
    <row r="293" spans="1:14">
      <c r="A293" s="44">
        <v>41788</v>
      </c>
      <c r="B293" s="45">
        <v>0.47916666666666669</v>
      </c>
      <c r="C293" s="36">
        <v>3</v>
      </c>
      <c r="D293" s="46">
        <v>311</v>
      </c>
      <c r="E293" s="46" t="s">
        <v>55</v>
      </c>
      <c r="F293" s="46">
        <v>9</v>
      </c>
      <c r="G293" s="36" t="s">
        <v>115</v>
      </c>
      <c r="H293" s="54">
        <v>23.08</v>
      </c>
      <c r="I293" s="57">
        <v>11.589803855381737</v>
      </c>
      <c r="J293" s="57">
        <v>21003.379352265372</v>
      </c>
      <c r="K293" s="57">
        <v>-0.16909028123492709</v>
      </c>
      <c r="L293" s="54">
        <v>19.25</v>
      </c>
      <c r="M293" s="47">
        <v>23.6</v>
      </c>
      <c r="N293" s="37" t="s">
        <v>238</v>
      </c>
    </row>
    <row r="294" spans="1:14">
      <c r="A294" s="44">
        <v>41788</v>
      </c>
      <c r="B294" s="45">
        <v>0.47916666666666669</v>
      </c>
      <c r="C294" s="36">
        <v>3</v>
      </c>
      <c r="D294" s="46">
        <v>311</v>
      </c>
      <c r="E294" s="46" t="s">
        <v>55</v>
      </c>
      <c r="F294" s="46">
        <v>10</v>
      </c>
      <c r="G294" s="36" t="s">
        <v>115</v>
      </c>
      <c r="H294" s="54">
        <v>23.08</v>
      </c>
      <c r="I294" s="57">
        <v>0.96851535849584858</v>
      </c>
      <c r="J294" s="57">
        <v>1060.0981102917367</v>
      </c>
      <c r="K294" s="57">
        <v>-0.18759339355978685</v>
      </c>
      <c r="L294" s="54">
        <v>18.850000000000001</v>
      </c>
      <c r="M294" s="47">
        <v>30.6</v>
      </c>
      <c r="N294" s="37" t="s">
        <v>238</v>
      </c>
    </row>
    <row r="295" spans="1:14">
      <c r="A295" s="44">
        <v>41788</v>
      </c>
      <c r="B295" s="45">
        <v>0.47916666666666669</v>
      </c>
      <c r="C295" s="36">
        <v>3</v>
      </c>
      <c r="D295" s="46">
        <v>305</v>
      </c>
      <c r="E295" s="46" t="s">
        <v>46</v>
      </c>
      <c r="F295" s="46">
        <v>11</v>
      </c>
      <c r="G295" s="36" t="s">
        <v>114</v>
      </c>
      <c r="H295" s="54">
        <v>23.08</v>
      </c>
      <c r="I295" s="57">
        <v>12.565644177477635</v>
      </c>
      <c r="J295" s="57">
        <v>66510.652618597058</v>
      </c>
      <c r="K295" s="57">
        <v>-0.77896929328658238</v>
      </c>
      <c r="L295" s="54">
        <v>19.399999999999999</v>
      </c>
      <c r="M295" s="47">
        <v>31.1</v>
      </c>
      <c r="N295" s="37" t="s">
        <v>238</v>
      </c>
    </row>
    <row r="296" spans="1:14">
      <c r="A296" s="44">
        <v>41788</v>
      </c>
      <c r="B296" s="45">
        <v>0.47916666666666669</v>
      </c>
      <c r="C296" s="36">
        <v>3</v>
      </c>
      <c r="D296" s="46">
        <v>305</v>
      </c>
      <c r="E296" s="46" t="s">
        <v>46</v>
      </c>
      <c r="F296" s="46">
        <v>12</v>
      </c>
      <c r="G296" s="36" t="s">
        <v>114</v>
      </c>
      <c r="H296" s="54">
        <v>23.08</v>
      </c>
      <c r="I296" s="57">
        <v>22.011835086985091</v>
      </c>
      <c r="J296" s="57">
        <v>76364.028210923178</v>
      </c>
      <c r="K296" s="57">
        <v>2.1721695462910553</v>
      </c>
      <c r="L296" s="54">
        <v>19.75</v>
      </c>
      <c r="M296" s="47">
        <v>38.200000000000003</v>
      </c>
      <c r="N296" s="37" t="s">
        <v>238</v>
      </c>
    </row>
    <row r="297" spans="1:14">
      <c r="A297" s="44">
        <v>41788</v>
      </c>
      <c r="B297" s="45">
        <v>0.39583333333333331</v>
      </c>
      <c r="C297" s="36">
        <v>3</v>
      </c>
      <c r="D297" s="46">
        <v>308</v>
      </c>
      <c r="E297" s="46" t="s">
        <v>59</v>
      </c>
      <c r="F297" s="46">
        <v>13</v>
      </c>
      <c r="G297" s="36" t="s">
        <v>114</v>
      </c>
      <c r="H297" s="54">
        <v>20.76</v>
      </c>
      <c r="I297" s="57">
        <v>2.4957488912946517</v>
      </c>
      <c r="J297" s="57">
        <v>72336.905189074678</v>
      </c>
      <c r="K297" s="57">
        <v>-3.6759658902800227</v>
      </c>
      <c r="L297" s="54">
        <v>14.45</v>
      </c>
      <c r="M297" s="47">
        <v>30.5</v>
      </c>
      <c r="N297" s="37" t="s">
        <v>238</v>
      </c>
    </row>
    <row r="298" spans="1:14">
      <c r="A298" s="44">
        <v>41788</v>
      </c>
      <c r="B298" s="45">
        <v>0.39583333333333331</v>
      </c>
      <c r="C298" s="36">
        <v>3</v>
      </c>
      <c r="D298" s="46">
        <v>308</v>
      </c>
      <c r="E298" s="46" t="s">
        <v>59</v>
      </c>
      <c r="F298" s="46">
        <v>14</v>
      </c>
      <c r="G298" s="36" t="s">
        <v>114</v>
      </c>
      <c r="H298" s="54">
        <v>20.76</v>
      </c>
      <c r="I298" s="57">
        <v>3.0410859165769977</v>
      </c>
      <c r="J298" s="57">
        <v>159132.33595317</v>
      </c>
      <c r="K298" s="57">
        <v>-1.7545200329053042E-3</v>
      </c>
      <c r="L298" s="54">
        <v>14.45</v>
      </c>
      <c r="M298" s="47">
        <v>35.9</v>
      </c>
      <c r="N298" s="37" t="s">
        <v>238</v>
      </c>
    </row>
    <row r="299" spans="1:14">
      <c r="A299" s="44">
        <v>41788</v>
      </c>
      <c r="B299" s="45">
        <v>0.39583333333333331</v>
      </c>
      <c r="C299" s="36">
        <v>3</v>
      </c>
      <c r="D299" s="46">
        <v>309</v>
      </c>
      <c r="E299" s="46" t="s">
        <v>45</v>
      </c>
      <c r="F299" s="46">
        <v>15</v>
      </c>
      <c r="G299" s="36" t="s">
        <v>114</v>
      </c>
      <c r="H299" s="54">
        <v>20.76</v>
      </c>
      <c r="I299" s="57">
        <v>4.1279090010309378</v>
      </c>
      <c r="J299" s="57">
        <v>138183.93735312618</v>
      </c>
      <c r="K299" s="57">
        <v>0.28806342904105386</v>
      </c>
      <c r="L299" s="54">
        <v>14.55</v>
      </c>
      <c r="M299" s="47">
        <v>30.2</v>
      </c>
      <c r="N299" s="37" t="s">
        <v>238</v>
      </c>
    </row>
    <row r="300" spans="1:14">
      <c r="A300" s="44">
        <v>41788</v>
      </c>
      <c r="B300" s="45">
        <v>0.39583333333333331</v>
      </c>
      <c r="C300" s="36">
        <v>3</v>
      </c>
      <c r="D300" s="46">
        <v>309</v>
      </c>
      <c r="E300" s="46" t="s">
        <v>45</v>
      </c>
      <c r="F300" s="46">
        <v>16</v>
      </c>
      <c r="G300" s="36" t="s">
        <v>114</v>
      </c>
      <c r="H300" s="54">
        <v>20.76</v>
      </c>
      <c r="I300" s="57">
        <v>4.8873798325470101</v>
      </c>
      <c r="J300" s="57">
        <v>147860.28067422472</v>
      </c>
      <c r="K300" s="57">
        <v>-2.5870003610956918</v>
      </c>
      <c r="L300" s="54">
        <v>14.5</v>
      </c>
      <c r="M300" s="47">
        <v>27.9</v>
      </c>
      <c r="N300" s="37" t="s">
        <v>238</v>
      </c>
    </row>
    <row r="301" spans="1:14">
      <c r="A301" s="44">
        <v>41788</v>
      </c>
      <c r="B301" s="45">
        <v>0.42708333333333331</v>
      </c>
      <c r="C301" s="36">
        <v>4</v>
      </c>
      <c r="D301" s="46">
        <v>409</v>
      </c>
      <c r="E301" s="46" t="s">
        <v>46</v>
      </c>
      <c r="F301" s="46">
        <v>17</v>
      </c>
      <c r="G301" s="36" t="s">
        <v>114</v>
      </c>
      <c r="H301" s="54">
        <v>21.72</v>
      </c>
      <c r="I301" s="57">
        <v>9.8816750131994606</v>
      </c>
      <c r="J301" s="57">
        <v>45538.496154524713</v>
      </c>
      <c r="K301" s="57">
        <v>-0.97639481478963663</v>
      </c>
      <c r="L301" s="54">
        <v>18.3</v>
      </c>
      <c r="M301" s="47">
        <v>35.799999999999997</v>
      </c>
      <c r="N301" s="37" t="s">
        <v>238</v>
      </c>
    </row>
    <row r="302" spans="1:14">
      <c r="A302" s="44">
        <v>41788</v>
      </c>
      <c r="B302" s="45">
        <v>0.42708333333333331</v>
      </c>
      <c r="C302" s="36">
        <v>4</v>
      </c>
      <c r="D302" s="46">
        <v>409</v>
      </c>
      <c r="E302" s="46" t="s">
        <v>46</v>
      </c>
      <c r="F302" s="46">
        <v>18</v>
      </c>
      <c r="G302" s="36" t="s">
        <v>114</v>
      </c>
      <c r="H302" s="54">
        <v>21.72</v>
      </c>
      <c r="I302" s="57">
        <v>7.8872938850848238</v>
      </c>
      <c r="J302" s="57">
        <v>38224.4829567243</v>
      </c>
      <c r="K302" s="57">
        <v>1.8906676503889377</v>
      </c>
      <c r="L302" s="54">
        <v>19.2</v>
      </c>
      <c r="M302" s="47">
        <v>34.4</v>
      </c>
      <c r="N302" s="37" t="s">
        <v>238</v>
      </c>
    </row>
    <row r="303" spans="1:14">
      <c r="A303" s="44">
        <v>41788</v>
      </c>
      <c r="B303" s="45">
        <v>0.42708333333333331</v>
      </c>
      <c r="C303" s="36">
        <v>4</v>
      </c>
      <c r="D303" s="46">
        <v>404</v>
      </c>
      <c r="E303" s="46" t="s">
        <v>45</v>
      </c>
      <c r="F303" s="46">
        <v>19</v>
      </c>
      <c r="G303" s="36" t="s">
        <v>114</v>
      </c>
      <c r="H303" s="54">
        <v>21.72</v>
      </c>
      <c r="I303" s="57">
        <v>5.8948613350511687</v>
      </c>
      <c r="J303" s="57">
        <v>141948.87582430185</v>
      </c>
      <c r="K303" s="57">
        <v>-5.7291536000597763</v>
      </c>
      <c r="L303" s="54">
        <v>15.55</v>
      </c>
      <c r="M303" s="47">
        <v>29.7</v>
      </c>
      <c r="N303" s="37" t="s">
        <v>238</v>
      </c>
    </row>
    <row r="304" spans="1:14">
      <c r="A304" s="44">
        <v>41788</v>
      </c>
      <c r="B304" s="45">
        <v>0.42708333333333331</v>
      </c>
      <c r="C304" s="36">
        <v>4</v>
      </c>
      <c r="D304" s="46">
        <v>404</v>
      </c>
      <c r="E304" s="46" t="s">
        <v>45</v>
      </c>
      <c r="F304" s="46">
        <v>20</v>
      </c>
      <c r="G304" s="36" t="s">
        <v>114</v>
      </c>
      <c r="H304" s="54">
        <v>21.72</v>
      </c>
      <c r="I304" s="57">
        <v>-0.7354850655567049</v>
      </c>
      <c r="J304" s="57">
        <v>73316.849428047091</v>
      </c>
      <c r="K304" s="57">
        <v>5.4284568904125425</v>
      </c>
      <c r="L304" s="54">
        <v>15.649999999999999</v>
      </c>
      <c r="M304" s="47">
        <v>25.4</v>
      </c>
      <c r="N304" s="37" t="s">
        <v>238</v>
      </c>
    </row>
    <row r="305" spans="1:14">
      <c r="A305" s="44">
        <v>41788</v>
      </c>
      <c r="B305" s="45">
        <v>0.46875</v>
      </c>
      <c r="C305" s="36">
        <v>4</v>
      </c>
      <c r="D305" s="46">
        <v>406</v>
      </c>
      <c r="E305" s="46" t="s">
        <v>59</v>
      </c>
      <c r="F305" s="46">
        <v>21</v>
      </c>
      <c r="G305" s="36" t="s">
        <v>114</v>
      </c>
      <c r="H305" s="54">
        <v>22.805</v>
      </c>
      <c r="I305" s="57">
        <v>1.5688362521472665</v>
      </c>
      <c r="J305" s="57">
        <v>143254.90782986916</v>
      </c>
      <c r="K305" s="57">
        <v>-0.90075947971079617</v>
      </c>
      <c r="L305" s="54">
        <v>17.049999999999997</v>
      </c>
      <c r="M305" s="47">
        <v>37</v>
      </c>
      <c r="N305" s="37" t="s">
        <v>238</v>
      </c>
    </row>
    <row r="306" spans="1:14">
      <c r="A306" s="44">
        <v>41788</v>
      </c>
      <c r="B306" s="45">
        <v>0.46875</v>
      </c>
      <c r="C306" s="36">
        <v>4</v>
      </c>
      <c r="D306" s="46">
        <v>406</v>
      </c>
      <c r="E306" s="46" t="s">
        <v>59</v>
      </c>
      <c r="F306" s="46">
        <v>22</v>
      </c>
      <c r="G306" s="36" t="s">
        <v>114</v>
      </c>
      <c r="H306" s="54">
        <v>22.805</v>
      </c>
      <c r="I306" s="57">
        <v>3.7161338513949697E-2</v>
      </c>
      <c r="J306" s="57">
        <v>71556.30547478408</v>
      </c>
      <c r="K306" s="57">
        <v>-1.7462044120200531</v>
      </c>
      <c r="L306" s="54">
        <v>15.7</v>
      </c>
      <c r="M306" s="47">
        <v>28.4</v>
      </c>
      <c r="N306" s="37" t="s">
        <v>238</v>
      </c>
    </row>
    <row r="307" spans="1:14">
      <c r="A307" s="44">
        <v>41788</v>
      </c>
      <c r="B307" s="45">
        <v>0.46875</v>
      </c>
      <c r="C307" s="36">
        <v>4</v>
      </c>
      <c r="D307" s="46">
        <v>414</v>
      </c>
      <c r="E307" s="46" t="s">
        <v>55</v>
      </c>
      <c r="F307" s="46">
        <v>23</v>
      </c>
      <c r="G307" s="36" t="s">
        <v>115</v>
      </c>
      <c r="H307" s="54">
        <v>22.805</v>
      </c>
      <c r="I307" s="57">
        <v>12.195405707522804</v>
      </c>
      <c r="J307" s="57">
        <v>23922.164387973564</v>
      </c>
      <c r="K307" s="57">
        <v>-1.469486382750322</v>
      </c>
      <c r="L307" s="54">
        <v>18.950000000000003</v>
      </c>
      <c r="M307" s="47">
        <v>35.700000000000003</v>
      </c>
      <c r="N307" s="37" t="s">
        <v>238</v>
      </c>
    </row>
    <row r="308" spans="1:14">
      <c r="A308" s="44">
        <v>41788</v>
      </c>
      <c r="B308" s="45">
        <v>0.46875</v>
      </c>
      <c r="C308" s="36">
        <v>4</v>
      </c>
      <c r="D308" s="46">
        <v>414</v>
      </c>
      <c r="E308" s="46" t="s">
        <v>55</v>
      </c>
      <c r="F308" s="46">
        <v>24</v>
      </c>
      <c r="G308" s="36" t="s">
        <v>115</v>
      </c>
      <c r="H308" s="54">
        <v>22.805</v>
      </c>
      <c r="I308" s="57">
        <v>24.090460092698677</v>
      </c>
      <c r="J308" s="57">
        <v>47202.20817660178</v>
      </c>
      <c r="K308" s="57">
        <v>-10.64890147998512</v>
      </c>
      <c r="L308" s="54">
        <v>20.3</v>
      </c>
      <c r="M308" s="47">
        <v>27.1</v>
      </c>
      <c r="N308" s="37" t="s">
        <v>238</v>
      </c>
    </row>
    <row r="309" spans="1:14">
      <c r="A309" s="44">
        <v>41803</v>
      </c>
      <c r="B309" s="45">
        <v>0.4284722222222222</v>
      </c>
      <c r="C309" s="36">
        <v>1</v>
      </c>
      <c r="D309" s="46">
        <v>105</v>
      </c>
      <c r="E309" s="46" t="s">
        <v>59</v>
      </c>
      <c r="F309" s="46">
        <v>1</v>
      </c>
      <c r="G309" s="36" t="s">
        <v>114</v>
      </c>
      <c r="H309" s="54">
        <v>17.36</v>
      </c>
      <c r="I309" s="57">
        <v>0.54217932252523504</v>
      </c>
      <c r="J309" s="57">
        <v>1179.8070466008824</v>
      </c>
      <c r="K309" s="57">
        <v>3.3744078672664872</v>
      </c>
      <c r="L309" s="54">
        <v>16.100000000000001</v>
      </c>
      <c r="M309" s="47">
        <v>19.899999999999999</v>
      </c>
      <c r="N309" s="37" t="s">
        <v>238</v>
      </c>
    </row>
    <row r="310" spans="1:14">
      <c r="A310" s="44">
        <v>41803</v>
      </c>
      <c r="B310" s="45">
        <v>0.4284722222222222</v>
      </c>
      <c r="C310" s="36">
        <v>1</v>
      </c>
      <c r="D310" s="46">
        <v>105</v>
      </c>
      <c r="E310" s="46" t="s">
        <v>59</v>
      </c>
      <c r="F310" s="46">
        <v>2</v>
      </c>
      <c r="G310" s="36" t="s">
        <v>114</v>
      </c>
      <c r="H310" s="54">
        <v>17.36</v>
      </c>
      <c r="I310" s="57">
        <v>0.65770742588293785</v>
      </c>
      <c r="J310" s="57">
        <v>7248.1242981091373</v>
      </c>
      <c r="K310" s="57">
        <v>-3.2898135728527405</v>
      </c>
      <c r="L310" s="54">
        <v>16.5</v>
      </c>
      <c r="M310" s="47">
        <v>21.4</v>
      </c>
      <c r="N310" s="37" t="s">
        <v>238</v>
      </c>
    </row>
    <row r="311" spans="1:14">
      <c r="A311" s="44">
        <v>41803</v>
      </c>
      <c r="B311" s="45">
        <v>0.4284722222222222</v>
      </c>
      <c r="C311" s="36">
        <v>1</v>
      </c>
      <c r="D311" s="46">
        <v>107</v>
      </c>
      <c r="E311" s="46" t="s">
        <v>45</v>
      </c>
      <c r="F311" s="46">
        <v>3</v>
      </c>
      <c r="G311" s="36" t="s">
        <v>114</v>
      </c>
      <c r="H311" s="54">
        <v>17.36</v>
      </c>
      <c r="I311" s="57">
        <v>1.2255053670983669</v>
      </c>
      <c r="J311" s="57">
        <v>13564.844512961507</v>
      </c>
      <c r="K311" s="57">
        <v>-1.0151315329650989</v>
      </c>
      <c r="L311" s="54">
        <v>15.25</v>
      </c>
      <c r="M311" s="47">
        <v>18.399999999999999</v>
      </c>
      <c r="N311" s="37" t="s">
        <v>238</v>
      </c>
    </row>
    <row r="312" spans="1:14">
      <c r="A312" s="44">
        <v>41803</v>
      </c>
      <c r="B312" s="45">
        <v>0.4284722222222222</v>
      </c>
      <c r="C312" s="36">
        <v>1</v>
      </c>
      <c r="D312" s="46">
        <v>107</v>
      </c>
      <c r="E312" s="46" t="s">
        <v>45</v>
      </c>
      <c r="F312" s="46">
        <v>4</v>
      </c>
      <c r="G312" s="36" t="s">
        <v>114</v>
      </c>
      <c r="H312" s="54">
        <v>17.36</v>
      </c>
      <c r="I312" s="57">
        <v>-0.35817202315912616</v>
      </c>
      <c r="J312" s="57">
        <v>8012.1225452439066</v>
      </c>
      <c r="K312" s="57">
        <v>0.85935557245144312</v>
      </c>
      <c r="L312" s="54">
        <v>16.149999999999999</v>
      </c>
      <c r="M312" s="47">
        <v>16.3</v>
      </c>
      <c r="N312" s="37" t="s">
        <v>238</v>
      </c>
    </row>
    <row r="313" spans="1:14">
      <c r="A313" s="44">
        <v>41803</v>
      </c>
      <c r="B313" s="45">
        <v>0.39097222222222222</v>
      </c>
      <c r="C313" s="36">
        <v>1</v>
      </c>
      <c r="D313" s="46">
        <v>111</v>
      </c>
      <c r="E313" s="46" t="s">
        <v>46</v>
      </c>
      <c r="F313" s="46">
        <v>5</v>
      </c>
      <c r="G313" s="36" t="s">
        <v>114</v>
      </c>
      <c r="H313" s="54">
        <v>16.103000000000002</v>
      </c>
      <c r="I313" s="57">
        <v>7.3444865555211329</v>
      </c>
      <c r="J313" s="57">
        <v>41256.428358883095</v>
      </c>
      <c r="K313" s="57">
        <v>-1.0738673115896804</v>
      </c>
      <c r="L313" s="54">
        <v>16.399999999999999</v>
      </c>
      <c r="M313" s="47">
        <v>22.1</v>
      </c>
      <c r="N313" s="37" t="s">
        <v>238</v>
      </c>
    </row>
    <row r="314" spans="1:14">
      <c r="A314" s="44">
        <v>41803</v>
      </c>
      <c r="B314" s="45">
        <v>0.39097222222222222</v>
      </c>
      <c r="C314" s="36">
        <v>1</v>
      </c>
      <c r="D314" s="46">
        <v>111</v>
      </c>
      <c r="E314" s="46" t="s">
        <v>46</v>
      </c>
      <c r="F314" s="46">
        <v>6</v>
      </c>
      <c r="G314" s="36" t="s">
        <v>114</v>
      </c>
      <c r="H314" s="54">
        <v>16.103000000000002</v>
      </c>
      <c r="I314" s="57">
        <v>5.0868179128698525</v>
      </c>
      <c r="J314" s="57">
        <v>39043.84752395354</v>
      </c>
      <c r="K314" s="57">
        <v>-5.8030098893401896E-2</v>
      </c>
      <c r="L314" s="54">
        <v>17.649999999999999</v>
      </c>
      <c r="M314" s="47">
        <v>23</v>
      </c>
      <c r="N314" s="37" t="s">
        <v>238</v>
      </c>
    </row>
    <row r="315" spans="1:14">
      <c r="A315" s="44">
        <v>41803</v>
      </c>
      <c r="B315" s="45">
        <v>0.39097222222222222</v>
      </c>
      <c r="C315" s="36">
        <v>1</v>
      </c>
      <c r="D315" s="46">
        <v>113</v>
      </c>
      <c r="E315" s="46" t="s">
        <v>55</v>
      </c>
      <c r="F315" s="46">
        <v>7</v>
      </c>
      <c r="G315" s="36" t="s">
        <v>115</v>
      </c>
      <c r="H315" s="54">
        <v>16.103000000000002</v>
      </c>
      <c r="I315" s="57">
        <v>3.6460108820607084</v>
      </c>
      <c r="J315" s="57">
        <v>6512.5684365927491</v>
      </c>
      <c r="K315" s="57">
        <v>-0.15448986458935865</v>
      </c>
      <c r="L315" s="54">
        <v>17.25</v>
      </c>
      <c r="M315" s="47">
        <v>18</v>
      </c>
      <c r="N315" s="37" t="s">
        <v>238</v>
      </c>
    </row>
    <row r="316" spans="1:14">
      <c r="A316" s="44">
        <v>41803</v>
      </c>
      <c r="B316" s="45">
        <v>0.39097222222222222</v>
      </c>
      <c r="C316" s="36">
        <v>1</v>
      </c>
      <c r="D316" s="46">
        <v>113</v>
      </c>
      <c r="E316" s="46" t="s">
        <v>55</v>
      </c>
      <c r="F316" s="46">
        <v>8</v>
      </c>
      <c r="G316" s="36" t="s">
        <v>115</v>
      </c>
      <c r="H316" s="54">
        <v>16.103000000000002</v>
      </c>
      <c r="I316" s="57">
        <v>1.2961490981747426</v>
      </c>
      <c r="J316" s="57">
        <v>1530.4071160041703</v>
      </c>
      <c r="K316" s="57">
        <v>-0.43488521298765026</v>
      </c>
      <c r="L316" s="54">
        <v>17.649999999999999</v>
      </c>
      <c r="M316" s="47">
        <v>22.6</v>
      </c>
      <c r="N316" s="37" t="s">
        <v>238</v>
      </c>
    </row>
    <row r="317" spans="1:14">
      <c r="A317" s="44">
        <v>41803</v>
      </c>
      <c r="B317" s="45">
        <v>0.46666666666666662</v>
      </c>
      <c r="C317" s="36">
        <v>3</v>
      </c>
      <c r="D317" s="46">
        <v>311</v>
      </c>
      <c r="E317" s="46" t="s">
        <v>55</v>
      </c>
      <c r="F317" s="46">
        <v>9</v>
      </c>
      <c r="G317" s="36" t="s">
        <v>115</v>
      </c>
      <c r="H317" s="54">
        <v>18.417999999999999</v>
      </c>
      <c r="I317" s="57">
        <v>2.8759371168930858</v>
      </c>
      <c r="J317" s="57">
        <v>6253.7576190172304</v>
      </c>
      <c r="K317" s="57">
        <v>-2.8650637895696152</v>
      </c>
      <c r="L317" s="54">
        <v>20.100000000000001</v>
      </c>
      <c r="M317" s="47">
        <v>16</v>
      </c>
      <c r="N317" s="37" t="s">
        <v>238</v>
      </c>
    </row>
    <row r="318" spans="1:14">
      <c r="A318" s="44">
        <v>41803</v>
      </c>
      <c r="B318" s="45">
        <v>0.46666666666666662</v>
      </c>
      <c r="C318" s="36">
        <v>3</v>
      </c>
      <c r="D318" s="46">
        <v>311</v>
      </c>
      <c r="E318" s="46" t="s">
        <v>55</v>
      </c>
      <c r="F318" s="46">
        <v>10</v>
      </c>
      <c r="G318" s="36" t="s">
        <v>115</v>
      </c>
      <c r="H318" s="54">
        <v>18.417999999999999</v>
      </c>
      <c r="I318" s="57">
        <v>3.9903952073826616</v>
      </c>
      <c r="J318" s="57">
        <v>7258.3303835612296</v>
      </c>
      <c r="K318" s="57">
        <v>3.471161535593545</v>
      </c>
      <c r="L318" s="54">
        <v>20.6</v>
      </c>
      <c r="M318" s="47">
        <v>13.8</v>
      </c>
      <c r="N318" s="37" t="s">
        <v>238</v>
      </c>
    </row>
    <row r="319" spans="1:14">
      <c r="A319" s="44">
        <v>41803</v>
      </c>
      <c r="B319" s="45">
        <v>0.46666666666666662</v>
      </c>
      <c r="C319" s="36">
        <v>3</v>
      </c>
      <c r="D319" s="46">
        <v>305</v>
      </c>
      <c r="E319" s="46" t="s">
        <v>46</v>
      </c>
      <c r="F319" s="46">
        <v>11</v>
      </c>
      <c r="G319" s="36" t="s">
        <v>114</v>
      </c>
      <c r="H319" s="54">
        <v>18.417999999999999</v>
      </c>
      <c r="I319" s="57">
        <v>7.1414112767130016</v>
      </c>
      <c r="J319" s="57">
        <v>52943.049576071557</v>
      </c>
      <c r="K319" s="57">
        <v>-3.3462656557981201</v>
      </c>
      <c r="L319" s="54">
        <v>19.549999999999997</v>
      </c>
      <c r="M319" s="47">
        <v>16.5</v>
      </c>
      <c r="N319" s="37" t="s">
        <v>238</v>
      </c>
    </row>
    <row r="320" spans="1:14">
      <c r="A320" s="44">
        <v>41803</v>
      </c>
      <c r="B320" s="45">
        <v>0.46666666666666662</v>
      </c>
      <c r="C320" s="36">
        <v>3</v>
      </c>
      <c r="D320" s="46">
        <v>305</v>
      </c>
      <c r="E320" s="46" t="s">
        <v>46</v>
      </c>
      <c r="F320" s="46">
        <v>12</v>
      </c>
      <c r="G320" s="36" t="s">
        <v>114</v>
      </c>
      <c r="H320" s="54">
        <v>18.417999999999999</v>
      </c>
      <c r="I320" s="57">
        <v>30.25555491908159</v>
      </c>
      <c r="J320" s="57">
        <v>102375.09663571315</v>
      </c>
      <c r="K320" s="57">
        <v>-6.10610690224651</v>
      </c>
      <c r="L320" s="54">
        <v>19.700000000000003</v>
      </c>
      <c r="M320" s="47">
        <v>16.399999999999999</v>
      </c>
      <c r="N320" s="37" t="s">
        <v>238</v>
      </c>
    </row>
    <row r="321" spans="1:14">
      <c r="A321" s="44">
        <v>41803</v>
      </c>
      <c r="B321" s="45">
        <v>0.37847222222222227</v>
      </c>
      <c r="C321" s="36">
        <v>3</v>
      </c>
      <c r="D321" s="46">
        <v>308</v>
      </c>
      <c r="E321" s="46" t="s">
        <v>59</v>
      </c>
      <c r="F321" s="46">
        <v>13</v>
      </c>
      <c r="G321" s="36" t="s">
        <v>114</v>
      </c>
      <c r="H321" s="54">
        <v>15.545</v>
      </c>
      <c r="I321" s="57">
        <v>0.59876293778957479</v>
      </c>
      <c r="J321" s="57">
        <v>12946.545415014376</v>
      </c>
      <c r="K321" s="57">
        <v>-0.92530890478378158</v>
      </c>
      <c r="L321" s="54">
        <v>13.85</v>
      </c>
      <c r="M321" s="47">
        <v>32.799999999999997</v>
      </c>
      <c r="N321" s="37" t="s">
        <v>238</v>
      </c>
    </row>
    <row r="322" spans="1:14">
      <c r="A322" s="44">
        <v>41803</v>
      </c>
      <c r="B322" s="45">
        <v>0.37847222222222227</v>
      </c>
      <c r="C322" s="36">
        <v>3</v>
      </c>
      <c r="D322" s="46">
        <v>308</v>
      </c>
      <c r="E322" s="46" t="s">
        <v>59</v>
      </c>
      <c r="F322" s="46">
        <v>14</v>
      </c>
      <c r="G322" s="36" t="s">
        <v>114</v>
      </c>
      <c r="H322" s="54">
        <v>15.545</v>
      </c>
      <c r="I322" s="57">
        <v>-2.8542625573491399E-2</v>
      </c>
      <c r="J322" s="57">
        <v>10814.47813723643</v>
      </c>
      <c r="K322" s="57">
        <v>0.47682876106032579</v>
      </c>
      <c r="L322" s="54">
        <v>14.2</v>
      </c>
      <c r="M322" s="47">
        <v>29.5</v>
      </c>
      <c r="N322" s="37" t="s">
        <v>238</v>
      </c>
    </row>
    <row r="323" spans="1:14">
      <c r="A323" s="44">
        <v>41803</v>
      </c>
      <c r="B323" s="45">
        <v>0.37847222222222227</v>
      </c>
      <c r="C323" s="36">
        <v>3</v>
      </c>
      <c r="D323" s="46">
        <v>309</v>
      </c>
      <c r="E323" s="46" t="s">
        <v>45</v>
      </c>
      <c r="F323" s="46">
        <v>15</v>
      </c>
      <c r="G323" s="36" t="s">
        <v>114</v>
      </c>
      <c r="H323" s="54">
        <v>15.545</v>
      </c>
      <c r="I323" s="57">
        <v>-0.3687126537373947</v>
      </c>
      <c r="J323" s="57">
        <v>11041.546016290968</v>
      </c>
      <c r="K323" s="57">
        <v>0.56457400353588216</v>
      </c>
      <c r="L323" s="54">
        <v>14</v>
      </c>
      <c r="M323" s="47">
        <v>23.7</v>
      </c>
      <c r="N323" s="37" t="s">
        <v>238</v>
      </c>
    </row>
    <row r="324" spans="1:14">
      <c r="A324" s="44">
        <v>41803</v>
      </c>
      <c r="B324" s="45">
        <v>0.37847222222222227</v>
      </c>
      <c r="C324" s="36">
        <v>3</v>
      </c>
      <c r="D324" s="46">
        <v>309</v>
      </c>
      <c r="E324" s="46" t="s">
        <v>45</v>
      </c>
      <c r="F324" s="46">
        <v>16</v>
      </c>
      <c r="G324" s="36" t="s">
        <v>114</v>
      </c>
      <c r="H324" s="54">
        <v>15.545</v>
      </c>
      <c r="I324" s="57">
        <v>0.82204634834648638</v>
      </c>
      <c r="J324" s="57">
        <v>21243.208650582856</v>
      </c>
      <c r="K324" s="57">
        <v>1.5024165094006567</v>
      </c>
      <c r="L324" s="54">
        <v>14.15</v>
      </c>
      <c r="M324" s="47">
        <v>24.2</v>
      </c>
      <c r="N324" s="37" t="s">
        <v>238</v>
      </c>
    </row>
    <row r="325" spans="1:14">
      <c r="A325" s="44">
        <v>41803</v>
      </c>
      <c r="B325" s="45">
        <v>0.45</v>
      </c>
      <c r="C325" s="36">
        <v>4</v>
      </c>
      <c r="D325" s="46">
        <v>409</v>
      </c>
      <c r="E325" s="46" t="s">
        <v>46</v>
      </c>
      <c r="F325" s="46">
        <v>17</v>
      </c>
      <c r="G325" s="36" t="s">
        <v>114</v>
      </c>
      <c r="H325" s="54">
        <v>18.111999999999998</v>
      </c>
      <c r="I325" s="57">
        <v>3.393558962740765</v>
      </c>
      <c r="J325" s="57">
        <v>33193.719918495648</v>
      </c>
      <c r="K325" s="57">
        <v>-0.90985310723409185</v>
      </c>
      <c r="L325" s="54">
        <v>17.75</v>
      </c>
      <c r="M325" s="47">
        <v>21.1</v>
      </c>
      <c r="N325" s="37" t="s">
        <v>238</v>
      </c>
    </row>
    <row r="326" spans="1:14">
      <c r="A326" s="44">
        <v>41803</v>
      </c>
      <c r="B326" s="45">
        <v>0.45</v>
      </c>
      <c r="C326" s="36">
        <v>4</v>
      </c>
      <c r="D326" s="46">
        <v>409</v>
      </c>
      <c r="E326" s="46" t="s">
        <v>46</v>
      </c>
      <c r="F326" s="46">
        <v>18</v>
      </c>
      <c r="G326" s="36" t="s">
        <v>114</v>
      </c>
      <c r="H326" s="54">
        <v>18.111999999999998</v>
      </c>
      <c r="I326" s="57">
        <v>4.7746690653507811</v>
      </c>
      <c r="J326" s="57">
        <v>46137.268727691771</v>
      </c>
      <c r="K326" s="57">
        <v>-2.0977398182562772</v>
      </c>
      <c r="L326" s="54">
        <v>19</v>
      </c>
      <c r="M326" s="47">
        <v>20.6</v>
      </c>
      <c r="N326" s="37" t="s">
        <v>238</v>
      </c>
    </row>
    <row r="327" spans="1:14">
      <c r="A327" s="44">
        <v>41803</v>
      </c>
      <c r="B327" s="45">
        <v>0.41666666666666669</v>
      </c>
      <c r="C327" s="36">
        <v>4</v>
      </c>
      <c r="D327" s="46">
        <v>404</v>
      </c>
      <c r="E327" s="46" t="s">
        <v>45</v>
      </c>
      <c r="F327" s="46">
        <v>19</v>
      </c>
      <c r="G327" s="36" t="s">
        <v>114</v>
      </c>
      <c r="H327" s="54">
        <v>17</v>
      </c>
      <c r="I327" s="57">
        <v>0.52528580758220267</v>
      </c>
      <c r="J327" s="57">
        <v>2833.4940979482808</v>
      </c>
      <c r="K327" s="57">
        <v>1.4098337057780546</v>
      </c>
      <c r="L327" s="54">
        <v>14.100000000000001</v>
      </c>
      <c r="M327" s="47">
        <v>21</v>
      </c>
      <c r="N327" s="37" t="s">
        <v>238</v>
      </c>
    </row>
    <row r="328" spans="1:14">
      <c r="A328" s="44">
        <v>41803</v>
      </c>
      <c r="B328" s="45">
        <v>0.41666666666666669</v>
      </c>
      <c r="C328" s="36">
        <v>4</v>
      </c>
      <c r="D328" s="46">
        <v>404</v>
      </c>
      <c r="E328" s="46" t="s">
        <v>45</v>
      </c>
      <c r="F328" s="46">
        <v>20</v>
      </c>
      <c r="G328" s="36" t="s">
        <v>114</v>
      </c>
      <c r="H328" s="54">
        <v>17</v>
      </c>
      <c r="I328" s="57">
        <v>0.93379641281054604</v>
      </c>
      <c r="J328" s="57">
        <v>6107.5315828742705</v>
      </c>
      <c r="K328" s="57">
        <v>-0.73137686163280791</v>
      </c>
      <c r="L328" s="54">
        <v>14.850000000000001</v>
      </c>
      <c r="M328" s="47">
        <v>20.7</v>
      </c>
      <c r="N328" s="37" t="s">
        <v>238</v>
      </c>
    </row>
    <row r="329" spans="1:14">
      <c r="A329" s="44">
        <v>41803</v>
      </c>
      <c r="B329" s="45">
        <v>0.41666666666666669</v>
      </c>
      <c r="C329" s="36">
        <v>4</v>
      </c>
      <c r="D329" s="46">
        <v>406</v>
      </c>
      <c r="E329" s="46" t="s">
        <v>59</v>
      </c>
      <c r="F329" s="46">
        <v>21</v>
      </c>
      <c r="G329" s="36" t="s">
        <v>114</v>
      </c>
      <c r="H329" s="54">
        <v>17</v>
      </c>
      <c r="I329" s="57">
        <v>0.84450637508525361</v>
      </c>
      <c r="J329" s="57">
        <v>516.02767226515709</v>
      </c>
      <c r="K329" s="57">
        <v>-1.1009305451108973</v>
      </c>
      <c r="L329" s="54">
        <v>14.15</v>
      </c>
      <c r="M329" s="47">
        <v>19.7</v>
      </c>
      <c r="N329" s="37" t="s">
        <v>238</v>
      </c>
    </row>
    <row r="330" spans="1:14">
      <c r="A330" s="44">
        <v>41803</v>
      </c>
      <c r="B330" s="45">
        <v>0.41666666666666669</v>
      </c>
      <c r="C330" s="36">
        <v>4</v>
      </c>
      <c r="D330" s="46">
        <v>406</v>
      </c>
      <c r="E330" s="46" t="s">
        <v>59</v>
      </c>
      <c r="F330" s="46">
        <v>22</v>
      </c>
      <c r="G330" s="36" t="s">
        <v>114</v>
      </c>
      <c r="H330" s="54">
        <v>17</v>
      </c>
      <c r="I330" s="57">
        <v>0.91220853310334959</v>
      </c>
      <c r="J330" s="57">
        <v>7467.2176161055322</v>
      </c>
      <c r="K330" s="57">
        <v>-1.0929428753024595</v>
      </c>
      <c r="L330" s="54">
        <v>13.9</v>
      </c>
      <c r="M330" s="47">
        <v>23.9</v>
      </c>
      <c r="N330" s="37" t="s">
        <v>238</v>
      </c>
    </row>
    <row r="331" spans="1:14">
      <c r="A331" s="44">
        <v>41803</v>
      </c>
      <c r="B331" s="45">
        <v>0.45</v>
      </c>
      <c r="C331" s="36">
        <v>4</v>
      </c>
      <c r="D331" s="46">
        <v>414</v>
      </c>
      <c r="E331" s="46" t="s">
        <v>55</v>
      </c>
      <c r="F331" s="46">
        <v>23</v>
      </c>
      <c r="G331" s="36" t="s">
        <v>115</v>
      </c>
      <c r="H331" s="54">
        <v>18.111999999999998</v>
      </c>
      <c r="I331" s="57">
        <v>1.5677290668395918</v>
      </c>
      <c r="J331" s="57">
        <v>5336.699684791769</v>
      </c>
      <c r="K331" s="57">
        <v>1.5462276123925405</v>
      </c>
      <c r="L331" s="54">
        <v>18.3</v>
      </c>
      <c r="M331" s="47">
        <v>22.9</v>
      </c>
      <c r="N331" s="37" t="s">
        <v>238</v>
      </c>
    </row>
    <row r="332" spans="1:14">
      <c r="A332" s="44">
        <v>41803</v>
      </c>
      <c r="B332" s="45">
        <v>0.45</v>
      </c>
      <c r="C332" s="36">
        <v>4</v>
      </c>
      <c r="D332" s="46">
        <v>414</v>
      </c>
      <c r="E332" s="46" t="s">
        <v>55</v>
      </c>
      <c r="F332" s="46">
        <v>24</v>
      </c>
      <c r="G332" s="36" t="s">
        <v>115</v>
      </c>
      <c r="H332" s="54">
        <v>18.111999999999998</v>
      </c>
      <c r="I332" s="57">
        <v>2.2390791202928542</v>
      </c>
      <c r="J332" s="57">
        <v>7920.2510574115749</v>
      </c>
      <c r="K332" s="57">
        <v>-0.9229028724889784</v>
      </c>
      <c r="L332" s="54">
        <v>18.350000000000001</v>
      </c>
      <c r="M332" s="47">
        <v>20.6</v>
      </c>
      <c r="N332" s="37" t="s">
        <v>238</v>
      </c>
    </row>
    <row r="333" spans="1:14">
      <c r="A333" s="44">
        <v>41807</v>
      </c>
      <c r="B333" s="45">
        <v>0.43055555555555558</v>
      </c>
      <c r="C333" s="36">
        <v>1</v>
      </c>
      <c r="D333" s="46">
        <v>105</v>
      </c>
      <c r="E333" s="46" t="s">
        <v>59</v>
      </c>
      <c r="F333" s="46">
        <v>1</v>
      </c>
      <c r="G333" s="36" t="s">
        <v>114</v>
      </c>
      <c r="H333" s="54">
        <v>22.36</v>
      </c>
      <c r="I333" s="57">
        <v>87.320429432804588</v>
      </c>
      <c r="J333" s="57">
        <v>36989.138800582514</v>
      </c>
      <c r="K333" s="57">
        <v>2.2340182707629901</v>
      </c>
      <c r="L333" s="54">
        <v>22</v>
      </c>
      <c r="M333" s="47">
        <v>31.7</v>
      </c>
      <c r="N333" s="37" t="s">
        <v>238</v>
      </c>
    </row>
    <row r="334" spans="1:14">
      <c r="A334" s="44">
        <v>41807</v>
      </c>
      <c r="B334" s="45">
        <v>0.43055555555555558</v>
      </c>
      <c r="C334" s="36">
        <v>1</v>
      </c>
      <c r="D334" s="46">
        <v>105</v>
      </c>
      <c r="E334" s="46" t="s">
        <v>59</v>
      </c>
      <c r="F334" s="46">
        <v>2</v>
      </c>
      <c r="G334" s="36" t="s">
        <v>114</v>
      </c>
      <c r="H334" s="54">
        <v>22.36</v>
      </c>
      <c r="I334" s="57">
        <v>68.040290343185006</v>
      </c>
      <c r="J334" s="57">
        <v>46351.056646576289</v>
      </c>
      <c r="K334" s="57">
        <v>3.578870212142379</v>
      </c>
      <c r="L334" s="54">
        <v>22</v>
      </c>
      <c r="M334" s="47">
        <v>30.3</v>
      </c>
      <c r="N334" s="37" t="s">
        <v>238</v>
      </c>
    </row>
    <row r="335" spans="1:14">
      <c r="A335" s="44">
        <v>41807</v>
      </c>
      <c r="B335" s="45">
        <v>0.43055555555555558</v>
      </c>
      <c r="C335" s="36">
        <v>1</v>
      </c>
      <c r="D335" s="46">
        <v>107</v>
      </c>
      <c r="E335" s="46" t="s">
        <v>45</v>
      </c>
      <c r="F335" s="46">
        <v>3</v>
      </c>
      <c r="G335" s="36" t="s">
        <v>114</v>
      </c>
      <c r="H335" s="54">
        <v>22.36</v>
      </c>
      <c r="I335" s="57">
        <v>183.18063911952044</v>
      </c>
      <c r="J335" s="57">
        <v>100236.02087647284</v>
      </c>
      <c r="K335" s="57">
        <v>-0.75826038779372806</v>
      </c>
      <c r="L335" s="54">
        <v>21.6</v>
      </c>
      <c r="M335" s="47">
        <v>28.9</v>
      </c>
      <c r="N335" s="37" t="s">
        <v>238</v>
      </c>
    </row>
    <row r="336" spans="1:14">
      <c r="A336" s="44">
        <v>41807</v>
      </c>
      <c r="B336" s="45">
        <v>0.43055555555555558</v>
      </c>
      <c r="C336" s="36">
        <v>1</v>
      </c>
      <c r="D336" s="46">
        <v>107</v>
      </c>
      <c r="E336" s="46" t="s">
        <v>45</v>
      </c>
      <c r="F336" s="46">
        <v>4</v>
      </c>
      <c r="G336" s="36" t="s">
        <v>114</v>
      </c>
      <c r="H336" s="54">
        <v>22.36</v>
      </c>
      <c r="I336" s="57">
        <v>71.801822364584922</v>
      </c>
      <c r="J336" s="57">
        <v>13623.243219950167</v>
      </c>
      <c r="K336" s="57">
        <v>1.9739710149693197</v>
      </c>
      <c r="L336" s="54">
        <v>22</v>
      </c>
      <c r="M336" s="47">
        <v>31.4</v>
      </c>
      <c r="N336" s="37" t="s">
        <v>238</v>
      </c>
    </row>
    <row r="337" spans="1:14">
      <c r="A337" s="44">
        <v>41807</v>
      </c>
      <c r="B337" s="45">
        <v>0.47430555555555554</v>
      </c>
      <c r="C337" s="36">
        <v>1</v>
      </c>
      <c r="D337" s="46">
        <v>111</v>
      </c>
      <c r="E337" s="46" t="s">
        <v>46</v>
      </c>
      <c r="F337" s="46">
        <v>5</v>
      </c>
      <c r="G337" s="36" t="s">
        <v>114</v>
      </c>
      <c r="H337" s="54">
        <v>23.69</v>
      </c>
      <c r="I337" s="57">
        <v>50.93550506408782</v>
      </c>
      <c r="J337" s="57">
        <v>96143.518996800878</v>
      </c>
      <c r="K337" s="57">
        <v>-4.0071585024159102</v>
      </c>
      <c r="L337" s="54">
        <v>25.25</v>
      </c>
      <c r="M337" s="47">
        <v>30.9</v>
      </c>
      <c r="N337" s="37" t="s">
        <v>238</v>
      </c>
    </row>
    <row r="338" spans="1:14">
      <c r="A338" s="44">
        <v>41807</v>
      </c>
      <c r="B338" s="45">
        <v>0.47430555555555554</v>
      </c>
      <c r="C338" s="36">
        <v>1</v>
      </c>
      <c r="D338" s="46">
        <v>111</v>
      </c>
      <c r="E338" s="46" t="s">
        <v>46</v>
      </c>
      <c r="F338" s="46">
        <v>6</v>
      </c>
      <c r="G338" s="36" t="s">
        <v>114</v>
      </c>
      <c r="H338" s="54">
        <v>23.69</v>
      </c>
      <c r="I338" s="57">
        <v>22.50222868832078</v>
      </c>
      <c r="J338" s="57">
        <v>83060.183231158895</v>
      </c>
      <c r="K338" s="57">
        <v>16.136887056778466</v>
      </c>
      <c r="L338" s="54">
        <v>25.1</v>
      </c>
      <c r="M338" s="47">
        <v>32.700000000000003</v>
      </c>
      <c r="N338" s="37" t="s">
        <v>238</v>
      </c>
    </row>
    <row r="339" spans="1:14">
      <c r="A339" s="44">
        <v>41807</v>
      </c>
      <c r="B339" s="45">
        <v>0.47430555555555554</v>
      </c>
      <c r="C339" s="36">
        <v>1</v>
      </c>
      <c r="D339" s="46">
        <v>113</v>
      </c>
      <c r="E339" s="46" t="s">
        <v>55</v>
      </c>
      <c r="F339" s="46">
        <v>7</v>
      </c>
      <c r="G339" s="36" t="s">
        <v>115</v>
      </c>
      <c r="H339" s="54">
        <v>23.69</v>
      </c>
      <c r="I339" s="57" t="s">
        <v>238</v>
      </c>
      <c r="J339" s="57" t="s">
        <v>238</v>
      </c>
      <c r="K339" s="57" t="s">
        <v>238</v>
      </c>
      <c r="L339" s="54">
        <v>24.299999999999997</v>
      </c>
      <c r="M339" s="47">
        <v>30.6</v>
      </c>
      <c r="N339" s="37" t="s">
        <v>238</v>
      </c>
    </row>
    <row r="340" spans="1:14">
      <c r="A340" s="44">
        <v>41807</v>
      </c>
      <c r="B340" s="45">
        <v>0.47430555555555554</v>
      </c>
      <c r="C340" s="36">
        <v>1</v>
      </c>
      <c r="D340" s="46">
        <v>113</v>
      </c>
      <c r="E340" s="46" t="s">
        <v>55</v>
      </c>
      <c r="F340" s="46">
        <v>8</v>
      </c>
      <c r="G340" s="36" t="s">
        <v>115</v>
      </c>
      <c r="H340" s="54">
        <v>23.69</v>
      </c>
      <c r="I340" s="57">
        <v>39.584192563564351</v>
      </c>
      <c r="J340" s="57">
        <v>13302.416480778104</v>
      </c>
      <c r="K340" s="57">
        <v>0.83691160739639625</v>
      </c>
      <c r="L340" s="54">
        <v>23.9</v>
      </c>
      <c r="M340" s="47">
        <v>31.7</v>
      </c>
      <c r="N340" s="37" t="s">
        <v>238</v>
      </c>
    </row>
    <row r="341" spans="1:14">
      <c r="A341" s="44">
        <v>41807</v>
      </c>
      <c r="B341" s="45">
        <v>0.51944444444444449</v>
      </c>
      <c r="C341" s="36">
        <v>3</v>
      </c>
      <c r="D341" s="46">
        <v>311</v>
      </c>
      <c r="E341" s="46" t="s">
        <v>55</v>
      </c>
      <c r="F341" s="46">
        <v>9</v>
      </c>
      <c r="G341" s="36" t="s">
        <v>115</v>
      </c>
      <c r="H341" s="54">
        <v>24.71</v>
      </c>
      <c r="I341" s="57">
        <v>49.005265490478756</v>
      </c>
      <c r="J341" s="57">
        <v>48815.017631660463</v>
      </c>
      <c r="K341" s="57">
        <v>-0.46553195423389077</v>
      </c>
      <c r="L341" s="54">
        <v>25.85</v>
      </c>
      <c r="M341" s="47">
        <v>27.2</v>
      </c>
      <c r="N341" s="37" t="s">
        <v>238</v>
      </c>
    </row>
    <row r="342" spans="1:14">
      <c r="A342" s="44">
        <v>41807</v>
      </c>
      <c r="B342" s="45">
        <v>0.51944444444444449</v>
      </c>
      <c r="C342" s="36">
        <v>3</v>
      </c>
      <c r="D342" s="46">
        <v>311</v>
      </c>
      <c r="E342" s="46" t="s">
        <v>55</v>
      </c>
      <c r="F342" s="46">
        <v>10</v>
      </c>
      <c r="G342" s="36" t="s">
        <v>115</v>
      </c>
      <c r="H342" s="54">
        <v>24.71</v>
      </c>
      <c r="I342" s="57">
        <v>61.688261987842317</v>
      </c>
      <c r="J342" s="57">
        <v>44194.567837148235</v>
      </c>
      <c r="K342" s="57">
        <v>-3.3673549347943097</v>
      </c>
      <c r="L342" s="54">
        <v>25.700000000000003</v>
      </c>
      <c r="M342" s="47">
        <v>27.4</v>
      </c>
      <c r="N342" s="37" t="s">
        <v>238</v>
      </c>
    </row>
    <row r="343" spans="1:14">
      <c r="A343" s="44">
        <v>41807</v>
      </c>
      <c r="B343" s="45">
        <v>0.51944444444444449</v>
      </c>
      <c r="C343" s="36">
        <v>3</v>
      </c>
      <c r="D343" s="46">
        <v>305</v>
      </c>
      <c r="E343" s="46" t="s">
        <v>46</v>
      </c>
      <c r="F343" s="46">
        <v>11</v>
      </c>
      <c r="G343" s="36" t="s">
        <v>114</v>
      </c>
      <c r="H343" s="54">
        <v>24.71</v>
      </c>
      <c r="I343" s="57">
        <v>56.369143131937676</v>
      </c>
      <c r="J343" s="57">
        <v>97074.751784811553</v>
      </c>
      <c r="K343" s="57">
        <v>-1.0599838911973998</v>
      </c>
      <c r="L343" s="54">
        <v>26.55</v>
      </c>
      <c r="M343" s="47">
        <v>22.5</v>
      </c>
      <c r="N343" s="37" t="s">
        <v>238</v>
      </c>
    </row>
    <row r="344" spans="1:14">
      <c r="A344" s="44">
        <v>41807</v>
      </c>
      <c r="B344" s="45">
        <v>0.51944444444444449</v>
      </c>
      <c r="C344" s="36">
        <v>3</v>
      </c>
      <c r="D344" s="46">
        <v>305</v>
      </c>
      <c r="E344" s="46" t="s">
        <v>46</v>
      </c>
      <c r="F344" s="46">
        <v>12</v>
      </c>
      <c r="G344" s="36" t="s">
        <v>114</v>
      </c>
      <c r="H344" s="54">
        <v>24.71</v>
      </c>
      <c r="I344" s="57">
        <v>19.808220605094519</v>
      </c>
      <c r="J344" s="57">
        <v>95181.452964018506</v>
      </c>
      <c r="K344" s="57">
        <v>7.0125467784263543E-3</v>
      </c>
      <c r="L344" s="54">
        <v>25.950000000000003</v>
      </c>
      <c r="M344" s="47">
        <v>24.9</v>
      </c>
      <c r="N344" s="37" t="s">
        <v>238</v>
      </c>
    </row>
    <row r="345" spans="1:14">
      <c r="A345" s="44">
        <v>41807</v>
      </c>
      <c r="B345" s="45">
        <v>0.42638888888888887</v>
      </c>
      <c r="C345" s="36">
        <v>3</v>
      </c>
      <c r="D345" s="46">
        <v>308</v>
      </c>
      <c r="E345" s="46" t="s">
        <v>59</v>
      </c>
      <c r="F345" s="46">
        <v>13</v>
      </c>
      <c r="G345" s="36" t="s">
        <v>114</v>
      </c>
      <c r="H345" s="54">
        <v>22.29</v>
      </c>
      <c r="I345" s="57">
        <v>73.461291252081764</v>
      </c>
      <c r="J345" s="57">
        <v>115077.55312523521</v>
      </c>
      <c r="K345" s="57">
        <v>3.1008319126193591</v>
      </c>
      <c r="L345" s="54">
        <v>20.350000000000001</v>
      </c>
      <c r="M345" s="47">
        <v>43.8</v>
      </c>
      <c r="N345" s="37" t="s">
        <v>238</v>
      </c>
    </row>
    <row r="346" spans="1:14">
      <c r="A346" s="44">
        <v>41807</v>
      </c>
      <c r="B346" s="45">
        <v>0.42638888888888887</v>
      </c>
      <c r="C346" s="36">
        <v>3</v>
      </c>
      <c r="D346" s="46">
        <v>308</v>
      </c>
      <c r="E346" s="46" t="s">
        <v>59</v>
      </c>
      <c r="F346" s="46">
        <v>14</v>
      </c>
      <c r="G346" s="36" t="s">
        <v>114</v>
      </c>
      <c r="H346" s="54">
        <v>22.29</v>
      </c>
      <c r="I346" s="57">
        <v>107.03991210915733</v>
      </c>
      <c r="J346" s="57">
        <v>94753.964510620237</v>
      </c>
      <c r="K346" s="57">
        <v>3.3243357003910918</v>
      </c>
      <c r="L346" s="54">
        <v>20.6</v>
      </c>
      <c r="M346" s="47">
        <v>44.5</v>
      </c>
      <c r="N346" s="37" t="s">
        <v>238</v>
      </c>
    </row>
    <row r="347" spans="1:14">
      <c r="A347" s="44">
        <v>41807</v>
      </c>
      <c r="B347" s="45">
        <v>0.42638888888888887</v>
      </c>
      <c r="C347" s="36">
        <v>3</v>
      </c>
      <c r="D347" s="46">
        <v>309</v>
      </c>
      <c r="E347" s="46" t="s">
        <v>45</v>
      </c>
      <c r="F347" s="46">
        <v>15</v>
      </c>
      <c r="G347" s="36" t="s">
        <v>114</v>
      </c>
      <c r="H347" s="54">
        <v>22.29</v>
      </c>
      <c r="I347" s="57">
        <v>131.71876831100155</v>
      </c>
      <c r="J347" s="57">
        <v>90370.88305222895</v>
      </c>
      <c r="K347" s="57">
        <v>0.70003665199951026</v>
      </c>
      <c r="L347" s="54">
        <v>21.049999999999997</v>
      </c>
      <c r="M347" s="47">
        <v>44.9</v>
      </c>
      <c r="N347" s="37" t="s">
        <v>238</v>
      </c>
    </row>
    <row r="348" spans="1:14">
      <c r="A348" s="44">
        <v>41807</v>
      </c>
      <c r="B348" s="45">
        <v>0.42638888888888887</v>
      </c>
      <c r="C348" s="36">
        <v>3</v>
      </c>
      <c r="D348" s="46">
        <v>309</v>
      </c>
      <c r="E348" s="46" t="s">
        <v>45</v>
      </c>
      <c r="F348" s="46">
        <v>16</v>
      </c>
      <c r="G348" s="36" t="s">
        <v>114</v>
      </c>
      <c r="H348" s="54">
        <v>22.29</v>
      </c>
      <c r="I348" s="57">
        <v>141.91616172269036</v>
      </c>
      <c r="J348" s="57">
        <v>100147.01643058988</v>
      </c>
      <c r="K348" s="57">
        <v>5.3650028466905217</v>
      </c>
      <c r="L348" s="54">
        <v>21.5</v>
      </c>
      <c r="M348" s="47">
        <v>43.9</v>
      </c>
      <c r="N348" s="37" t="s">
        <v>238</v>
      </c>
    </row>
    <row r="349" spans="1:14">
      <c r="A349" s="44">
        <v>41807</v>
      </c>
      <c r="B349" s="45">
        <v>0.4694444444444445</v>
      </c>
      <c r="C349" s="36">
        <v>4</v>
      </c>
      <c r="D349" s="46">
        <v>409</v>
      </c>
      <c r="E349" s="46" t="s">
        <v>46</v>
      </c>
      <c r="F349" s="46">
        <v>17</v>
      </c>
      <c r="G349" s="36" t="s">
        <v>114</v>
      </c>
      <c r="H349" s="54">
        <v>23.58</v>
      </c>
      <c r="I349" s="57">
        <v>57.569882120979813</v>
      </c>
      <c r="J349" s="57">
        <v>52680.103939663248</v>
      </c>
      <c r="K349" s="57">
        <v>-1.4890894834415291</v>
      </c>
      <c r="L349" s="54">
        <v>22.25</v>
      </c>
      <c r="M349" s="47">
        <v>42.6</v>
      </c>
      <c r="N349" s="37" t="s">
        <v>238</v>
      </c>
    </row>
    <row r="350" spans="1:14">
      <c r="A350" s="44">
        <v>41807</v>
      </c>
      <c r="B350" s="45">
        <v>0.4694444444444445</v>
      </c>
      <c r="C350" s="36">
        <v>4</v>
      </c>
      <c r="D350" s="46">
        <v>409</v>
      </c>
      <c r="E350" s="46" t="s">
        <v>46</v>
      </c>
      <c r="F350" s="46">
        <v>18</v>
      </c>
      <c r="G350" s="36" t="s">
        <v>114</v>
      </c>
      <c r="H350" s="54">
        <v>23.58</v>
      </c>
      <c r="I350" s="57">
        <v>22.871235266506897</v>
      </c>
      <c r="J350" s="57">
        <v>113148.16750491502</v>
      </c>
      <c r="K350" s="57">
        <v>-3.3281113826970419</v>
      </c>
      <c r="L350" s="54">
        <v>23.35</v>
      </c>
      <c r="M350" s="47">
        <v>46</v>
      </c>
      <c r="N350" s="37" t="s">
        <v>238</v>
      </c>
    </row>
    <row r="351" spans="1:14">
      <c r="A351" s="44">
        <v>41807</v>
      </c>
      <c r="B351" s="45">
        <v>0.4694444444444445</v>
      </c>
      <c r="C351" s="36">
        <v>4</v>
      </c>
      <c r="D351" s="46">
        <v>404</v>
      </c>
      <c r="E351" s="46" t="s">
        <v>45</v>
      </c>
      <c r="F351" s="46">
        <v>19</v>
      </c>
      <c r="G351" s="36" t="s">
        <v>114</v>
      </c>
      <c r="H351" s="54">
        <v>23.58</v>
      </c>
      <c r="I351" s="57">
        <v>89.576363584597047</v>
      </c>
      <c r="J351" s="57">
        <v>65862.947860427768</v>
      </c>
      <c r="K351" s="57">
        <v>2.0219555986935815</v>
      </c>
      <c r="L351" s="54">
        <v>22.15</v>
      </c>
      <c r="M351" s="47">
        <v>42.8</v>
      </c>
      <c r="N351" s="37" t="s">
        <v>238</v>
      </c>
    </row>
    <row r="352" spans="1:14">
      <c r="A352" s="44">
        <v>41807</v>
      </c>
      <c r="B352" s="45">
        <v>0.4694444444444445</v>
      </c>
      <c r="C352" s="36">
        <v>4</v>
      </c>
      <c r="D352" s="46">
        <v>404</v>
      </c>
      <c r="E352" s="46" t="s">
        <v>45</v>
      </c>
      <c r="F352" s="46">
        <v>20</v>
      </c>
      <c r="G352" s="36" t="s">
        <v>114</v>
      </c>
      <c r="H352" s="54">
        <v>23.58</v>
      </c>
      <c r="I352" s="57">
        <v>136.04117237842814</v>
      </c>
      <c r="J352" s="57">
        <v>63946.925991533644</v>
      </c>
      <c r="K352" s="57">
        <v>4.7827371293422916</v>
      </c>
      <c r="L352" s="54">
        <v>21.950000000000003</v>
      </c>
      <c r="M352" s="47">
        <v>48</v>
      </c>
      <c r="N352" s="37" t="s">
        <v>238</v>
      </c>
    </row>
    <row r="353" spans="1:14">
      <c r="A353" s="44">
        <v>41807</v>
      </c>
      <c r="B353" s="45">
        <v>0.50694444444444442</v>
      </c>
      <c r="C353" s="36">
        <v>4</v>
      </c>
      <c r="D353" s="46">
        <v>406</v>
      </c>
      <c r="E353" s="46" t="s">
        <v>59</v>
      </c>
      <c r="F353" s="46">
        <v>21</v>
      </c>
      <c r="G353" s="36" t="s">
        <v>114</v>
      </c>
      <c r="H353" s="54">
        <v>24.39</v>
      </c>
      <c r="I353" s="57">
        <v>370.80887617273925</v>
      </c>
      <c r="J353" s="57">
        <v>109370.65432368951</v>
      </c>
      <c r="K353" s="57">
        <v>-3.6137780733867917</v>
      </c>
      <c r="L353" s="54">
        <v>22.6</v>
      </c>
      <c r="M353" s="47">
        <v>45.1</v>
      </c>
      <c r="N353" s="37" t="s">
        <v>238</v>
      </c>
    </row>
    <row r="354" spans="1:14">
      <c r="A354" s="44">
        <v>41807</v>
      </c>
      <c r="B354" s="45">
        <v>0.50694444444444442</v>
      </c>
      <c r="C354" s="36">
        <v>4</v>
      </c>
      <c r="D354" s="46">
        <v>406</v>
      </c>
      <c r="E354" s="46" t="s">
        <v>59</v>
      </c>
      <c r="F354" s="46">
        <v>22</v>
      </c>
      <c r="G354" s="36" t="s">
        <v>114</v>
      </c>
      <c r="H354" s="54">
        <v>24.39</v>
      </c>
      <c r="I354" s="57">
        <v>422.12304355340302</v>
      </c>
      <c r="J354" s="57">
        <v>112424.99394600505</v>
      </c>
      <c r="K354" s="57">
        <v>0.37935741308269455</v>
      </c>
      <c r="L354" s="54">
        <v>21.8</v>
      </c>
      <c r="M354" s="47">
        <v>46.1</v>
      </c>
      <c r="N354" s="37" t="s">
        <v>238</v>
      </c>
    </row>
    <row r="355" spans="1:14">
      <c r="A355" s="44">
        <v>41807</v>
      </c>
      <c r="B355" s="49">
        <v>0.50694444444444442</v>
      </c>
      <c r="C355" s="36">
        <v>4</v>
      </c>
      <c r="D355" s="46">
        <v>414</v>
      </c>
      <c r="E355" s="46" t="s">
        <v>55</v>
      </c>
      <c r="F355" s="46">
        <v>23</v>
      </c>
      <c r="G355" s="36" t="s">
        <v>115</v>
      </c>
      <c r="H355" s="55">
        <v>24.39</v>
      </c>
      <c r="I355" s="57">
        <v>87.356006902683319</v>
      </c>
      <c r="J355" s="57">
        <v>71637.403296157601</v>
      </c>
      <c r="K355" s="57">
        <v>-2.0072195837437703</v>
      </c>
      <c r="L355" s="54">
        <v>23.2</v>
      </c>
      <c r="M355" s="47">
        <v>40.9</v>
      </c>
      <c r="N355" s="37" t="s">
        <v>238</v>
      </c>
    </row>
    <row r="356" spans="1:14">
      <c r="A356" s="44">
        <v>41807</v>
      </c>
      <c r="B356" s="45">
        <v>0.50694444444444442</v>
      </c>
      <c r="C356" s="36">
        <v>4</v>
      </c>
      <c r="D356" s="46">
        <v>414</v>
      </c>
      <c r="E356" s="46" t="s">
        <v>55</v>
      </c>
      <c r="F356" s="46">
        <v>24</v>
      </c>
      <c r="G356" s="36" t="s">
        <v>115</v>
      </c>
      <c r="H356" s="54">
        <v>24.39</v>
      </c>
      <c r="I356" s="57">
        <v>62.849831536064151</v>
      </c>
      <c r="J356" s="57">
        <v>65681.820170494961</v>
      </c>
      <c r="K356" s="57">
        <v>-5.1625206316380758</v>
      </c>
      <c r="L356" s="54">
        <v>23</v>
      </c>
      <c r="M356" s="47">
        <v>40.299999999999997</v>
      </c>
      <c r="N356" s="37" t="s">
        <v>238</v>
      </c>
    </row>
    <row r="357" spans="1:14">
      <c r="A357" s="44">
        <v>41813</v>
      </c>
      <c r="B357" s="45">
        <v>0.40277777777777773</v>
      </c>
      <c r="C357" s="36">
        <v>1</v>
      </c>
      <c r="D357" s="46">
        <v>105</v>
      </c>
      <c r="E357" s="46" t="s">
        <v>59</v>
      </c>
      <c r="F357" s="46">
        <v>1</v>
      </c>
      <c r="G357" s="36" t="s">
        <v>114</v>
      </c>
      <c r="H357" s="54">
        <v>23.13</v>
      </c>
      <c r="I357" s="57">
        <v>8.730750097107169</v>
      </c>
      <c r="J357" s="57">
        <v>104503.32248977048</v>
      </c>
      <c r="K357" s="57">
        <v>-2.4143953328617296</v>
      </c>
      <c r="L357" s="54">
        <v>22.4</v>
      </c>
      <c r="M357" s="47">
        <v>35.299999999999997</v>
      </c>
      <c r="N357" s="37" t="s">
        <v>238</v>
      </c>
    </row>
    <row r="358" spans="1:14">
      <c r="A358" s="44">
        <v>41813</v>
      </c>
      <c r="B358" s="45">
        <v>0.40277777777777773</v>
      </c>
      <c r="C358" s="36">
        <v>1</v>
      </c>
      <c r="D358" s="46">
        <v>105</v>
      </c>
      <c r="E358" s="46" t="s">
        <v>59</v>
      </c>
      <c r="F358" s="46">
        <v>2</v>
      </c>
      <c r="G358" s="36" t="s">
        <v>114</v>
      </c>
      <c r="H358" s="54">
        <v>23.13</v>
      </c>
      <c r="I358" s="57">
        <v>8.1850069180682929</v>
      </c>
      <c r="J358" s="57">
        <v>80577.511428538113</v>
      </c>
      <c r="K358" s="57">
        <v>3.6755235983846211</v>
      </c>
      <c r="L358" s="54">
        <v>21.95</v>
      </c>
      <c r="M358" s="47">
        <v>34.700000000000003</v>
      </c>
      <c r="N358" s="37" t="s">
        <v>238</v>
      </c>
    </row>
    <row r="359" spans="1:14">
      <c r="A359" s="44">
        <v>41813</v>
      </c>
      <c r="B359" s="45">
        <v>0.40277777777777773</v>
      </c>
      <c r="C359" s="36">
        <v>1</v>
      </c>
      <c r="D359" s="46">
        <v>107</v>
      </c>
      <c r="E359" s="46" t="s">
        <v>45</v>
      </c>
      <c r="F359" s="46">
        <v>3</v>
      </c>
      <c r="G359" s="36" t="s">
        <v>114</v>
      </c>
      <c r="H359" s="54">
        <v>23.13</v>
      </c>
      <c r="I359" s="57">
        <v>9.298510089180013</v>
      </c>
      <c r="J359" s="57">
        <v>98548.210793579841</v>
      </c>
      <c r="K359" s="57">
        <v>-1.8328874625687259</v>
      </c>
      <c r="L359" s="54">
        <v>22.15</v>
      </c>
      <c r="M359" s="47">
        <v>35.700000000000003</v>
      </c>
      <c r="N359" s="37" t="s">
        <v>238</v>
      </c>
    </row>
    <row r="360" spans="1:14">
      <c r="A360" s="44">
        <v>41813</v>
      </c>
      <c r="B360" s="45">
        <v>0.40277777777777773</v>
      </c>
      <c r="C360" s="36">
        <v>1</v>
      </c>
      <c r="D360" s="46">
        <v>107</v>
      </c>
      <c r="E360" s="46" t="s">
        <v>45</v>
      </c>
      <c r="F360" s="46">
        <v>4</v>
      </c>
      <c r="G360" s="36" t="s">
        <v>114</v>
      </c>
      <c r="H360" s="54">
        <v>23.13</v>
      </c>
      <c r="I360" s="57">
        <v>14.899108202665191</v>
      </c>
      <c r="J360" s="57">
        <v>68617.007264060114</v>
      </c>
      <c r="K360" s="57">
        <v>0.45028701274339827</v>
      </c>
      <c r="L360" s="54">
        <v>22.35</v>
      </c>
      <c r="M360" s="47">
        <v>34.299999999999997</v>
      </c>
      <c r="N360" s="37" t="s">
        <v>238</v>
      </c>
    </row>
    <row r="361" spans="1:14">
      <c r="A361" s="44">
        <v>41813</v>
      </c>
      <c r="B361" s="45">
        <v>0.45277777777777778</v>
      </c>
      <c r="C361" s="36">
        <v>1</v>
      </c>
      <c r="D361" s="46">
        <v>111</v>
      </c>
      <c r="E361" s="46" t="s">
        <v>46</v>
      </c>
      <c r="F361" s="46">
        <v>5</v>
      </c>
      <c r="G361" s="36" t="s">
        <v>114</v>
      </c>
      <c r="H361" s="54">
        <v>24.32</v>
      </c>
      <c r="I361" s="57">
        <v>7.0316483227479809</v>
      </c>
      <c r="J361" s="57">
        <v>106479.77195628405</v>
      </c>
      <c r="K361" s="57">
        <v>-1.0687946252167229</v>
      </c>
      <c r="L361" s="54">
        <v>24.2</v>
      </c>
      <c r="M361" s="47">
        <v>36.5</v>
      </c>
      <c r="N361" s="37" t="s">
        <v>238</v>
      </c>
    </row>
    <row r="362" spans="1:14">
      <c r="A362" s="44">
        <v>41813</v>
      </c>
      <c r="B362" s="45">
        <v>0.45277777777777778</v>
      </c>
      <c r="C362" s="36">
        <v>1</v>
      </c>
      <c r="D362" s="46">
        <v>111</v>
      </c>
      <c r="E362" s="46" t="s">
        <v>46</v>
      </c>
      <c r="F362" s="46">
        <v>6</v>
      </c>
      <c r="G362" s="36" t="s">
        <v>114</v>
      </c>
      <c r="H362" s="54">
        <v>24.32</v>
      </c>
      <c r="I362" s="57">
        <v>4.1608698874353491</v>
      </c>
      <c r="J362" s="57">
        <v>117802.20521360905</v>
      </c>
      <c r="K362" s="57">
        <v>-0.37637893189440313</v>
      </c>
      <c r="L362" s="54">
        <v>24.7</v>
      </c>
      <c r="M362" s="47">
        <v>38.4</v>
      </c>
      <c r="N362" s="37" t="s">
        <v>238</v>
      </c>
    </row>
    <row r="363" spans="1:14">
      <c r="A363" s="44">
        <v>41813</v>
      </c>
      <c r="B363" s="45">
        <v>0.45277777777777778</v>
      </c>
      <c r="C363" s="36">
        <v>1</v>
      </c>
      <c r="D363" s="46">
        <v>113</v>
      </c>
      <c r="E363" s="46" t="s">
        <v>55</v>
      </c>
      <c r="F363" s="46">
        <v>7</v>
      </c>
      <c r="G363" s="36" t="s">
        <v>115</v>
      </c>
      <c r="H363" s="54">
        <v>24.32</v>
      </c>
      <c r="I363" s="57">
        <v>9.0639763897633454</v>
      </c>
      <c r="J363" s="57">
        <v>49736.676239077693</v>
      </c>
      <c r="K363" s="57">
        <v>0.5888815399606413</v>
      </c>
      <c r="L363" s="54">
        <v>22.6</v>
      </c>
      <c r="M363" s="47">
        <v>32</v>
      </c>
      <c r="N363" s="37" t="s">
        <v>238</v>
      </c>
    </row>
    <row r="364" spans="1:14">
      <c r="A364" s="44">
        <v>41813</v>
      </c>
      <c r="B364" s="45">
        <v>0.45277777777777778</v>
      </c>
      <c r="C364" s="36">
        <v>1</v>
      </c>
      <c r="D364" s="46">
        <v>113</v>
      </c>
      <c r="E364" s="46" t="s">
        <v>55</v>
      </c>
      <c r="F364" s="46">
        <v>8</v>
      </c>
      <c r="G364" s="36" t="s">
        <v>115</v>
      </c>
      <c r="H364" s="54">
        <v>24.32</v>
      </c>
      <c r="I364" s="57">
        <v>14.253406296176907</v>
      </c>
      <c r="J364" s="57">
        <v>38244.530753921339</v>
      </c>
      <c r="K364" s="57">
        <v>-2.523113001254254</v>
      </c>
      <c r="L364" s="54">
        <v>23.6</v>
      </c>
      <c r="M364" s="47">
        <v>35.700000000000003</v>
      </c>
      <c r="N364" s="37" t="s">
        <v>238</v>
      </c>
    </row>
    <row r="365" spans="1:14">
      <c r="A365" s="44">
        <v>41813</v>
      </c>
      <c r="B365" s="45">
        <v>0.5</v>
      </c>
      <c r="C365" s="36">
        <v>3</v>
      </c>
      <c r="D365" s="46">
        <v>311</v>
      </c>
      <c r="E365" s="46" t="s">
        <v>55</v>
      </c>
      <c r="F365" s="46">
        <v>9</v>
      </c>
      <c r="G365" s="36" t="s">
        <v>115</v>
      </c>
      <c r="H365" s="54">
        <v>25.44</v>
      </c>
      <c r="I365" s="57">
        <v>26.106479295422702</v>
      </c>
      <c r="J365" s="57">
        <v>61454.691213170641</v>
      </c>
      <c r="K365" s="57">
        <v>-2.3590902861590841</v>
      </c>
      <c r="L365" s="54">
        <v>26.1</v>
      </c>
      <c r="M365" s="47">
        <v>27.6</v>
      </c>
      <c r="N365" s="37" t="s">
        <v>238</v>
      </c>
    </row>
    <row r="366" spans="1:14">
      <c r="A366" s="44">
        <v>41813</v>
      </c>
      <c r="B366" s="45">
        <v>0.5</v>
      </c>
      <c r="C366" s="36">
        <v>3</v>
      </c>
      <c r="D366" s="46">
        <v>311</v>
      </c>
      <c r="E366" s="46" t="s">
        <v>55</v>
      </c>
      <c r="F366" s="46">
        <v>10</v>
      </c>
      <c r="G366" s="36" t="s">
        <v>115</v>
      </c>
      <c r="H366" s="54">
        <v>25.44</v>
      </c>
      <c r="I366" s="57">
        <v>21.457027014845782</v>
      </c>
      <c r="J366" s="57">
        <v>68430.976521148375</v>
      </c>
      <c r="K366" s="57">
        <v>-4.8443597781101726</v>
      </c>
      <c r="L366" s="54">
        <v>25.549999999999997</v>
      </c>
      <c r="M366" s="47">
        <v>24.9</v>
      </c>
      <c r="N366" s="37" t="s">
        <v>238</v>
      </c>
    </row>
    <row r="367" spans="1:14">
      <c r="A367" s="44">
        <v>41813</v>
      </c>
      <c r="B367" s="45">
        <v>0.5</v>
      </c>
      <c r="C367" s="36">
        <v>3</v>
      </c>
      <c r="D367" s="46">
        <v>305</v>
      </c>
      <c r="E367" s="46" t="s">
        <v>46</v>
      </c>
      <c r="F367" s="46">
        <v>11</v>
      </c>
      <c r="G367" s="36" t="s">
        <v>114</v>
      </c>
      <c r="H367" s="54">
        <v>25.44</v>
      </c>
      <c r="I367" s="57">
        <v>16.812193058141002</v>
      </c>
      <c r="J367" s="57">
        <v>133108.39828429933</v>
      </c>
      <c r="K367" s="57">
        <v>0.93582183285311693</v>
      </c>
      <c r="L367" s="54">
        <v>26.35</v>
      </c>
      <c r="M367" s="47">
        <v>29.1</v>
      </c>
      <c r="N367" s="37" t="s">
        <v>238</v>
      </c>
    </row>
    <row r="368" spans="1:14">
      <c r="A368" s="44">
        <v>41813</v>
      </c>
      <c r="B368" s="45">
        <v>0.5</v>
      </c>
      <c r="C368" s="36">
        <v>3</v>
      </c>
      <c r="D368" s="46">
        <v>305</v>
      </c>
      <c r="E368" s="46" t="s">
        <v>46</v>
      </c>
      <c r="F368" s="46">
        <v>12</v>
      </c>
      <c r="G368" s="36" t="s">
        <v>114</v>
      </c>
      <c r="H368" s="54">
        <v>25.44</v>
      </c>
      <c r="I368" s="57">
        <v>11.19447748339355</v>
      </c>
      <c r="J368" s="57">
        <v>153699.91710442826</v>
      </c>
      <c r="K368" s="57">
        <v>1.569279285137088</v>
      </c>
      <c r="L368" s="54">
        <v>27.6</v>
      </c>
      <c r="M368" s="47">
        <v>33.6</v>
      </c>
      <c r="N368" s="37" t="s">
        <v>238</v>
      </c>
    </row>
    <row r="369" spans="1:14">
      <c r="A369" s="44">
        <v>41813</v>
      </c>
      <c r="B369" s="45">
        <v>0.39999999999999997</v>
      </c>
      <c r="C369" s="36">
        <v>3</v>
      </c>
      <c r="D369" s="46">
        <v>308</v>
      </c>
      <c r="E369" s="46" t="s">
        <v>59</v>
      </c>
      <c r="F369" s="46">
        <v>13</v>
      </c>
      <c r="G369" s="36" t="s">
        <v>114</v>
      </c>
      <c r="H369" s="54">
        <v>23.068000000000001</v>
      </c>
      <c r="I369" s="57">
        <v>7.2150391325175374</v>
      </c>
      <c r="J369" s="57">
        <v>111212.61295390404</v>
      </c>
      <c r="K369" s="57">
        <v>1.2441402113589244</v>
      </c>
      <c r="L369" s="54">
        <v>20.95</v>
      </c>
      <c r="M369" s="47">
        <v>40.200000000000003</v>
      </c>
      <c r="N369" s="37" t="s">
        <v>238</v>
      </c>
    </row>
    <row r="370" spans="1:14">
      <c r="A370" s="44">
        <v>41813</v>
      </c>
      <c r="B370" s="45">
        <v>0.39999999999999997</v>
      </c>
      <c r="C370" s="36">
        <v>3</v>
      </c>
      <c r="D370" s="46">
        <v>308</v>
      </c>
      <c r="E370" s="46" t="s">
        <v>59</v>
      </c>
      <c r="F370" s="46">
        <v>14</v>
      </c>
      <c r="G370" s="36" t="s">
        <v>114</v>
      </c>
      <c r="H370" s="54">
        <v>23.068000000000001</v>
      </c>
      <c r="I370" s="57">
        <v>11.931502705622906</v>
      </c>
      <c r="J370" s="57">
        <v>162328.25719679662</v>
      </c>
      <c r="K370" s="57">
        <v>-2.7481364537197064</v>
      </c>
      <c r="L370" s="54">
        <v>21</v>
      </c>
      <c r="M370" s="47">
        <v>40.1</v>
      </c>
      <c r="N370" s="37" t="s">
        <v>238</v>
      </c>
    </row>
    <row r="371" spans="1:14">
      <c r="A371" s="44">
        <v>41813</v>
      </c>
      <c r="B371" s="45">
        <v>0.39999999999999997</v>
      </c>
      <c r="C371" s="36">
        <v>3</v>
      </c>
      <c r="D371" s="46">
        <v>309</v>
      </c>
      <c r="E371" s="46" t="s">
        <v>45</v>
      </c>
      <c r="F371" s="46">
        <v>15</v>
      </c>
      <c r="G371" s="36" t="s">
        <v>114</v>
      </c>
      <c r="H371" s="54">
        <v>23.068000000000001</v>
      </c>
      <c r="I371" s="57">
        <v>13.062890789464145</v>
      </c>
      <c r="J371" s="57">
        <v>160283.42651629442</v>
      </c>
      <c r="K371" s="57">
        <v>-1.8139146413289637E-2</v>
      </c>
      <c r="L371" s="54">
        <v>21.25</v>
      </c>
      <c r="M371" s="47">
        <v>41.8</v>
      </c>
      <c r="N371" s="37" t="s">
        <v>238</v>
      </c>
    </row>
    <row r="372" spans="1:14">
      <c r="A372" s="44">
        <v>41813</v>
      </c>
      <c r="B372" s="45">
        <v>0.39999999999999997</v>
      </c>
      <c r="C372" s="36">
        <v>3</v>
      </c>
      <c r="D372" s="46">
        <v>309</v>
      </c>
      <c r="E372" s="46" t="s">
        <v>45</v>
      </c>
      <c r="F372" s="46">
        <v>16</v>
      </c>
      <c r="G372" s="36" t="s">
        <v>114</v>
      </c>
      <c r="H372" s="54">
        <v>23.068000000000001</v>
      </c>
      <c r="I372" s="57">
        <v>9.6774223941616135</v>
      </c>
      <c r="J372" s="57">
        <v>136843.423275532</v>
      </c>
      <c r="K372" s="57">
        <v>-0.38185303649702246</v>
      </c>
      <c r="L372" s="54">
        <v>21.3</v>
      </c>
      <c r="M372" s="47">
        <v>40.700000000000003</v>
      </c>
      <c r="N372" s="37" t="s">
        <v>238</v>
      </c>
    </row>
    <row r="373" spans="1:14">
      <c r="A373" s="44">
        <v>41813</v>
      </c>
      <c r="B373" s="45">
        <v>0.46111111111111108</v>
      </c>
      <c r="C373" s="36">
        <v>4</v>
      </c>
      <c r="D373" s="46">
        <v>409</v>
      </c>
      <c r="E373" s="46" t="s">
        <v>46</v>
      </c>
      <c r="F373" s="46">
        <v>17</v>
      </c>
      <c r="G373" s="36" t="s">
        <v>114</v>
      </c>
      <c r="H373" s="54">
        <v>24.512</v>
      </c>
      <c r="I373" s="57">
        <v>8.6131954459991995</v>
      </c>
      <c r="J373" s="57">
        <v>100924.72520738812</v>
      </c>
      <c r="K373" s="57">
        <v>-1.3498356530401163</v>
      </c>
      <c r="L373" s="54">
        <v>22.549999999999997</v>
      </c>
      <c r="M373" s="47">
        <v>42.5</v>
      </c>
      <c r="N373" s="37" t="s">
        <v>238</v>
      </c>
    </row>
    <row r="374" spans="1:14">
      <c r="A374" s="44">
        <v>41813</v>
      </c>
      <c r="B374" s="45">
        <v>0.46111111111111108</v>
      </c>
      <c r="C374" s="36">
        <v>4</v>
      </c>
      <c r="D374" s="46">
        <v>409</v>
      </c>
      <c r="E374" s="46" t="s">
        <v>46</v>
      </c>
      <c r="F374" s="46">
        <v>18</v>
      </c>
      <c r="G374" s="36" t="s">
        <v>114</v>
      </c>
      <c r="H374" s="54">
        <v>24.512</v>
      </c>
      <c r="I374" s="57">
        <v>5.7884415778364788</v>
      </c>
      <c r="J374" s="57">
        <v>172645.72487909463</v>
      </c>
      <c r="K374" s="57">
        <v>3.0101246588882637E-3</v>
      </c>
      <c r="L374" s="54">
        <v>23</v>
      </c>
      <c r="M374" s="47">
        <v>44.5</v>
      </c>
      <c r="N374" s="37" t="s">
        <v>238</v>
      </c>
    </row>
    <row r="375" spans="1:14">
      <c r="A375" s="44">
        <v>41813</v>
      </c>
      <c r="B375" s="45">
        <v>0.46111111111111108</v>
      </c>
      <c r="C375" s="36">
        <v>4</v>
      </c>
      <c r="D375" s="46">
        <v>404</v>
      </c>
      <c r="E375" s="46" t="s">
        <v>45</v>
      </c>
      <c r="F375" s="46">
        <v>19</v>
      </c>
      <c r="G375" s="36" t="s">
        <v>114</v>
      </c>
      <c r="H375" s="54">
        <v>24.512</v>
      </c>
      <c r="I375" s="57">
        <v>14.612559291153902</v>
      </c>
      <c r="J375" s="57">
        <v>148588.56786740059</v>
      </c>
      <c r="K375" s="57">
        <v>-0.13919578033204152</v>
      </c>
      <c r="L375" s="54">
        <v>22.15</v>
      </c>
      <c r="M375" s="47">
        <v>41.6</v>
      </c>
      <c r="N375" s="37" t="s">
        <v>238</v>
      </c>
    </row>
    <row r="376" spans="1:14">
      <c r="A376" s="44">
        <v>41813</v>
      </c>
      <c r="B376" s="45">
        <v>0.46111111111111108</v>
      </c>
      <c r="C376" s="36">
        <v>4</v>
      </c>
      <c r="D376" s="46">
        <v>404</v>
      </c>
      <c r="E376" s="46" t="s">
        <v>45</v>
      </c>
      <c r="F376" s="46">
        <v>20</v>
      </c>
      <c r="G376" s="36" t="s">
        <v>114</v>
      </c>
      <c r="H376" s="54">
        <v>24.512</v>
      </c>
      <c r="I376" s="57">
        <v>18.949939658901862</v>
      </c>
      <c r="J376" s="57">
        <v>154538.83984367989</v>
      </c>
      <c r="K376" s="57">
        <v>1.2409514108123618</v>
      </c>
      <c r="L376" s="54">
        <v>22.6</v>
      </c>
      <c r="M376" s="47">
        <v>41.7</v>
      </c>
      <c r="N376" s="37" t="s">
        <v>238</v>
      </c>
    </row>
    <row r="377" spans="1:14">
      <c r="A377" s="44">
        <v>41813</v>
      </c>
      <c r="B377" s="45">
        <v>0.50277777777777777</v>
      </c>
      <c r="C377" s="36">
        <v>4</v>
      </c>
      <c r="D377" s="46">
        <v>406</v>
      </c>
      <c r="E377" s="46" t="s">
        <v>59</v>
      </c>
      <c r="F377" s="46">
        <v>21</v>
      </c>
      <c r="G377" s="36" t="s">
        <v>114</v>
      </c>
      <c r="H377" s="54">
        <v>25.492000000000001</v>
      </c>
      <c r="I377" s="57">
        <v>17.735168937444556</v>
      </c>
      <c r="J377" s="57">
        <v>126181.46424639391</v>
      </c>
      <c r="K377" s="57">
        <v>-8.1107121953225985</v>
      </c>
      <c r="L377" s="54">
        <v>23</v>
      </c>
      <c r="M377" s="47">
        <v>41.9</v>
      </c>
      <c r="N377" s="37" t="s">
        <v>238</v>
      </c>
    </row>
    <row r="378" spans="1:14">
      <c r="A378" s="44">
        <v>41813</v>
      </c>
      <c r="B378" s="45">
        <v>0.50277777777777777</v>
      </c>
      <c r="C378" s="36">
        <v>4</v>
      </c>
      <c r="D378" s="46">
        <v>406</v>
      </c>
      <c r="E378" s="46" t="s">
        <v>59</v>
      </c>
      <c r="F378" s="46">
        <v>22</v>
      </c>
      <c r="G378" s="36" t="s">
        <v>114</v>
      </c>
      <c r="H378" s="54">
        <v>25.492000000000001</v>
      </c>
      <c r="I378" s="57">
        <v>32.894893614743623</v>
      </c>
      <c r="J378" s="57">
        <v>177367.85269827992</v>
      </c>
      <c r="K378" s="57">
        <v>-1.2065016396030772</v>
      </c>
      <c r="L378" s="54">
        <v>22.700000000000003</v>
      </c>
      <c r="M378" s="47">
        <v>40.299999999999997</v>
      </c>
      <c r="N378" s="37" t="s">
        <v>238</v>
      </c>
    </row>
    <row r="379" spans="1:14">
      <c r="A379" s="44">
        <v>41813</v>
      </c>
      <c r="B379" s="45">
        <v>0.50277777777777777</v>
      </c>
      <c r="C379" s="36">
        <v>4</v>
      </c>
      <c r="D379" s="46">
        <v>414</v>
      </c>
      <c r="E379" s="46" t="s">
        <v>55</v>
      </c>
      <c r="F379" s="46">
        <v>23</v>
      </c>
      <c r="G379" s="36" t="s">
        <v>115</v>
      </c>
      <c r="H379" s="54">
        <v>25.492000000000001</v>
      </c>
      <c r="I379" s="57">
        <v>23.216572276306518</v>
      </c>
      <c r="J379" s="57">
        <v>112668.42851018829</v>
      </c>
      <c r="K379" s="57">
        <v>0.19515811297898855</v>
      </c>
      <c r="L379" s="54">
        <v>23.7</v>
      </c>
      <c r="M379" s="47">
        <v>39.9</v>
      </c>
      <c r="N379" s="37" t="s">
        <v>238</v>
      </c>
    </row>
    <row r="380" spans="1:14">
      <c r="A380" s="44">
        <v>41813</v>
      </c>
      <c r="B380" s="45">
        <v>0.50277777777777777</v>
      </c>
      <c r="C380" s="36">
        <v>4</v>
      </c>
      <c r="D380" s="46">
        <v>414</v>
      </c>
      <c r="E380" s="46" t="s">
        <v>55</v>
      </c>
      <c r="F380" s="46">
        <v>24</v>
      </c>
      <c r="G380" s="36" t="s">
        <v>115</v>
      </c>
      <c r="H380" s="54">
        <v>25.492000000000001</v>
      </c>
      <c r="I380" s="57">
        <v>12.947072603981114</v>
      </c>
      <c r="J380" s="57">
        <v>46082.103875873996</v>
      </c>
      <c r="K380" s="57">
        <v>-0.80165380745949499</v>
      </c>
      <c r="L380" s="54">
        <v>22.9</v>
      </c>
      <c r="M380" s="47">
        <v>40.1</v>
      </c>
      <c r="N380" s="37" t="s">
        <v>238</v>
      </c>
    </row>
    <row r="381" spans="1:14">
      <c r="A381" s="44">
        <v>41817</v>
      </c>
      <c r="B381" s="45">
        <v>0.39097222222222222</v>
      </c>
      <c r="C381" s="36">
        <v>1</v>
      </c>
      <c r="D381" s="46">
        <v>105</v>
      </c>
      <c r="E381" s="46" t="s">
        <v>59</v>
      </c>
      <c r="F381" s="46">
        <v>1</v>
      </c>
      <c r="G381" s="36" t="s">
        <v>114</v>
      </c>
      <c r="H381" s="54">
        <v>24.76</v>
      </c>
      <c r="I381" s="57">
        <v>3.137258982470196</v>
      </c>
      <c r="J381" s="57">
        <v>77166.831826002788</v>
      </c>
      <c r="K381" s="57">
        <v>1.3323547561683364</v>
      </c>
      <c r="L381" s="54">
        <v>20.799999999999997</v>
      </c>
      <c r="M381" s="47">
        <v>30.5</v>
      </c>
      <c r="N381" s="37" t="s">
        <v>238</v>
      </c>
    </row>
    <row r="382" spans="1:14">
      <c r="A382" s="44">
        <v>41817</v>
      </c>
      <c r="B382" s="45">
        <v>0.39097222222222222</v>
      </c>
      <c r="C382" s="36">
        <v>1</v>
      </c>
      <c r="D382" s="46">
        <v>105</v>
      </c>
      <c r="E382" s="46" t="s">
        <v>59</v>
      </c>
      <c r="F382" s="46">
        <v>2</v>
      </c>
      <c r="G382" s="36" t="s">
        <v>114</v>
      </c>
      <c r="H382" s="54">
        <v>24.76</v>
      </c>
      <c r="I382" s="57">
        <v>5.5609919604217666</v>
      </c>
      <c r="J382" s="57">
        <v>100100.14390178108</v>
      </c>
      <c r="K382" s="57">
        <v>-1.2505522000856577</v>
      </c>
      <c r="L382" s="54">
        <v>20.549999999999997</v>
      </c>
      <c r="M382" s="47">
        <v>29.5</v>
      </c>
      <c r="N382" s="37" t="s">
        <v>238</v>
      </c>
    </row>
    <row r="383" spans="1:14">
      <c r="A383" s="44">
        <v>41817</v>
      </c>
      <c r="B383" s="45">
        <v>0.39097222222222222</v>
      </c>
      <c r="C383" s="36">
        <v>1</v>
      </c>
      <c r="D383" s="46">
        <v>107</v>
      </c>
      <c r="E383" s="46" t="s">
        <v>45</v>
      </c>
      <c r="F383" s="46">
        <v>3</v>
      </c>
      <c r="G383" s="36" t="s">
        <v>114</v>
      </c>
      <c r="H383" s="54">
        <v>24.76</v>
      </c>
      <c r="I383" s="57">
        <v>5.6203276629536001</v>
      </c>
      <c r="J383" s="57">
        <v>130706.82324317556</v>
      </c>
      <c r="K383" s="57">
        <v>1.790680513507011</v>
      </c>
      <c r="L383" s="54">
        <v>20.549999999999997</v>
      </c>
      <c r="M383" s="47">
        <v>25.6</v>
      </c>
      <c r="N383" s="37" t="s">
        <v>238</v>
      </c>
    </row>
    <row r="384" spans="1:14">
      <c r="A384" s="44">
        <v>41817</v>
      </c>
      <c r="B384" s="45">
        <v>0.39097222222222222</v>
      </c>
      <c r="C384" s="36">
        <v>1</v>
      </c>
      <c r="D384" s="46">
        <v>107</v>
      </c>
      <c r="E384" s="46" t="s">
        <v>45</v>
      </c>
      <c r="F384" s="46">
        <v>4</v>
      </c>
      <c r="G384" s="36" t="s">
        <v>114</v>
      </c>
      <c r="H384" s="54">
        <v>24.76</v>
      </c>
      <c r="I384" s="57">
        <v>10.544850615337859</v>
      </c>
      <c r="J384" s="57">
        <v>47160.356130385393</v>
      </c>
      <c r="K384" s="57">
        <v>0.34926540706913534</v>
      </c>
      <c r="L384" s="54">
        <v>21.450000000000003</v>
      </c>
      <c r="M384" s="47">
        <v>30.1</v>
      </c>
      <c r="N384" s="37" t="s">
        <v>238</v>
      </c>
    </row>
    <row r="385" spans="1:14">
      <c r="A385" s="44">
        <v>41817</v>
      </c>
      <c r="B385" s="45">
        <v>0.4291666666666667</v>
      </c>
      <c r="C385" s="36">
        <v>1</v>
      </c>
      <c r="D385" s="46">
        <v>111</v>
      </c>
      <c r="E385" s="46" t="s">
        <v>46</v>
      </c>
      <c r="F385" s="46">
        <v>5</v>
      </c>
      <c r="G385" s="36" t="s">
        <v>114</v>
      </c>
      <c r="H385" s="54">
        <v>26.27</v>
      </c>
      <c r="I385" s="57">
        <v>1.8476946926174986</v>
      </c>
      <c r="J385" s="57">
        <v>48640.42345644701</v>
      </c>
      <c r="K385" s="57">
        <v>-0.39540726409904131</v>
      </c>
      <c r="L385" s="54">
        <v>23.299999999999997</v>
      </c>
      <c r="M385" s="47">
        <v>24.1</v>
      </c>
      <c r="N385" s="37" t="s">
        <v>238</v>
      </c>
    </row>
    <row r="386" spans="1:14">
      <c r="A386" s="44">
        <v>41817</v>
      </c>
      <c r="B386" s="45">
        <v>0.4291666666666667</v>
      </c>
      <c r="C386" s="36">
        <v>1</v>
      </c>
      <c r="D386" s="46">
        <v>111</v>
      </c>
      <c r="E386" s="46" t="s">
        <v>46</v>
      </c>
      <c r="F386" s="46">
        <v>6</v>
      </c>
      <c r="G386" s="36" t="s">
        <v>114</v>
      </c>
      <c r="H386" s="54">
        <v>26.27</v>
      </c>
      <c r="I386" s="57">
        <v>6.4747102033000088</v>
      </c>
      <c r="J386" s="57">
        <v>134865.93700847932</v>
      </c>
      <c r="K386" s="57">
        <v>-1.3318148854222065</v>
      </c>
      <c r="L386" s="54">
        <v>23.85</v>
      </c>
      <c r="M386" s="47">
        <v>27.7</v>
      </c>
      <c r="N386" s="37" t="s">
        <v>238</v>
      </c>
    </row>
    <row r="387" spans="1:14">
      <c r="A387" s="44">
        <v>41817</v>
      </c>
      <c r="B387" s="45">
        <v>0.4291666666666667</v>
      </c>
      <c r="C387" s="36">
        <v>1</v>
      </c>
      <c r="D387" s="46">
        <v>113</v>
      </c>
      <c r="E387" s="46" t="s">
        <v>55</v>
      </c>
      <c r="F387" s="46">
        <v>7</v>
      </c>
      <c r="G387" s="36" t="s">
        <v>115</v>
      </c>
      <c r="H387" s="54">
        <v>26.27</v>
      </c>
      <c r="I387" s="57">
        <v>22.87601036874166</v>
      </c>
      <c r="J387" s="57">
        <v>45958.407245493567</v>
      </c>
      <c r="K387" s="57">
        <v>-1.7461023008823859</v>
      </c>
      <c r="L387" s="54">
        <v>21.6</v>
      </c>
      <c r="M387" s="47">
        <v>20.9</v>
      </c>
      <c r="N387" s="37" t="s">
        <v>238</v>
      </c>
    </row>
    <row r="388" spans="1:14">
      <c r="A388" s="44">
        <v>41817</v>
      </c>
      <c r="B388" s="45">
        <v>0.4291666666666667</v>
      </c>
      <c r="C388" s="36">
        <v>1</v>
      </c>
      <c r="D388" s="46">
        <v>113</v>
      </c>
      <c r="E388" s="46" t="s">
        <v>55</v>
      </c>
      <c r="F388" s="46">
        <v>8</v>
      </c>
      <c r="G388" s="36" t="s">
        <v>115</v>
      </c>
      <c r="H388" s="54">
        <v>26.27</v>
      </c>
      <c r="I388" s="57">
        <v>10.691696186640989</v>
      </c>
      <c r="J388" s="57">
        <v>25861.766228893037</v>
      </c>
      <c r="K388" s="57">
        <v>-4.2438625195483066</v>
      </c>
      <c r="L388" s="54">
        <v>21.85</v>
      </c>
      <c r="M388" s="47">
        <v>27.5</v>
      </c>
      <c r="N388" s="37" t="s">
        <v>238</v>
      </c>
    </row>
    <row r="389" spans="1:14">
      <c r="A389" s="44">
        <v>41817</v>
      </c>
      <c r="B389" s="45">
        <v>0.4680555555555555</v>
      </c>
      <c r="C389" s="36">
        <v>3</v>
      </c>
      <c r="D389" s="46">
        <v>311</v>
      </c>
      <c r="E389" s="46" t="s">
        <v>55</v>
      </c>
      <c r="F389" s="46">
        <v>9</v>
      </c>
      <c r="G389" s="36" t="s">
        <v>115</v>
      </c>
      <c r="H389" s="54">
        <v>27.16</v>
      </c>
      <c r="I389" s="57">
        <v>20.641976417096831</v>
      </c>
      <c r="J389" s="57">
        <v>56051.545163262774</v>
      </c>
      <c r="K389" s="57">
        <v>-3.7328356670480893</v>
      </c>
      <c r="L389" s="54">
        <v>22.6</v>
      </c>
      <c r="M389" s="47">
        <v>20.9</v>
      </c>
      <c r="N389" s="37" t="s">
        <v>238</v>
      </c>
    </row>
    <row r="390" spans="1:14">
      <c r="A390" s="44">
        <v>41817</v>
      </c>
      <c r="B390" s="45">
        <v>0.4680555555555555</v>
      </c>
      <c r="C390" s="36">
        <v>3</v>
      </c>
      <c r="D390" s="46">
        <v>311</v>
      </c>
      <c r="E390" s="46" t="s">
        <v>55</v>
      </c>
      <c r="F390" s="46">
        <v>10</v>
      </c>
      <c r="G390" s="36" t="s">
        <v>115</v>
      </c>
      <c r="H390" s="54">
        <v>27.16</v>
      </c>
      <c r="I390" s="57">
        <v>18.297262615688915</v>
      </c>
      <c r="J390" s="57">
        <v>36160.952641612254</v>
      </c>
      <c r="K390" s="57">
        <v>0.30646892321366287</v>
      </c>
      <c r="L390" s="54">
        <v>23</v>
      </c>
      <c r="M390" s="47">
        <v>22.7</v>
      </c>
      <c r="N390" s="37" t="s">
        <v>238</v>
      </c>
    </row>
    <row r="391" spans="1:14">
      <c r="A391" s="44">
        <v>41817</v>
      </c>
      <c r="B391" s="45">
        <v>0.4680555555555555</v>
      </c>
      <c r="C391" s="36">
        <v>3</v>
      </c>
      <c r="D391" s="46">
        <v>305</v>
      </c>
      <c r="E391" s="46" t="s">
        <v>46</v>
      </c>
      <c r="F391" s="46">
        <v>11</v>
      </c>
      <c r="G391" s="36" t="s">
        <v>114</v>
      </c>
      <c r="H391" s="54">
        <v>27.16</v>
      </c>
      <c r="I391" s="57">
        <v>22.177935364428251</v>
      </c>
      <c r="J391" s="57">
        <v>133372.51662205742</v>
      </c>
      <c r="K391" s="57">
        <v>0.58140248459707677</v>
      </c>
      <c r="L391" s="54">
        <v>23.6</v>
      </c>
      <c r="M391" s="47">
        <v>18</v>
      </c>
      <c r="N391" s="37" t="s">
        <v>238</v>
      </c>
    </row>
    <row r="392" spans="1:14">
      <c r="A392" s="44">
        <v>41817</v>
      </c>
      <c r="B392" s="45">
        <v>0.4680555555555555</v>
      </c>
      <c r="C392" s="36">
        <v>3</v>
      </c>
      <c r="D392" s="46">
        <v>305</v>
      </c>
      <c r="E392" s="46" t="s">
        <v>46</v>
      </c>
      <c r="F392" s="46">
        <v>12</v>
      </c>
      <c r="G392" s="36" t="s">
        <v>114</v>
      </c>
      <c r="H392" s="54">
        <v>27.16</v>
      </c>
      <c r="I392" s="57">
        <v>10.235149448848432</v>
      </c>
      <c r="J392" s="57">
        <v>138360.20734917436</v>
      </c>
      <c r="K392" s="57">
        <v>-4.0583570037260221</v>
      </c>
      <c r="L392" s="54">
        <v>25.3</v>
      </c>
      <c r="M392" s="47">
        <v>22.6</v>
      </c>
      <c r="N392" s="37" t="s">
        <v>238</v>
      </c>
    </row>
    <row r="393" spans="1:14">
      <c r="A393" s="44">
        <v>41817</v>
      </c>
      <c r="B393" s="45">
        <v>0.39027777777777778</v>
      </c>
      <c r="C393" s="36">
        <v>3</v>
      </c>
      <c r="D393" s="46">
        <v>308</v>
      </c>
      <c r="E393" s="46" t="s">
        <v>59</v>
      </c>
      <c r="F393" s="46">
        <v>13</v>
      </c>
      <c r="G393" s="36" t="s">
        <v>114</v>
      </c>
      <c r="H393" s="54">
        <v>24.760300000000001</v>
      </c>
      <c r="I393" s="57">
        <v>8.6028740357859643</v>
      </c>
      <c r="J393" s="57">
        <v>180079.96420703686</v>
      </c>
      <c r="K393" s="57">
        <v>-3.445865995644334</v>
      </c>
      <c r="L393" s="54">
        <v>20.3</v>
      </c>
      <c r="M393" s="47">
        <v>40.200000000000003</v>
      </c>
      <c r="N393" s="37" t="s">
        <v>238</v>
      </c>
    </row>
    <row r="394" spans="1:14">
      <c r="A394" s="44">
        <v>41817</v>
      </c>
      <c r="B394" s="45">
        <v>0.39027777777777778</v>
      </c>
      <c r="C394" s="36">
        <v>3</v>
      </c>
      <c r="D394" s="46">
        <v>308</v>
      </c>
      <c r="E394" s="46" t="s">
        <v>59</v>
      </c>
      <c r="F394" s="46">
        <v>14</v>
      </c>
      <c r="G394" s="36" t="s">
        <v>114</v>
      </c>
      <c r="H394" s="54">
        <v>24.760300000000001</v>
      </c>
      <c r="I394" s="57">
        <v>3.6048011596454064</v>
      </c>
      <c r="J394" s="57">
        <v>100509.91136406759</v>
      </c>
      <c r="K394" s="57">
        <v>0.18169643758011433</v>
      </c>
      <c r="L394" s="54">
        <v>20.350000000000001</v>
      </c>
      <c r="M394" s="47">
        <v>35.799999999999997</v>
      </c>
      <c r="N394" s="37" t="s">
        <v>238</v>
      </c>
    </row>
    <row r="395" spans="1:14">
      <c r="A395" s="44">
        <v>41817</v>
      </c>
      <c r="B395" s="45">
        <v>0.39027777777777778</v>
      </c>
      <c r="C395" s="36">
        <v>3</v>
      </c>
      <c r="D395" s="46">
        <v>309</v>
      </c>
      <c r="E395" s="46" t="s">
        <v>45</v>
      </c>
      <c r="F395" s="46">
        <v>15</v>
      </c>
      <c r="G395" s="36" t="s">
        <v>114</v>
      </c>
      <c r="H395" s="54">
        <v>24.760300000000001</v>
      </c>
      <c r="I395" s="57">
        <v>8.0701919899345338</v>
      </c>
      <c r="J395" s="57">
        <v>165100.06489721054</v>
      </c>
      <c r="K395" s="57">
        <v>-2.4600256037131141</v>
      </c>
      <c r="L395" s="54">
        <v>15.65</v>
      </c>
      <c r="M395" s="47">
        <v>37</v>
      </c>
      <c r="N395" s="37" t="s">
        <v>238</v>
      </c>
    </row>
    <row r="396" spans="1:14">
      <c r="A396" s="44">
        <v>41817</v>
      </c>
      <c r="B396" s="45">
        <v>0.39027777777777778</v>
      </c>
      <c r="C396" s="36">
        <v>3</v>
      </c>
      <c r="D396" s="46">
        <v>309</v>
      </c>
      <c r="E396" s="46" t="s">
        <v>45</v>
      </c>
      <c r="F396" s="46">
        <v>16</v>
      </c>
      <c r="G396" s="36" t="s">
        <v>114</v>
      </c>
      <c r="H396" s="54">
        <v>24.760300000000001</v>
      </c>
      <c r="I396" s="57">
        <v>8.0393556080844704</v>
      </c>
      <c r="J396" s="57">
        <v>138449.7959061687</v>
      </c>
      <c r="K396" s="57">
        <v>1.8534017197052988</v>
      </c>
      <c r="L396" s="54">
        <v>20.5</v>
      </c>
      <c r="M396" s="47">
        <v>36.299999999999997</v>
      </c>
      <c r="N396" s="37" t="s">
        <v>238</v>
      </c>
    </row>
    <row r="397" spans="1:14">
      <c r="A397" s="44">
        <v>41817</v>
      </c>
      <c r="B397" s="45">
        <v>0.43472222222222223</v>
      </c>
      <c r="C397" s="36">
        <v>4</v>
      </c>
      <c r="D397" s="46">
        <v>409</v>
      </c>
      <c r="E397" s="46" t="s">
        <v>46</v>
      </c>
      <c r="F397" s="46">
        <v>17</v>
      </c>
      <c r="G397" s="36" t="s">
        <v>114</v>
      </c>
      <c r="H397" s="54">
        <v>26.48</v>
      </c>
      <c r="I397" s="57">
        <v>11.712815446839732</v>
      </c>
      <c r="J397" s="57">
        <v>116300.67779579225</v>
      </c>
      <c r="K397" s="57">
        <v>-4.0974532100168242</v>
      </c>
      <c r="L397" s="54">
        <v>21.4</v>
      </c>
      <c r="M397" s="47">
        <v>31.1</v>
      </c>
      <c r="N397" s="37" t="s">
        <v>238</v>
      </c>
    </row>
    <row r="398" spans="1:14">
      <c r="A398" s="44">
        <v>41817</v>
      </c>
      <c r="B398" s="45">
        <v>0.43472222222222223</v>
      </c>
      <c r="C398" s="36">
        <v>4</v>
      </c>
      <c r="D398" s="46">
        <v>409</v>
      </c>
      <c r="E398" s="46" t="s">
        <v>46</v>
      </c>
      <c r="F398" s="46">
        <v>18</v>
      </c>
      <c r="G398" s="36" t="s">
        <v>114</v>
      </c>
      <c r="H398" s="54">
        <v>26.48</v>
      </c>
      <c r="I398" s="57">
        <v>7.4828744333536568</v>
      </c>
      <c r="J398" s="57">
        <v>162850.3761565749</v>
      </c>
      <c r="K398" s="57">
        <v>-2.1214377497903336</v>
      </c>
      <c r="L398" s="54">
        <v>21.9</v>
      </c>
      <c r="M398" s="47">
        <v>30.3</v>
      </c>
      <c r="N398" s="37" t="s">
        <v>238</v>
      </c>
    </row>
    <row r="399" spans="1:14">
      <c r="A399" s="44">
        <v>41817</v>
      </c>
      <c r="B399" s="45">
        <v>0.43472222222222223</v>
      </c>
      <c r="C399" s="36">
        <v>4</v>
      </c>
      <c r="D399" s="46">
        <v>404</v>
      </c>
      <c r="E399" s="46" t="s">
        <v>45</v>
      </c>
      <c r="F399" s="46">
        <v>19</v>
      </c>
      <c r="G399" s="36" t="s">
        <v>114</v>
      </c>
      <c r="H399" s="54">
        <v>26.48</v>
      </c>
      <c r="I399" s="57">
        <v>9.9309380934842704</v>
      </c>
      <c r="J399" s="57">
        <v>141063.57088121434</v>
      </c>
      <c r="K399" s="57">
        <v>-2.9009631483197111</v>
      </c>
      <c r="L399" s="54">
        <v>20.350000000000001</v>
      </c>
      <c r="M399" s="47">
        <v>34.5</v>
      </c>
      <c r="N399" s="37" t="s">
        <v>238</v>
      </c>
    </row>
    <row r="400" spans="1:14">
      <c r="A400" s="44">
        <v>41817</v>
      </c>
      <c r="B400" s="45">
        <v>0.43472222222222223</v>
      </c>
      <c r="C400" s="36">
        <v>4</v>
      </c>
      <c r="D400" s="46">
        <v>404</v>
      </c>
      <c r="E400" s="46" t="s">
        <v>45</v>
      </c>
      <c r="F400" s="46">
        <v>20</v>
      </c>
      <c r="G400" s="36" t="s">
        <v>114</v>
      </c>
      <c r="H400" s="54">
        <v>26.48</v>
      </c>
      <c r="I400" s="57">
        <v>8.7975329764942014</v>
      </c>
      <c r="J400" s="57">
        <v>173595.08083426525</v>
      </c>
      <c r="K400" s="57">
        <v>-2.0260632080951608</v>
      </c>
      <c r="L400" s="54">
        <v>20.85</v>
      </c>
      <c r="M400" s="47">
        <v>36.200000000000003</v>
      </c>
      <c r="N400" s="37" t="s">
        <v>238</v>
      </c>
    </row>
    <row r="401" spans="1:14">
      <c r="A401" s="44">
        <v>41817</v>
      </c>
      <c r="B401" s="45">
        <v>0.4777777777777778</v>
      </c>
      <c r="C401" s="36">
        <v>4</v>
      </c>
      <c r="D401" s="46">
        <v>406</v>
      </c>
      <c r="E401" s="46" t="s">
        <v>59</v>
      </c>
      <c r="F401" s="46">
        <v>21</v>
      </c>
      <c r="G401" s="36" t="s">
        <v>114</v>
      </c>
      <c r="H401" s="54">
        <v>27.39</v>
      </c>
      <c r="I401" s="57">
        <v>5.8334458257860531</v>
      </c>
      <c r="J401" s="57">
        <v>157468.93533229188</v>
      </c>
      <c r="K401" s="57">
        <v>3.4369023758975485</v>
      </c>
      <c r="L401" s="54">
        <v>21.6</v>
      </c>
      <c r="M401" s="47">
        <v>35.1</v>
      </c>
      <c r="N401" s="37" t="s">
        <v>238</v>
      </c>
    </row>
    <row r="402" spans="1:14">
      <c r="A402" s="44">
        <v>41817</v>
      </c>
      <c r="B402" s="45">
        <v>0.4777777777777778</v>
      </c>
      <c r="C402" s="36">
        <v>4</v>
      </c>
      <c r="D402" s="46">
        <v>406</v>
      </c>
      <c r="E402" s="46" t="s">
        <v>59</v>
      </c>
      <c r="F402" s="46">
        <v>22</v>
      </c>
      <c r="G402" s="36" t="s">
        <v>114</v>
      </c>
      <c r="H402" s="54">
        <v>27.39</v>
      </c>
      <c r="I402" s="57">
        <v>8.5649618321695264</v>
      </c>
      <c r="J402" s="57">
        <v>158433.12965661162</v>
      </c>
      <c r="K402" s="57">
        <v>1.4814241825344516</v>
      </c>
      <c r="L402" s="54">
        <v>21.4</v>
      </c>
      <c r="M402" s="47">
        <v>36.1</v>
      </c>
      <c r="N402" s="37" t="s">
        <v>238</v>
      </c>
    </row>
    <row r="403" spans="1:14">
      <c r="A403" s="44">
        <v>41817</v>
      </c>
      <c r="B403" s="45">
        <v>0.4777777777777778</v>
      </c>
      <c r="C403" s="36">
        <v>4</v>
      </c>
      <c r="D403" s="46">
        <v>414</v>
      </c>
      <c r="E403" s="46" t="s">
        <v>55</v>
      </c>
      <c r="F403" s="46">
        <v>23</v>
      </c>
      <c r="G403" s="36" t="s">
        <v>115</v>
      </c>
      <c r="H403" s="54">
        <v>27.39</v>
      </c>
      <c r="I403" s="57">
        <v>22.754209409690571</v>
      </c>
      <c r="J403" s="57">
        <v>84367.606557947031</v>
      </c>
      <c r="K403" s="57">
        <v>-2.7760088282894086</v>
      </c>
      <c r="L403" s="54">
        <v>21.95</v>
      </c>
      <c r="M403" s="47">
        <v>31.9</v>
      </c>
      <c r="N403" s="37" t="s">
        <v>238</v>
      </c>
    </row>
    <row r="404" spans="1:14">
      <c r="A404" s="44">
        <v>41817</v>
      </c>
      <c r="B404" s="45">
        <v>0.4777777777777778</v>
      </c>
      <c r="C404" s="36">
        <v>4</v>
      </c>
      <c r="D404" s="46">
        <v>414</v>
      </c>
      <c r="E404" s="46" t="s">
        <v>55</v>
      </c>
      <c r="F404" s="46">
        <v>24</v>
      </c>
      <c r="G404" s="36" t="s">
        <v>115</v>
      </c>
      <c r="H404" s="54">
        <v>27.39</v>
      </c>
      <c r="I404" s="57">
        <v>23.567340077419473</v>
      </c>
      <c r="J404" s="57">
        <v>79737.32955393703</v>
      </c>
      <c r="K404" s="57">
        <v>0.1668983088019361</v>
      </c>
      <c r="L404" s="54">
        <v>21.85</v>
      </c>
      <c r="M404" s="47">
        <v>29.6</v>
      </c>
      <c r="N404" s="37" t="s">
        <v>238</v>
      </c>
    </row>
    <row r="405" spans="1:14">
      <c r="A405" s="44">
        <v>41821</v>
      </c>
      <c r="B405" s="45">
        <v>0.3840277777777778</v>
      </c>
      <c r="C405" s="36">
        <v>1</v>
      </c>
      <c r="D405" s="46">
        <v>105</v>
      </c>
      <c r="E405" s="46" t="s">
        <v>59</v>
      </c>
      <c r="F405" s="46">
        <v>1</v>
      </c>
      <c r="G405" s="36" t="s">
        <v>114</v>
      </c>
      <c r="H405" s="54">
        <v>20.584</v>
      </c>
      <c r="I405" s="57">
        <v>1.5089924421435517</v>
      </c>
      <c r="J405" s="57">
        <v>42168.236460987544</v>
      </c>
      <c r="K405" s="57">
        <v>1.4545993198458778</v>
      </c>
      <c r="L405" s="54">
        <v>19.75</v>
      </c>
      <c r="M405" s="47">
        <v>33.6</v>
      </c>
      <c r="N405" s="37" t="s">
        <v>238</v>
      </c>
    </row>
    <row r="406" spans="1:14">
      <c r="A406" s="44">
        <v>41821</v>
      </c>
      <c r="B406" s="45">
        <v>0.3840277777777778</v>
      </c>
      <c r="C406" s="36">
        <v>1</v>
      </c>
      <c r="D406" s="46">
        <v>105</v>
      </c>
      <c r="E406" s="46" t="s">
        <v>59</v>
      </c>
      <c r="F406" s="46">
        <v>2</v>
      </c>
      <c r="G406" s="36" t="s">
        <v>114</v>
      </c>
      <c r="H406" s="54">
        <v>20.584</v>
      </c>
      <c r="I406" s="57">
        <v>0.14917095987516618</v>
      </c>
      <c r="J406" s="57">
        <v>37430.759220816166</v>
      </c>
      <c r="K406" s="57">
        <v>-2.5757485813486802</v>
      </c>
      <c r="L406" s="54">
        <v>19.799999999999997</v>
      </c>
      <c r="M406" s="47">
        <v>31</v>
      </c>
      <c r="N406" s="37" t="s">
        <v>238</v>
      </c>
    </row>
    <row r="407" spans="1:14">
      <c r="A407" s="44">
        <v>41821</v>
      </c>
      <c r="B407" s="45">
        <v>0.3840277777777778</v>
      </c>
      <c r="C407" s="36">
        <v>1</v>
      </c>
      <c r="D407" s="46">
        <v>107</v>
      </c>
      <c r="E407" s="46" t="s">
        <v>45</v>
      </c>
      <c r="F407" s="46">
        <v>3</v>
      </c>
      <c r="G407" s="36" t="s">
        <v>114</v>
      </c>
      <c r="H407" s="54">
        <v>20.584</v>
      </c>
      <c r="I407" s="57">
        <v>6.3769871448713271</v>
      </c>
      <c r="J407" s="57">
        <v>88896.655182082453</v>
      </c>
      <c r="K407" s="57">
        <v>1.9646439160741014</v>
      </c>
      <c r="L407" s="54">
        <v>20.6</v>
      </c>
      <c r="M407" s="47">
        <v>31.3</v>
      </c>
      <c r="N407" s="37" t="s">
        <v>238</v>
      </c>
    </row>
    <row r="408" spans="1:14">
      <c r="A408" s="44">
        <v>41821</v>
      </c>
      <c r="B408" s="45">
        <v>0.3840277777777778</v>
      </c>
      <c r="C408" s="36">
        <v>1</v>
      </c>
      <c r="D408" s="46">
        <v>107</v>
      </c>
      <c r="E408" s="46" t="s">
        <v>45</v>
      </c>
      <c r="F408" s="46">
        <v>4</v>
      </c>
      <c r="G408" s="36" t="s">
        <v>114</v>
      </c>
      <c r="H408" s="54">
        <v>20.584</v>
      </c>
      <c r="I408" s="57">
        <v>1.1179239766269897</v>
      </c>
      <c r="J408" s="57">
        <v>11416.640441890655</v>
      </c>
      <c r="K408" s="57">
        <v>1.0573772824934617</v>
      </c>
      <c r="L408" s="54">
        <v>20.55</v>
      </c>
      <c r="M408" s="47">
        <v>30.9</v>
      </c>
      <c r="N408" s="37" t="s">
        <v>238</v>
      </c>
    </row>
    <row r="409" spans="1:14">
      <c r="A409" s="44">
        <v>41821</v>
      </c>
      <c r="B409" s="45">
        <v>0.42152777777777778</v>
      </c>
      <c r="C409" s="36">
        <v>1</v>
      </c>
      <c r="D409" s="46">
        <v>111</v>
      </c>
      <c r="E409" s="46" t="s">
        <v>46</v>
      </c>
      <c r="F409" s="46">
        <v>5</v>
      </c>
      <c r="G409" s="36" t="s">
        <v>114</v>
      </c>
      <c r="H409" s="54">
        <v>21.536000000000001</v>
      </c>
      <c r="I409" s="57">
        <v>7.1255593597459477</v>
      </c>
      <c r="J409" s="57">
        <v>81500.059821617862</v>
      </c>
      <c r="K409" s="57">
        <v>0.24956717538945927</v>
      </c>
      <c r="L409" s="54">
        <v>23.450000000000003</v>
      </c>
      <c r="M409" s="47">
        <v>31.6</v>
      </c>
      <c r="N409" s="37" t="s">
        <v>238</v>
      </c>
    </row>
    <row r="410" spans="1:14">
      <c r="A410" s="44">
        <v>41821</v>
      </c>
      <c r="B410" s="45">
        <v>0.42152777777777778</v>
      </c>
      <c r="C410" s="36">
        <v>1</v>
      </c>
      <c r="D410" s="46">
        <v>111</v>
      </c>
      <c r="E410" s="46" t="s">
        <v>46</v>
      </c>
      <c r="F410" s="46">
        <v>6</v>
      </c>
      <c r="G410" s="36" t="s">
        <v>114</v>
      </c>
      <c r="H410" s="54">
        <v>21.536000000000001</v>
      </c>
      <c r="I410" s="57">
        <v>2.0890838913457044</v>
      </c>
      <c r="J410" s="57">
        <v>103986.13182427203</v>
      </c>
      <c r="K410" s="57">
        <v>0.47141690489040977</v>
      </c>
      <c r="L410" s="54">
        <v>22.450000000000003</v>
      </c>
      <c r="M410" s="47">
        <v>33.299999999999997</v>
      </c>
      <c r="N410" s="37" t="s">
        <v>238</v>
      </c>
    </row>
    <row r="411" spans="1:14">
      <c r="A411" s="44">
        <v>41821</v>
      </c>
      <c r="B411" s="45">
        <v>0.42152777777777778</v>
      </c>
      <c r="C411" s="36">
        <v>1</v>
      </c>
      <c r="D411" s="46">
        <v>113</v>
      </c>
      <c r="E411" s="46" t="s">
        <v>55</v>
      </c>
      <c r="F411" s="46">
        <v>7</v>
      </c>
      <c r="G411" s="36" t="s">
        <v>115</v>
      </c>
      <c r="H411" s="54">
        <v>21.536000000000001</v>
      </c>
      <c r="I411" s="57">
        <v>32.752835894013316</v>
      </c>
      <c r="J411" s="57">
        <v>30594.69526076793</v>
      </c>
      <c r="K411" s="57">
        <v>-0.40844431717901591</v>
      </c>
      <c r="L411" s="54">
        <v>21.049999999999997</v>
      </c>
      <c r="M411" s="47">
        <v>23.3</v>
      </c>
      <c r="N411" s="37" t="s">
        <v>238</v>
      </c>
    </row>
    <row r="412" spans="1:14">
      <c r="A412" s="44">
        <v>41821</v>
      </c>
      <c r="B412" s="45">
        <v>0.42152777777777778</v>
      </c>
      <c r="C412" s="36">
        <v>1</v>
      </c>
      <c r="D412" s="46">
        <v>113</v>
      </c>
      <c r="E412" s="46" t="s">
        <v>55</v>
      </c>
      <c r="F412" s="46">
        <v>8</v>
      </c>
      <c r="G412" s="36" t="s">
        <v>115</v>
      </c>
      <c r="H412" s="54">
        <v>21.536000000000001</v>
      </c>
      <c r="I412" s="57">
        <v>17.99408237398066</v>
      </c>
      <c r="J412" s="57">
        <v>14944.907078041697</v>
      </c>
      <c r="K412" s="57">
        <v>-1.1818508898988187</v>
      </c>
      <c r="L412" s="54">
        <v>21</v>
      </c>
      <c r="M412" s="47">
        <v>25.3</v>
      </c>
      <c r="N412" s="37" t="s">
        <v>238</v>
      </c>
    </row>
    <row r="413" spans="1:14">
      <c r="A413" s="44">
        <v>41821</v>
      </c>
      <c r="B413" s="45">
        <v>0.46111111111111108</v>
      </c>
      <c r="C413" s="36">
        <v>3</v>
      </c>
      <c r="D413" s="46">
        <v>311</v>
      </c>
      <c r="E413" s="46" t="s">
        <v>55</v>
      </c>
      <c r="F413" s="46">
        <v>9</v>
      </c>
      <c r="G413" s="36" t="s">
        <v>115</v>
      </c>
      <c r="H413" s="54">
        <v>21.725000000000001</v>
      </c>
      <c r="I413" s="57">
        <v>12.559450215133593</v>
      </c>
      <c r="J413" s="57">
        <v>48250.700244496453</v>
      </c>
      <c r="K413" s="57">
        <v>2.7618710149017742</v>
      </c>
      <c r="L413" s="54">
        <v>21.85</v>
      </c>
      <c r="M413" s="47">
        <v>20.9</v>
      </c>
      <c r="N413" s="37" t="s">
        <v>238</v>
      </c>
    </row>
    <row r="414" spans="1:14">
      <c r="A414" s="44">
        <v>41821</v>
      </c>
      <c r="B414" s="45">
        <v>0.46111111111111108</v>
      </c>
      <c r="C414" s="36">
        <v>3</v>
      </c>
      <c r="D414" s="46">
        <v>311</v>
      </c>
      <c r="E414" s="46" t="s">
        <v>55</v>
      </c>
      <c r="F414" s="46">
        <v>10</v>
      </c>
      <c r="G414" s="36" t="s">
        <v>115</v>
      </c>
      <c r="H414" s="54">
        <v>21.725000000000001</v>
      </c>
      <c r="I414" s="57">
        <v>12.488935808736189</v>
      </c>
      <c r="J414" s="57">
        <v>43043.047827833681</v>
      </c>
      <c r="K414" s="57">
        <v>-0.43904158365501889</v>
      </c>
      <c r="L414" s="54">
        <v>22.35</v>
      </c>
      <c r="M414" s="47">
        <v>24.2</v>
      </c>
      <c r="N414" s="37" t="s">
        <v>238</v>
      </c>
    </row>
    <row r="415" spans="1:14">
      <c r="A415" s="44">
        <v>41821</v>
      </c>
      <c r="B415" s="45">
        <v>0.46111111111111108</v>
      </c>
      <c r="C415" s="36">
        <v>3</v>
      </c>
      <c r="D415" s="46">
        <v>305</v>
      </c>
      <c r="E415" s="46" t="s">
        <v>46</v>
      </c>
      <c r="F415" s="46">
        <v>11</v>
      </c>
      <c r="G415" s="36" t="s">
        <v>114</v>
      </c>
      <c r="H415" s="54">
        <v>21.725000000000001</v>
      </c>
      <c r="I415" s="57">
        <v>6.8236671865646077</v>
      </c>
      <c r="J415" s="57">
        <v>76801.614081654698</v>
      </c>
      <c r="K415" s="57">
        <v>-1.3344160414061352</v>
      </c>
      <c r="L415" s="54">
        <v>21.950000000000003</v>
      </c>
      <c r="M415" s="47">
        <v>23.8</v>
      </c>
      <c r="N415" s="37" t="s">
        <v>238</v>
      </c>
    </row>
    <row r="416" spans="1:14">
      <c r="A416" s="44">
        <v>41821</v>
      </c>
      <c r="B416" s="45">
        <v>0.46111111111111108</v>
      </c>
      <c r="C416" s="36">
        <v>3</v>
      </c>
      <c r="D416" s="46">
        <v>305</v>
      </c>
      <c r="E416" s="46" t="s">
        <v>46</v>
      </c>
      <c r="F416" s="46">
        <v>12</v>
      </c>
      <c r="G416" s="36" t="s">
        <v>114</v>
      </c>
      <c r="H416" s="54">
        <v>21.725000000000001</v>
      </c>
      <c r="I416" s="57">
        <v>4.1301819154112431</v>
      </c>
      <c r="J416" s="57">
        <v>99081.632215726029</v>
      </c>
      <c r="K416" s="57">
        <v>1.5575522848713452</v>
      </c>
      <c r="L416" s="54">
        <v>23.5</v>
      </c>
      <c r="M416" s="47">
        <v>21.5</v>
      </c>
      <c r="N416" s="37" t="s">
        <v>238</v>
      </c>
    </row>
    <row r="417" spans="1:14">
      <c r="A417" s="44">
        <v>41821</v>
      </c>
      <c r="B417" s="45">
        <v>0.38263888888888892</v>
      </c>
      <c r="C417" s="36">
        <v>3</v>
      </c>
      <c r="D417" s="46">
        <v>308</v>
      </c>
      <c r="E417" s="46" t="s">
        <v>59</v>
      </c>
      <c r="F417" s="46">
        <v>13</v>
      </c>
      <c r="G417" s="36" t="s">
        <v>114</v>
      </c>
      <c r="H417" s="54">
        <v>20.547999999999998</v>
      </c>
      <c r="I417" s="57">
        <v>5.5990617583506701</v>
      </c>
      <c r="J417" s="57">
        <v>61648.894540256122</v>
      </c>
      <c r="K417" s="57">
        <v>-0.97333701387648586</v>
      </c>
      <c r="L417" s="54">
        <v>20.100000000000001</v>
      </c>
      <c r="M417" s="47">
        <v>42.1</v>
      </c>
      <c r="N417" s="37" t="s">
        <v>238</v>
      </c>
    </row>
    <row r="418" spans="1:14">
      <c r="A418" s="44">
        <v>41821</v>
      </c>
      <c r="B418" s="45">
        <v>0.38263888888888892</v>
      </c>
      <c r="C418" s="36">
        <v>3</v>
      </c>
      <c r="D418" s="46">
        <v>308</v>
      </c>
      <c r="E418" s="46" t="s">
        <v>59</v>
      </c>
      <c r="F418" s="46">
        <v>14</v>
      </c>
      <c r="G418" s="36" t="s">
        <v>114</v>
      </c>
      <c r="H418" s="54">
        <v>20.547999999999998</v>
      </c>
      <c r="I418" s="57">
        <v>6.7834136527191822</v>
      </c>
      <c r="J418" s="57">
        <v>126839.24588067915</v>
      </c>
      <c r="K418" s="57">
        <v>-1.5954841715343513</v>
      </c>
      <c r="L418" s="54">
        <v>20.200000000000003</v>
      </c>
      <c r="M418" s="47">
        <v>43</v>
      </c>
      <c r="N418" s="37" t="s">
        <v>238</v>
      </c>
    </row>
    <row r="419" spans="1:14">
      <c r="A419" s="44">
        <v>41821</v>
      </c>
      <c r="B419" s="45">
        <v>0.38263888888888892</v>
      </c>
      <c r="C419" s="36">
        <v>3</v>
      </c>
      <c r="D419" s="46">
        <v>309</v>
      </c>
      <c r="E419" s="46" t="s">
        <v>45</v>
      </c>
      <c r="F419" s="46">
        <v>15</v>
      </c>
      <c r="G419" s="36" t="s">
        <v>114</v>
      </c>
      <c r="H419" s="54">
        <v>20.547999999999998</v>
      </c>
      <c r="I419" s="57">
        <v>9.5805641056095805</v>
      </c>
      <c r="J419" s="57">
        <v>120603.03682545858</v>
      </c>
      <c r="K419" s="57">
        <v>0.48061202991727503</v>
      </c>
      <c r="L419" s="54">
        <v>20.399999999999999</v>
      </c>
      <c r="M419" s="47">
        <v>43.9</v>
      </c>
      <c r="N419" s="37" t="s">
        <v>238</v>
      </c>
    </row>
    <row r="420" spans="1:14">
      <c r="A420" s="44">
        <v>41821</v>
      </c>
      <c r="B420" s="45">
        <v>0.38263888888888892</v>
      </c>
      <c r="C420" s="36">
        <v>3</v>
      </c>
      <c r="D420" s="46">
        <v>309</v>
      </c>
      <c r="E420" s="46" t="s">
        <v>45</v>
      </c>
      <c r="F420" s="46">
        <v>16</v>
      </c>
      <c r="G420" s="36" t="s">
        <v>114</v>
      </c>
      <c r="H420" s="54">
        <v>20.547999999999998</v>
      </c>
      <c r="I420" s="57">
        <v>2.797768538125474</v>
      </c>
      <c r="J420" s="57">
        <v>85006.630661902862</v>
      </c>
      <c r="K420" s="57">
        <v>0.17007868391373887</v>
      </c>
      <c r="L420" s="54">
        <v>20.350000000000001</v>
      </c>
      <c r="M420" s="47">
        <v>42.4</v>
      </c>
      <c r="N420" s="37" t="s">
        <v>238</v>
      </c>
    </row>
    <row r="421" spans="1:14">
      <c r="A421" s="44">
        <v>41821</v>
      </c>
      <c r="B421" s="45">
        <v>0.42291666666666666</v>
      </c>
      <c r="C421" s="36">
        <v>4</v>
      </c>
      <c r="D421" s="46">
        <v>409</v>
      </c>
      <c r="E421" s="46" t="s">
        <v>46</v>
      </c>
      <c r="F421" s="46">
        <v>17</v>
      </c>
      <c r="G421" s="36" t="s">
        <v>114</v>
      </c>
      <c r="H421" s="54">
        <v>21.552</v>
      </c>
      <c r="I421" s="57">
        <v>8.912716095661315</v>
      </c>
      <c r="J421" s="57">
        <v>106071.37575635743</v>
      </c>
      <c r="K421" s="57">
        <v>-0.30215590474732912</v>
      </c>
      <c r="L421" s="54">
        <v>20.9</v>
      </c>
      <c r="M421" s="47">
        <v>40.4</v>
      </c>
      <c r="N421" s="37" t="s">
        <v>238</v>
      </c>
    </row>
    <row r="422" spans="1:14">
      <c r="A422" s="44">
        <v>41821</v>
      </c>
      <c r="B422" s="45">
        <v>0.42291666666666666</v>
      </c>
      <c r="C422" s="36">
        <v>4</v>
      </c>
      <c r="D422" s="46">
        <v>409</v>
      </c>
      <c r="E422" s="46" t="s">
        <v>46</v>
      </c>
      <c r="F422" s="46">
        <v>18</v>
      </c>
      <c r="G422" s="36" t="s">
        <v>114</v>
      </c>
      <c r="H422" s="54">
        <v>21.552</v>
      </c>
      <c r="I422" s="57">
        <v>4.3445485207333467</v>
      </c>
      <c r="J422" s="57">
        <v>154943.74926222046</v>
      </c>
      <c r="K422" s="57">
        <v>-5.29310738868432E-4</v>
      </c>
      <c r="L422" s="54">
        <v>21.450000000000003</v>
      </c>
      <c r="M422" s="47">
        <v>45.3</v>
      </c>
      <c r="N422" s="37" t="s">
        <v>238</v>
      </c>
    </row>
    <row r="423" spans="1:14">
      <c r="A423" s="44">
        <v>41821</v>
      </c>
      <c r="B423" s="45">
        <v>0.42291666666666666</v>
      </c>
      <c r="C423" s="36">
        <v>4</v>
      </c>
      <c r="D423" s="46">
        <v>404</v>
      </c>
      <c r="E423" s="46" t="s">
        <v>45</v>
      </c>
      <c r="F423" s="46">
        <v>19</v>
      </c>
      <c r="G423" s="36" t="s">
        <v>114</v>
      </c>
      <c r="H423" s="54">
        <v>21.552</v>
      </c>
      <c r="I423" s="57">
        <v>8.4702114990173172</v>
      </c>
      <c r="J423" s="57">
        <v>127212.98539801773</v>
      </c>
      <c r="K423" s="57">
        <v>-4.230232856382961</v>
      </c>
      <c r="L423" s="54">
        <v>21.3</v>
      </c>
      <c r="M423" s="47">
        <v>39.1</v>
      </c>
      <c r="N423" s="37" t="s">
        <v>238</v>
      </c>
    </row>
    <row r="424" spans="1:14">
      <c r="A424" s="44">
        <v>41821</v>
      </c>
      <c r="B424" s="45">
        <v>0.42291666666666666</v>
      </c>
      <c r="C424" s="36">
        <v>4</v>
      </c>
      <c r="D424" s="46">
        <v>404</v>
      </c>
      <c r="E424" s="46" t="s">
        <v>45</v>
      </c>
      <c r="F424" s="46">
        <v>20</v>
      </c>
      <c r="G424" s="36" t="s">
        <v>114</v>
      </c>
      <c r="H424" s="54">
        <v>21.552</v>
      </c>
      <c r="I424" s="57">
        <v>10.104161336884498</v>
      </c>
      <c r="J424" s="57">
        <v>163064.11518032695</v>
      </c>
      <c r="K424" s="57">
        <v>2.2690520978979691</v>
      </c>
      <c r="L424" s="54">
        <v>20.85</v>
      </c>
      <c r="M424" s="47">
        <v>41.9</v>
      </c>
      <c r="N424" s="37" t="s">
        <v>238</v>
      </c>
    </row>
    <row r="425" spans="1:14">
      <c r="A425" s="44">
        <v>41821</v>
      </c>
      <c r="B425" s="45">
        <v>0.4597222222222222</v>
      </c>
      <c r="C425" s="36">
        <v>4</v>
      </c>
      <c r="D425" s="46">
        <v>406</v>
      </c>
      <c r="E425" s="46" t="s">
        <v>59</v>
      </c>
      <c r="F425" s="46">
        <v>21</v>
      </c>
      <c r="G425" s="36" t="s">
        <v>114</v>
      </c>
      <c r="H425" s="54">
        <v>21.707000000000001</v>
      </c>
      <c r="I425" s="57">
        <v>12.633276862979095</v>
      </c>
      <c r="J425" s="57">
        <v>160581.68262282299</v>
      </c>
      <c r="K425" s="57">
        <v>2.2972138978332648</v>
      </c>
      <c r="L425" s="54">
        <v>21.4</v>
      </c>
      <c r="M425" s="47">
        <v>40.200000000000003</v>
      </c>
      <c r="N425" s="37" t="s">
        <v>238</v>
      </c>
    </row>
    <row r="426" spans="1:14">
      <c r="A426" s="44">
        <v>41821</v>
      </c>
      <c r="B426" s="45">
        <v>0.4597222222222222</v>
      </c>
      <c r="C426" s="36">
        <v>4</v>
      </c>
      <c r="D426" s="46">
        <v>406</v>
      </c>
      <c r="E426" s="46" t="s">
        <v>59</v>
      </c>
      <c r="F426" s="46">
        <v>22</v>
      </c>
      <c r="G426" s="36" t="s">
        <v>114</v>
      </c>
      <c r="H426" s="54">
        <v>21.707000000000001</v>
      </c>
      <c r="I426" s="57">
        <v>11.711035009256221</v>
      </c>
      <c r="J426" s="57">
        <v>92181.254142868289</v>
      </c>
      <c r="K426" s="57">
        <v>-0.19522665642612397</v>
      </c>
      <c r="L426" s="54">
        <v>20.950000000000003</v>
      </c>
      <c r="M426" s="47">
        <v>42.5</v>
      </c>
      <c r="N426" s="37" t="s">
        <v>238</v>
      </c>
    </row>
    <row r="427" spans="1:14">
      <c r="A427" s="44">
        <v>41821</v>
      </c>
      <c r="B427" s="45">
        <v>0.4597222222222222</v>
      </c>
      <c r="C427" s="36">
        <v>4</v>
      </c>
      <c r="D427" s="46">
        <v>414</v>
      </c>
      <c r="E427" s="46" t="s">
        <v>55</v>
      </c>
      <c r="F427" s="46">
        <v>23</v>
      </c>
      <c r="G427" s="36" t="s">
        <v>115</v>
      </c>
      <c r="H427" s="54">
        <v>21.707000000000001</v>
      </c>
      <c r="I427" s="57">
        <v>13.767861315726371</v>
      </c>
      <c r="J427" s="57">
        <v>43618.514179280472</v>
      </c>
      <c r="K427" s="57">
        <v>-1.7503489489512327</v>
      </c>
      <c r="L427" s="54">
        <v>21.2</v>
      </c>
      <c r="M427" s="47">
        <v>40.4</v>
      </c>
      <c r="N427" s="37" t="s">
        <v>238</v>
      </c>
    </row>
    <row r="428" spans="1:14">
      <c r="A428" s="44">
        <v>41821</v>
      </c>
      <c r="B428" s="45">
        <v>0.4597222222222222</v>
      </c>
      <c r="C428" s="36">
        <v>4</v>
      </c>
      <c r="D428" s="46">
        <v>414</v>
      </c>
      <c r="E428" s="46" t="s">
        <v>55</v>
      </c>
      <c r="F428" s="46">
        <v>24</v>
      </c>
      <c r="G428" s="36" t="s">
        <v>115</v>
      </c>
      <c r="H428" s="54">
        <v>21.707000000000001</v>
      </c>
      <c r="I428" s="57">
        <v>16.224576398849564</v>
      </c>
      <c r="J428" s="57">
        <v>56300.920512282071</v>
      </c>
      <c r="K428" s="57">
        <v>-3.8447762828065208</v>
      </c>
      <c r="L428" s="54">
        <v>21.35</v>
      </c>
      <c r="M428" s="47">
        <v>41.6</v>
      </c>
      <c r="N428" s="37" t="s">
        <v>238</v>
      </c>
    </row>
    <row r="429" spans="1:14">
      <c r="A429" s="44">
        <v>41823</v>
      </c>
      <c r="B429" s="45">
        <v>0.4069444444444445</v>
      </c>
      <c r="C429" s="36">
        <v>1</v>
      </c>
      <c r="D429" s="46">
        <v>105</v>
      </c>
      <c r="E429" s="46" t="s">
        <v>59</v>
      </c>
      <c r="F429" s="46">
        <v>1</v>
      </c>
      <c r="G429" s="36" t="s">
        <v>114</v>
      </c>
      <c r="H429" s="54">
        <v>19.238</v>
      </c>
      <c r="I429" s="57">
        <v>0.57628849061766518</v>
      </c>
      <c r="J429" s="57">
        <v>46734.484275255876</v>
      </c>
      <c r="K429" s="57">
        <v>-0.25954433250915665</v>
      </c>
      <c r="L429" s="54">
        <v>16.5</v>
      </c>
      <c r="M429" s="47">
        <v>27.9</v>
      </c>
      <c r="N429" s="37" t="s">
        <v>238</v>
      </c>
    </row>
    <row r="430" spans="1:14">
      <c r="A430" s="44">
        <v>41823</v>
      </c>
      <c r="B430" s="45">
        <v>0.4069444444444445</v>
      </c>
      <c r="C430" s="36">
        <v>1</v>
      </c>
      <c r="D430" s="46">
        <v>105</v>
      </c>
      <c r="E430" s="46" t="s">
        <v>59</v>
      </c>
      <c r="F430" s="46">
        <v>2</v>
      </c>
      <c r="G430" s="36" t="s">
        <v>114</v>
      </c>
      <c r="H430" s="54">
        <v>19.238</v>
      </c>
      <c r="I430" s="57">
        <v>0.7084832027511655</v>
      </c>
      <c r="J430" s="57">
        <v>97931.961510096284</v>
      </c>
      <c r="K430" s="57">
        <v>1.9555939681617063</v>
      </c>
      <c r="L430" s="54">
        <v>16.5</v>
      </c>
      <c r="M430" s="47">
        <v>33.9</v>
      </c>
      <c r="N430" s="37" t="s">
        <v>238</v>
      </c>
    </row>
    <row r="431" spans="1:14">
      <c r="A431" s="44">
        <v>41823</v>
      </c>
      <c r="B431" s="45">
        <v>0.4069444444444445</v>
      </c>
      <c r="C431" s="36">
        <v>1</v>
      </c>
      <c r="D431" s="46">
        <v>107</v>
      </c>
      <c r="E431" s="46" t="s">
        <v>45</v>
      </c>
      <c r="F431" s="46">
        <v>3</v>
      </c>
      <c r="G431" s="36" t="s">
        <v>114</v>
      </c>
      <c r="H431" s="54">
        <v>19.238</v>
      </c>
      <c r="I431" s="57">
        <v>2.187246821533114</v>
      </c>
      <c r="J431" s="57">
        <v>60668.736032489411</v>
      </c>
      <c r="K431" s="57">
        <v>1.6196775144469735</v>
      </c>
      <c r="L431" s="54">
        <v>17.45</v>
      </c>
      <c r="M431" s="47">
        <v>38.6</v>
      </c>
      <c r="N431" s="37" t="s">
        <v>238</v>
      </c>
    </row>
    <row r="432" spans="1:14">
      <c r="A432" s="44">
        <v>41823</v>
      </c>
      <c r="B432" s="45">
        <v>0.4069444444444445</v>
      </c>
      <c r="C432" s="36">
        <v>1</v>
      </c>
      <c r="D432" s="46">
        <v>107</v>
      </c>
      <c r="E432" s="46" t="s">
        <v>45</v>
      </c>
      <c r="F432" s="46">
        <v>4</v>
      </c>
      <c r="G432" s="36" t="s">
        <v>114</v>
      </c>
      <c r="H432" s="54">
        <v>19.238</v>
      </c>
      <c r="I432" s="57">
        <v>0.30292887602051266</v>
      </c>
      <c r="J432" s="57">
        <v>12132.910688029862</v>
      </c>
      <c r="K432" s="57">
        <v>-2.7780606792612481</v>
      </c>
      <c r="L432" s="54">
        <v>18.799999999999997</v>
      </c>
      <c r="M432" s="47">
        <v>33.200000000000003</v>
      </c>
      <c r="N432" s="37" t="s">
        <v>238</v>
      </c>
    </row>
    <row r="433" spans="1:14">
      <c r="A433" s="44">
        <v>41823</v>
      </c>
      <c r="B433" s="45">
        <v>0.4458333333333333</v>
      </c>
      <c r="C433" s="36">
        <v>1</v>
      </c>
      <c r="D433" s="46">
        <v>111</v>
      </c>
      <c r="E433" s="46" t="s">
        <v>46</v>
      </c>
      <c r="F433" s="46">
        <v>5</v>
      </c>
      <c r="G433" s="36" t="s">
        <v>114</v>
      </c>
      <c r="H433" s="54">
        <v>20.155999999999999</v>
      </c>
      <c r="I433" s="57">
        <v>3.9012742707487664</v>
      </c>
      <c r="J433" s="57">
        <v>130636.81470597233</v>
      </c>
      <c r="K433" s="57">
        <v>-0.90213957037394055</v>
      </c>
      <c r="L433" s="54">
        <v>20.549999999999997</v>
      </c>
      <c r="M433" s="47">
        <v>41.3</v>
      </c>
      <c r="N433" s="37" t="s">
        <v>238</v>
      </c>
    </row>
    <row r="434" spans="1:14">
      <c r="A434" s="44">
        <v>41823</v>
      </c>
      <c r="B434" s="45">
        <v>0.4458333333333333</v>
      </c>
      <c r="C434" s="36">
        <v>1</v>
      </c>
      <c r="D434" s="46">
        <v>111</v>
      </c>
      <c r="E434" s="46" t="s">
        <v>46</v>
      </c>
      <c r="F434" s="46">
        <v>6</v>
      </c>
      <c r="G434" s="36" t="s">
        <v>114</v>
      </c>
      <c r="H434" s="54">
        <v>20.155999999999999</v>
      </c>
      <c r="I434" s="57">
        <v>2.9193931585422592</v>
      </c>
      <c r="J434" s="57">
        <v>121677.71655171577</v>
      </c>
      <c r="K434" s="57">
        <v>-1.4208480936041914</v>
      </c>
      <c r="L434" s="54">
        <v>20.6</v>
      </c>
      <c r="M434" s="47">
        <v>33.700000000000003</v>
      </c>
      <c r="N434" s="37" t="s">
        <v>238</v>
      </c>
    </row>
    <row r="435" spans="1:14">
      <c r="A435" s="44">
        <v>41823</v>
      </c>
      <c r="B435" s="45">
        <v>0.4458333333333333</v>
      </c>
      <c r="C435" s="36">
        <v>1</v>
      </c>
      <c r="D435" s="46">
        <v>113</v>
      </c>
      <c r="E435" s="46" t="s">
        <v>55</v>
      </c>
      <c r="F435" s="46">
        <v>7</v>
      </c>
      <c r="G435" s="36" t="s">
        <v>115</v>
      </c>
      <c r="H435" s="54">
        <v>20.155999999999999</v>
      </c>
      <c r="I435" s="57">
        <v>8.3883031736409901</v>
      </c>
      <c r="J435" s="57">
        <v>32586.934341847766</v>
      </c>
      <c r="K435" s="57">
        <v>1.049417786344055</v>
      </c>
      <c r="L435" s="54">
        <v>18.2</v>
      </c>
      <c r="M435" s="47">
        <v>32</v>
      </c>
      <c r="N435" s="37" t="s">
        <v>238</v>
      </c>
    </row>
    <row r="436" spans="1:14">
      <c r="A436" s="44">
        <v>41823</v>
      </c>
      <c r="B436" s="45">
        <v>0.4458333333333333</v>
      </c>
      <c r="C436" s="36">
        <v>1</v>
      </c>
      <c r="D436" s="46">
        <v>113</v>
      </c>
      <c r="E436" s="46" t="s">
        <v>55</v>
      </c>
      <c r="F436" s="46">
        <v>8</v>
      </c>
      <c r="G436" s="36" t="s">
        <v>115</v>
      </c>
      <c r="H436" s="54">
        <v>20.155999999999999</v>
      </c>
      <c r="I436" s="57">
        <v>5.6369203734684943</v>
      </c>
      <c r="J436" s="57">
        <v>24922.740200295277</v>
      </c>
      <c r="K436" s="57">
        <v>0.33370946313233862</v>
      </c>
      <c r="L436" s="54">
        <v>17.5</v>
      </c>
      <c r="M436" s="47">
        <v>34.4</v>
      </c>
      <c r="N436" s="37" t="s">
        <v>238</v>
      </c>
    </row>
    <row r="437" spans="1:14">
      <c r="A437" s="44">
        <v>41823</v>
      </c>
      <c r="B437" s="45">
        <v>0.48749999999999999</v>
      </c>
      <c r="C437" s="36">
        <v>3</v>
      </c>
      <c r="D437" s="46">
        <v>311</v>
      </c>
      <c r="E437" s="46" t="s">
        <v>55</v>
      </c>
      <c r="F437" s="46">
        <v>9</v>
      </c>
      <c r="G437" s="36" t="s">
        <v>115</v>
      </c>
      <c r="H437" s="54">
        <v>20.846</v>
      </c>
      <c r="I437" s="57">
        <v>12.796323755313296</v>
      </c>
      <c r="J437" s="57">
        <v>41458.554368929537</v>
      </c>
      <c r="K437" s="57">
        <v>0.18115539883290865</v>
      </c>
      <c r="L437" s="54">
        <v>19.600000000000001</v>
      </c>
      <c r="M437" s="47">
        <v>25.6</v>
      </c>
      <c r="N437" s="37" t="s">
        <v>238</v>
      </c>
    </row>
    <row r="438" spans="1:14">
      <c r="A438" s="44">
        <v>41823</v>
      </c>
      <c r="B438" s="45">
        <v>0.48749999999999999</v>
      </c>
      <c r="C438" s="36">
        <v>3</v>
      </c>
      <c r="D438" s="46">
        <v>311</v>
      </c>
      <c r="E438" s="46" t="s">
        <v>55</v>
      </c>
      <c r="F438" s="46">
        <v>10</v>
      </c>
      <c r="G438" s="36" t="s">
        <v>115</v>
      </c>
      <c r="H438" s="54">
        <v>20.846</v>
      </c>
      <c r="I438" s="57">
        <v>7.5084399697620787</v>
      </c>
      <c r="J438" s="57">
        <v>21265.305820605539</v>
      </c>
      <c r="K438" s="57">
        <v>0.5518125097500034</v>
      </c>
      <c r="L438" s="54">
        <v>18.700000000000003</v>
      </c>
      <c r="M438" s="47">
        <v>32.9</v>
      </c>
      <c r="N438" s="37" t="s">
        <v>238</v>
      </c>
    </row>
    <row r="439" spans="1:14">
      <c r="A439" s="44">
        <v>41823</v>
      </c>
      <c r="B439" s="45">
        <v>0.48749999999999999</v>
      </c>
      <c r="C439" s="36">
        <v>3</v>
      </c>
      <c r="D439" s="46">
        <v>305</v>
      </c>
      <c r="E439" s="46" t="s">
        <v>46</v>
      </c>
      <c r="F439" s="46">
        <v>11</v>
      </c>
      <c r="G439" s="36" t="s">
        <v>114</v>
      </c>
      <c r="H439" s="54">
        <v>20.846</v>
      </c>
      <c r="I439" s="57">
        <v>5.1603668343347486</v>
      </c>
      <c r="J439" s="57">
        <v>109032.19945817562</v>
      </c>
      <c r="K439" s="57">
        <v>-0.71129902683607671</v>
      </c>
      <c r="L439" s="54">
        <v>20</v>
      </c>
      <c r="M439" s="47">
        <v>30.4</v>
      </c>
      <c r="N439" s="37" t="s">
        <v>238</v>
      </c>
    </row>
    <row r="440" spans="1:14">
      <c r="A440" s="44">
        <v>41823</v>
      </c>
      <c r="B440" s="45">
        <v>0.48749999999999999</v>
      </c>
      <c r="C440" s="36">
        <v>3</v>
      </c>
      <c r="D440" s="46">
        <v>305</v>
      </c>
      <c r="E440" s="46" t="s">
        <v>46</v>
      </c>
      <c r="F440" s="46">
        <v>12</v>
      </c>
      <c r="G440" s="36" t="s">
        <v>114</v>
      </c>
      <c r="H440" s="54">
        <v>20.846</v>
      </c>
      <c r="I440" s="57">
        <v>1.5016695998736285</v>
      </c>
      <c r="J440" s="57">
        <v>57057.030168977231</v>
      </c>
      <c r="K440" s="57">
        <v>-2.2135171644164844</v>
      </c>
      <c r="L440" s="54">
        <v>21.4</v>
      </c>
      <c r="M440" s="47">
        <v>31.6</v>
      </c>
      <c r="N440" s="37" t="s">
        <v>238</v>
      </c>
    </row>
    <row r="441" spans="1:14">
      <c r="A441" s="44">
        <v>41823</v>
      </c>
      <c r="B441" s="45">
        <v>0.41319444444444442</v>
      </c>
      <c r="C441" s="36">
        <v>3</v>
      </c>
      <c r="D441" s="46">
        <v>308</v>
      </c>
      <c r="E441" s="46" t="s">
        <v>59</v>
      </c>
      <c r="F441" s="46">
        <v>13</v>
      </c>
      <c r="G441" s="36" t="s">
        <v>114</v>
      </c>
      <c r="H441" s="54">
        <v>19.399999999999999</v>
      </c>
      <c r="I441" s="57">
        <v>6.4006753129919103</v>
      </c>
      <c r="J441" s="57">
        <v>130665.93982645174</v>
      </c>
      <c r="K441" s="57">
        <v>6.4023564388297673</v>
      </c>
      <c r="L441" s="54">
        <v>16.950000000000003</v>
      </c>
      <c r="M441" s="47">
        <v>39.5</v>
      </c>
      <c r="N441" s="37" t="s">
        <v>238</v>
      </c>
    </row>
    <row r="442" spans="1:14">
      <c r="A442" s="44">
        <v>41823</v>
      </c>
      <c r="B442" s="45">
        <v>0.41319444444444442</v>
      </c>
      <c r="C442" s="36">
        <v>3</v>
      </c>
      <c r="D442" s="46">
        <v>308</v>
      </c>
      <c r="E442" s="46" t="s">
        <v>59</v>
      </c>
      <c r="F442" s="46">
        <v>14</v>
      </c>
      <c r="G442" s="36" t="s">
        <v>114</v>
      </c>
      <c r="H442" s="54">
        <v>19.399999999999999</v>
      </c>
      <c r="I442" s="57">
        <v>7.3528217854453013</v>
      </c>
      <c r="J442" s="57">
        <v>134185.33530339363</v>
      </c>
      <c r="K442" s="57">
        <v>3.7909857232203921</v>
      </c>
      <c r="L442" s="54">
        <v>17</v>
      </c>
      <c r="M442" s="47">
        <v>39.5</v>
      </c>
      <c r="N442" s="37" t="s">
        <v>238</v>
      </c>
    </row>
    <row r="443" spans="1:14">
      <c r="A443" s="44">
        <v>41823</v>
      </c>
      <c r="B443" s="45">
        <v>0.41319444444444442</v>
      </c>
      <c r="C443" s="36">
        <v>3</v>
      </c>
      <c r="D443" s="46">
        <v>309</v>
      </c>
      <c r="E443" s="46" t="s">
        <v>45</v>
      </c>
      <c r="F443" s="46">
        <v>15</v>
      </c>
      <c r="G443" s="36" t="s">
        <v>114</v>
      </c>
      <c r="H443" s="54">
        <v>19.399999999999999</v>
      </c>
      <c r="I443" s="57">
        <v>6.9274030308194776</v>
      </c>
      <c r="J443" s="57">
        <v>150081.30178944021</v>
      </c>
      <c r="K443" s="57">
        <v>2.3992671071039466</v>
      </c>
      <c r="L443" s="54">
        <v>17.450000000000003</v>
      </c>
      <c r="M443" s="47">
        <v>40.299999999999997</v>
      </c>
      <c r="N443" s="37" t="s">
        <v>238</v>
      </c>
    </row>
    <row r="444" spans="1:14">
      <c r="A444" s="44">
        <v>41823</v>
      </c>
      <c r="B444" s="45">
        <v>0.41319444444444442</v>
      </c>
      <c r="C444" s="36">
        <v>3</v>
      </c>
      <c r="D444" s="46">
        <v>309</v>
      </c>
      <c r="E444" s="46" t="s">
        <v>45</v>
      </c>
      <c r="F444" s="46">
        <v>16</v>
      </c>
      <c r="G444" s="36" t="s">
        <v>114</v>
      </c>
      <c r="H444" s="54">
        <v>19.399999999999999</v>
      </c>
      <c r="I444" s="57">
        <v>7.5393328358043696</v>
      </c>
      <c r="J444" s="57">
        <v>129556.6002836012</v>
      </c>
      <c r="K444" s="57">
        <v>-2.7198737703854099</v>
      </c>
      <c r="L444" s="54">
        <v>17.3</v>
      </c>
      <c r="M444" s="47">
        <v>38.200000000000003</v>
      </c>
      <c r="N444" s="37" t="s">
        <v>238</v>
      </c>
    </row>
    <row r="445" spans="1:14">
      <c r="A445" s="44">
        <v>41823</v>
      </c>
      <c r="B445" s="45">
        <v>0.4604166666666667</v>
      </c>
      <c r="C445" s="36">
        <v>4</v>
      </c>
      <c r="D445" s="46">
        <v>409</v>
      </c>
      <c r="E445" s="46" t="s">
        <v>46</v>
      </c>
      <c r="F445" s="46">
        <v>17</v>
      </c>
      <c r="G445" s="36" t="s">
        <v>114</v>
      </c>
      <c r="H445" s="54">
        <v>20.462</v>
      </c>
      <c r="I445" s="57">
        <v>6.884791264689559</v>
      </c>
      <c r="J445" s="57">
        <v>110243.36289401475</v>
      </c>
      <c r="K445" s="57">
        <v>-0.85870863364306005</v>
      </c>
      <c r="L445" s="54">
        <v>18.25</v>
      </c>
      <c r="M445" s="47">
        <v>34.5</v>
      </c>
      <c r="N445" s="37" t="s">
        <v>238</v>
      </c>
    </row>
    <row r="446" spans="1:14">
      <c r="A446" s="44">
        <v>41823</v>
      </c>
      <c r="B446" s="45">
        <v>0.4604166666666667</v>
      </c>
      <c r="C446" s="36">
        <v>4</v>
      </c>
      <c r="D446" s="46">
        <v>409</v>
      </c>
      <c r="E446" s="46" t="s">
        <v>46</v>
      </c>
      <c r="F446" s="46">
        <v>18</v>
      </c>
      <c r="G446" s="36" t="s">
        <v>114</v>
      </c>
      <c r="H446" s="54">
        <v>20.462</v>
      </c>
      <c r="I446" s="57">
        <v>10.412735852275693</v>
      </c>
      <c r="J446" s="57">
        <v>149838.09208739715</v>
      </c>
      <c r="K446" s="57">
        <v>-1.2643409419832283</v>
      </c>
      <c r="L446" s="54">
        <v>19.399999999999999</v>
      </c>
      <c r="M446" s="47">
        <v>39.200000000000003</v>
      </c>
      <c r="N446" s="37" t="s">
        <v>238</v>
      </c>
    </row>
    <row r="447" spans="1:14">
      <c r="A447" s="44">
        <v>41823</v>
      </c>
      <c r="B447" s="45">
        <v>0.4604166666666667</v>
      </c>
      <c r="C447" s="36">
        <v>4</v>
      </c>
      <c r="D447" s="46">
        <v>404</v>
      </c>
      <c r="E447" s="46" t="s">
        <v>45</v>
      </c>
      <c r="F447" s="46">
        <v>19</v>
      </c>
      <c r="G447" s="36" t="s">
        <v>114</v>
      </c>
      <c r="H447" s="54">
        <v>20.462</v>
      </c>
      <c r="I447" s="57">
        <v>11.290234936818445</v>
      </c>
      <c r="J447" s="57">
        <v>140291.79421032011</v>
      </c>
      <c r="K447" s="57">
        <v>7.9852210821916199</v>
      </c>
      <c r="L447" s="54">
        <v>17.899999999999999</v>
      </c>
      <c r="M447" s="47">
        <v>38.6</v>
      </c>
      <c r="N447" s="37" t="s">
        <v>238</v>
      </c>
    </row>
    <row r="448" spans="1:14">
      <c r="A448" s="44">
        <v>41823</v>
      </c>
      <c r="B448" s="45">
        <v>0.4604166666666667</v>
      </c>
      <c r="C448" s="36">
        <v>4</v>
      </c>
      <c r="D448" s="46">
        <v>404</v>
      </c>
      <c r="E448" s="46" t="s">
        <v>45</v>
      </c>
      <c r="F448" s="46">
        <v>20</v>
      </c>
      <c r="G448" s="36" t="s">
        <v>114</v>
      </c>
      <c r="H448" s="54">
        <v>20.462</v>
      </c>
      <c r="I448" s="57">
        <v>9.2705577490728501</v>
      </c>
      <c r="J448" s="57">
        <v>136714.69669840118</v>
      </c>
      <c r="K448" s="57">
        <v>-6.3698028138471434</v>
      </c>
      <c r="L448" s="54">
        <v>18.05</v>
      </c>
      <c r="M448" s="47">
        <v>40.200000000000003</v>
      </c>
      <c r="N448" s="37" t="s">
        <v>238</v>
      </c>
    </row>
    <row r="449" spans="1:14">
      <c r="A449" s="44">
        <v>41823</v>
      </c>
      <c r="B449" s="45">
        <v>0.50208333333333333</v>
      </c>
      <c r="C449" s="36">
        <v>4</v>
      </c>
      <c r="D449" s="46">
        <v>406</v>
      </c>
      <c r="E449" s="46" t="s">
        <v>59</v>
      </c>
      <c r="F449" s="46">
        <v>21</v>
      </c>
      <c r="G449" s="36" t="s">
        <v>114</v>
      </c>
      <c r="H449" s="54">
        <v>21.238</v>
      </c>
      <c r="I449" s="57">
        <v>8.677381815106104</v>
      </c>
      <c r="J449" s="57">
        <v>127970.6707232616</v>
      </c>
      <c r="K449" s="57">
        <v>9.1468941191811606</v>
      </c>
      <c r="L449" s="54">
        <v>18.850000000000001</v>
      </c>
      <c r="M449" s="47">
        <v>37.9</v>
      </c>
      <c r="N449" s="37" t="s">
        <v>238</v>
      </c>
    </row>
    <row r="450" spans="1:14">
      <c r="A450" s="44">
        <v>41823</v>
      </c>
      <c r="B450" s="45">
        <v>0.50208333333333333</v>
      </c>
      <c r="C450" s="36">
        <v>4</v>
      </c>
      <c r="D450" s="46">
        <v>406</v>
      </c>
      <c r="E450" s="46" t="s">
        <v>59</v>
      </c>
      <c r="F450" s="46">
        <v>22</v>
      </c>
      <c r="G450" s="36" t="s">
        <v>114</v>
      </c>
      <c r="H450" s="54">
        <v>21.238</v>
      </c>
      <c r="I450" s="57">
        <v>16.125478761720778</v>
      </c>
      <c r="J450" s="57">
        <v>143924.67623889644</v>
      </c>
      <c r="K450" s="57">
        <v>-7.1079231212473601</v>
      </c>
      <c r="L450" s="54">
        <v>18.600000000000001</v>
      </c>
      <c r="M450" s="47">
        <v>41.1</v>
      </c>
      <c r="N450" s="37" t="s">
        <v>238</v>
      </c>
    </row>
    <row r="451" spans="1:14">
      <c r="A451" s="44">
        <v>41823</v>
      </c>
      <c r="B451" s="45">
        <v>0.50208333333333333</v>
      </c>
      <c r="C451" s="36">
        <v>4</v>
      </c>
      <c r="D451" s="46">
        <v>414</v>
      </c>
      <c r="E451" s="46" t="s">
        <v>55</v>
      </c>
      <c r="F451" s="46">
        <v>23</v>
      </c>
      <c r="G451" s="36" t="s">
        <v>115</v>
      </c>
      <c r="H451" s="54">
        <v>21.238</v>
      </c>
      <c r="I451" s="57">
        <v>27.589265744830772</v>
      </c>
      <c r="J451" s="57">
        <v>131598.27855444065</v>
      </c>
      <c r="K451" s="57">
        <v>-4.347744041074983</v>
      </c>
      <c r="L451" s="54">
        <v>18.5</v>
      </c>
      <c r="M451" s="47">
        <v>37.5</v>
      </c>
      <c r="N451" s="37" t="s">
        <v>238</v>
      </c>
    </row>
    <row r="452" spans="1:14">
      <c r="A452" s="44">
        <v>41823</v>
      </c>
      <c r="B452" s="45">
        <v>0.50208333333333333</v>
      </c>
      <c r="C452" s="36">
        <v>4</v>
      </c>
      <c r="D452" s="46">
        <v>414</v>
      </c>
      <c r="E452" s="46" t="s">
        <v>55</v>
      </c>
      <c r="F452" s="46">
        <v>24</v>
      </c>
      <c r="G452" s="36" t="s">
        <v>115</v>
      </c>
      <c r="H452" s="54">
        <v>21.238</v>
      </c>
      <c r="I452" s="57">
        <v>45.587417841502649</v>
      </c>
      <c r="J452" s="57">
        <v>166507.80200342208</v>
      </c>
      <c r="K452" s="57">
        <v>-9.310354511451866</v>
      </c>
      <c r="L452" s="54">
        <v>18.100000000000001</v>
      </c>
      <c r="M452" s="47">
        <v>34.799999999999997</v>
      </c>
      <c r="N452" s="37" t="s">
        <v>238</v>
      </c>
    </row>
    <row r="453" spans="1:14">
      <c r="A453" s="44">
        <v>41828</v>
      </c>
      <c r="B453" s="45">
        <v>0.40416666666666662</v>
      </c>
      <c r="C453" s="36">
        <v>1</v>
      </c>
      <c r="D453" s="46">
        <v>105</v>
      </c>
      <c r="E453" s="46" t="s">
        <v>59</v>
      </c>
      <c r="F453" s="46">
        <v>1</v>
      </c>
      <c r="G453" s="36" t="s">
        <v>114</v>
      </c>
      <c r="H453" s="54">
        <v>21.68</v>
      </c>
      <c r="I453" s="57">
        <v>2.4270883838813755</v>
      </c>
      <c r="J453" s="57">
        <v>35961.728335548411</v>
      </c>
      <c r="K453" s="57" t="s">
        <v>238</v>
      </c>
      <c r="L453" s="54">
        <v>20.450000000000003</v>
      </c>
      <c r="M453" s="47">
        <v>47.1</v>
      </c>
      <c r="N453" s="48" t="s">
        <v>124</v>
      </c>
    </row>
    <row r="454" spans="1:14">
      <c r="A454" s="44">
        <v>41828</v>
      </c>
      <c r="B454" s="45">
        <v>0.40416666666666662</v>
      </c>
      <c r="C454" s="36">
        <v>1</v>
      </c>
      <c r="D454" s="46">
        <v>105</v>
      </c>
      <c r="E454" s="46" t="s">
        <v>59</v>
      </c>
      <c r="F454" s="46">
        <v>2</v>
      </c>
      <c r="G454" s="36" t="s">
        <v>114</v>
      </c>
      <c r="H454" s="54">
        <v>21.68</v>
      </c>
      <c r="I454" s="57">
        <v>3.5130751057559948</v>
      </c>
      <c r="J454" s="57">
        <v>69189.731560202054</v>
      </c>
      <c r="K454" s="57" t="s">
        <v>238</v>
      </c>
      <c r="L454" s="54">
        <v>20</v>
      </c>
      <c r="M454" s="47">
        <v>48.2</v>
      </c>
      <c r="N454" s="48" t="s">
        <v>124</v>
      </c>
    </row>
    <row r="455" spans="1:14">
      <c r="A455" s="44">
        <v>41828</v>
      </c>
      <c r="B455" s="45">
        <v>0.40416666666666662</v>
      </c>
      <c r="C455" s="36">
        <v>1</v>
      </c>
      <c r="D455" s="46">
        <v>107</v>
      </c>
      <c r="E455" s="46" t="s">
        <v>45</v>
      </c>
      <c r="F455" s="46">
        <v>3</v>
      </c>
      <c r="G455" s="36" t="s">
        <v>114</v>
      </c>
      <c r="H455" s="54">
        <v>21.68</v>
      </c>
      <c r="I455" s="57">
        <v>2.8483582057124308</v>
      </c>
      <c r="J455" s="57">
        <v>45176.811804790632</v>
      </c>
      <c r="K455" s="57" t="s">
        <v>238</v>
      </c>
      <c r="L455" s="54">
        <v>20.399999999999999</v>
      </c>
      <c r="M455" s="47">
        <v>44.1</v>
      </c>
      <c r="N455" s="48" t="s">
        <v>124</v>
      </c>
    </row>
    <row r="456" spans="1:14">
      <c r="A456" s="44">
        <v>41828</v>
      </c>
      <c r="B456" s="45">
        <v>0.40416666666666662</v>
      </c>
      <c r="C456" s="36">
        <v>1</v>
      </c>
      <c r="D456" s="46">
        <v>107</v>
      </c>
      <c r="E456" s="46" t="s">
        <v>45</v>
      </c>
      <c r="F456" s="46">
        <v>4</v>
      </c>
      <c r="G456" s="36" t="s">
        <v>114</v>
      </c>
      <c r="H456" s="54">
        <v>21.68</v>
      </c>
      <c r="I456" s="57">
        <v>2.5488112256893007</v>
      </c>
      <c r="J456" s="57">
        <v>19523.19858975344</v>
      </c>
      <c r="K456" s="57" t="s">
        <v>238</v>
      </c>
      <c r="L456" s="54">
        <v>20.799999999999997</v>
      </c>
      <c r="M456" s="47">
        <v>52.6</v>
      </c>
      <c r="N456" s="48" t="s">
        <v>124</v>
      </c>
    </row>
    <row r="457" spans="1:14">
      <c r="A457" s="44">
        <v>41828</v>
      </c>
      <c r="B457" s="45">
        <v>0.44166666666666665</v>
      </c>
      <c r="C457" s="36">
        <v>1</v>
      </c>
      <c r="D457" s="46">
        <v>111</v>
      </c>
      <c r="E457" s="46" t="s">
        <v>46</v>
      </c>
      <c r="F457" s="46">
        <v>5</v>
      </c>
      <c r="G457" s="36" t="s">
        <v>114</v>
      </c>
      <c r="H457" s="54">
        <v>22.67</v>
      </c>
      <c r="I457" s="57">
        <v>8.2350728542663365</v>
      </c>
      <c r="J457" s="57">
        <v>141690.27174411676</v>
      </c>
      <c r="K457" s="57" t="s">
        <v>238</v>
      </c>
      <c r="L457" s="54">
        <v>22.65</v>
      </c>
      <c r="M457" s="47">
        <v>46.8</v>
      </c>
      <c r="N457" s="48" t="s">
        <v>124</v>
      </c>
    </row>
    <row r="458" spans="1:14">
      <c r="A458" s="44">
        <v>41828</v>
      </c>
      <c r="B458" s="45">
        <v>0.44166666666666665</v>
      </c>
      <c r="C458" s="36">
        <v>1</v>
      </c>
      <c r="D458" s="46">
        <v>111</v>
      </c>
      <c r="E458" s="46" t="s">
        <v>46</v>
      </c>
      <c r="F458" s="46">
        <v>6</v>
      </c>
      <c r="G458" s="36" t="s">
        <v>114</v>
      </c>
      <c r="H458" s="54">
        <v>22.67</v>
      </c>
      <c r="I458" s="57">
        <v>8.6208176843721951</v>
      </c>
      <c r="J458" s="57">
        <v>125239.76315917689</v>
      </c>
      <c r="K458" s="57" t="s">
        <v>238</v>
      </c>
      <c r="L458" s="54">
        <v>22.6</v>
      </c>
      <c r="M458" s="47">
        <v>46</v>
      </c>
      <c r="N458" s="48" t="s">
        <v>124</v>
      </c>
    </row>
    <row r="459" spans="1:14">
      <c r="A459" s="44">
        <v>41828</v>
      </c>
      <c r="B459" s="45">
        <v>0.44166666666666665</v>
      </c>
      <c r="C459" s="36">
        <v>1</v>
      </c>
      <c r="D459" s="46">
        <v>113</v>
      </c>
      <c r="E459" s="46" t="s">
        <v>55</v>
      </c>
      <c r="F459" s="46">
        <v>7</v>
      </c>
      <c r="G459" s="36" t="s">
        <v>115</v>
      </c>
      <c r="H459" s="54">
        <v>22.67</v>
      </c>
      <c r="I459" s="57">
        <v>11.173803609302418</v>
      </c>
      <c r="J459" s="57">
        <v>47294.669195834926</v>
      </c>
      <c r="K459" s="57" t="s">
        <v>238</v>
      </c>
      <c r="L459" s="54">
        <v>20.799999999999997</v>
      </c>
      <c r="M459" s="47">
        <v>47</v>
      </c>
      <c r="N459" s="48" t="s">
        <v>124</v>
      </c>
    </row>
    <row r="460" spans="1:14">
      <c r="A460" s="44">
        <v>41828</v>
      </c>
      <c r="B460" s="45">
        <v>0.44166666666666665</v>
      </c>
      <c r="C460" s="36">
        <v>1</v>
      </c>
      <c r="D460" s="46">
        <v>113</v>
      </c>
      <c r="E460" s="46" t="s">
        <v>55</v>
      </c>
      <c r="F460" s="46">
        <v>8</v>
      </c>
      <c r="G460" s="36" t="s">
        <v>115</v>
      </c>
      <c r="H460" s="54">
        <v>22.67</v>
      </c>
      <c r="I460" s="57">
        <v>10.210526948375197</v>
      </c>
      <c r="J460" s="57">
        <v>42338.410406245457</v>
      </c>
      <c r="K460" s="57" t="s">
        <v>238</v>
      </c>
      <c r="L460" s="54">
        <v>20.6</v>
      </c>
      <c r="M460" s="47">
        <v>45.5</v>
      </c>
      <c r="N460" s="48" t="s">
        <v>124</v>
      </c>
    </row>
    <row r="461" spans="1:14">
      <c r="A461" s="44">
        <v>41828</v>
      </c>
      <c r="B461" s="45">
        <v>0.48125000000000001</v>
      </c>
      <c r="C461" s="36">
        <v>3</v>
      </c>
      <c r="D461" s="46">
        <v>311</v>
      </c>
      <c r="E461" s="46" t="s">
        <v>55</v>
      </c>
      <c r="F461" s="46">
        <v>9</v>
      </c>
      <c r="G461" s="36" t="s">
        <v>115</v>
      </c>
      <c r="H461" s="54">
        <v>23.265999999999998</v>
      </c>
      <c r="I461" s="57">
        <v>17.528014957591385</v>
      </c>
      <c r="J461" s="57">
        <v>49883.10461377709</v>
      </c>
      <c r="K461" s="57" t="s">
        <v>238</v>
      </c>
      <c r="L461" s="54">
        <v>21.2</v>
      </c>
      <c r="M461" s="47">
        <v>36</v>
      </c>
      <c r="N461" s="48" t="s">
        <v>124</v>
      </c>
    </row>
    <row r="462" spans="1:14">
      <c r="A462" s="44">
        <v>41828</v>
      </c>
      <c r="B462" s="45">
        <v>0.48125000000000001</v>
      </c>
      <c r="C462" s="36">
        <v>3</v>
      </c>
      <c r="D462" s="46">
        <v>311</v>
      </c>
      <c r="E462" s="46" t="s">
        <v>55</v>
      </c>
      <c r="F462" s="46">
        <v>10</v>
      </c>
      <c r="G462" s="36" t="s">
        <v>115</v>
      </c>
      <c r="H462" s="54">
        <v>23.265999999999998</v>
      </c>
      <c r="I462" s="57">
        <v>11.253525257507896</v>
      </c>
      <c r="J462" s="57">
        <v>28027.985751846165</v>
      </c>
      <c r="K462" s="57" t="s">
        <v>238</v>
      </c>
      <c r="L462" s="54">
        <v>21</v>
      </c>
      <c r="M462" s="47">
        <v>31.5</v>
      </c>
      <c r="N462" s="48" t="s">
        <v>124</v>
      </c>
    </row>
    <row r="463" spans="1:14">
      <c r="A463" s="44">
        <v>41828</v>
      </c>
      <c r="B463" s="45">
        <v>0.48125000000000001</v>
      </c>
      <c r="C463" s="36">
        <v>3</v>
      </c>
      <c r="D463" s="46">
        <v>305</v>
      </c>
      <c r="E463" s="46" t="s">
        <v>46</v>
      </c>
      <c r="F463" s="46">
        <v>11</v>
      </c>
      <c r="G463" s="36" t="s">
        <v>114</v>
      </c>
      <c r="H463" s="54">
        <v>23.265999999999998</v>
      </c>
      <c r="I463" s="57">
        <v>5.8639562093228514</v>
      </c>
      <c r="J463" s="57">
        <v>124072.06572281811</v>
      </c>
      <c r="K463" s="57" t="s">
        <v>238</v>
      </c>
      <c r="L463" s="54">
        <v>22.85</v>
      </c>
      <c r="M463" s="47">
        <v>28.9</v>
      </c>
      <c r="N463" s="48" t="s">
        <v>124</v>
      </c>
    </row>
    <row r="464" spans="1:14">
      <c r="A464" s="44">
        <v>41828</v>
      </c>
      <c r="B464" s="45">
        <v>0.48125000000000001</v>
      </c>
      <c r="C464" s="36">
        <v>3</v>
      </c>
      <c r="D464" s="46">
        <v>305</v>
      </c>
      <c r="E464" s="46" t="s">
        <v>46</v>
      </c>
      <c r="F464" s="46">
        <v>12</v>
      </c>
      <c r="G464" s="36" t="s">
        <v>114</v>
      </c>
      <c r="H464" s="54">
        <v>23.265999999999998</v>
      </c>
      <c r="I464" s="57">
        <v>4.0287105031538664</v>
      </c>
      <c r="J464" s="57">
        <v>84348.129174733796</v>
      </c>
      <c r="K464" s="57" t="s">
        <v>238</v>
      </c>
      <c r="L464" s="54">
        <v>22.55</v>
      </c>
      <c r="M464" s="47">
        <v>32.799999999999997</v>
      </c>
      <c r="N464" s="48" t="s">
        <v>124</v>
      </c>
    </row>
    <row r="465" spans="1:14">
      <c r="A465" s="44">
        <v>41828</v>
      </c>
      <c r="B465" s="45">
        <v>0.48125000000000001</v>
      </c>
      <c r="C465" s="36">
        <v>3</v>
      </c>
      <c r="D465" s="46">
        <v>308</v>
      </c>
      <c r="E465" s="46" t="s">
        <v>59</v>
      </c>
      <c r="F465" s="46">
        <v>13</v>
      </c>
      <c r="G465" s="36" t="s">
        <v>114</v>
      </c>
      <c r="H465" s="54">
        <v>23.265999999999998</v>
      </c>
      <c r="I465" s="57">
        <v>4.0287105031538664</v>
      </c>
      <c r="J465" s="57">
        <v>84348.129174733796</v>
      </c>
      <c r="K465" s="57" t="s">
        <v>238</v>
      </c>
      <c r="L465" s="54">
        <v>20.05</v>
      </c>
      <c r="M465" s="47">
        <v>39.9</v>
      </c>
      <c r="N465" s="48" t="s">
        <v>124</v>
      </c>
    </row>
    <row r="466" spans="1:14">
      <c r="A466" s="44">
        <v>41828</v>
      </c>
      <c r="B466" s="45">
        <v>0.41041666666666665</v>
      </c>
      <c r="C466" s="36">
        <v>3</v>
      </c>
      <c r="D466" s="46">
        <v>308</v>
      </c>
      <c r="E466" s="46" t="s">
        <v>59</v>
      </c>
      <c r="F466" s="46">
        <v>14</v>
      </c>
      <c r="G466" s="36" t="s">
        <v>114</v>
      </c>
      <c r="H466" s="54">
        <v>21.905000000000001</v>
      </c>
      <c r="I466" s="57">
        <v>8.8378671166885301</v>
      </c>
      <c r="J466" s="57">
        <v>182477.39710776546</v>
      </c>
      <c r="K466" s="57" t="s">
        <v>238</v>
      </c>
      <c r="L466" s="54">
        <v>19.950000000000003</v>
      </c>
      <c r="M466" s="47">
        <v>39.799999999999997</v>
      </c>
      <c r="N466" s="48" t="s">
        <v>124</v>
      </c>
    </row>
    <row r="467" spans="1:14">
      <c r="A467" s="44">
        <v>41828</v>
      </c>
      <c r="B467" s="45">
        <v>0.41041666666666665</v>
      </c>
      <c r="C467" s="36">
        <v>3</v>
      </c>
      <c r="D467" s="46">
        <v>309</v>
      </c>
      <c r="E467" s="46" t="s">
        <v>45</v>
      </c>
      <c r="F467" s="46">
        <v>15</v>
      </c>
      <c r="G467" s="36" t="s">
        <v>114</v>
      </c>
      <c r="H467" s="54">
        <v>21.905000000000001</v>
      </c>
      <c r="I467" s="57">
        <v>18.483298990308302</v>
      </c>
      <c r="J467" s="57">
        <v>161980.04357868669</v>
      </c>
      <c r="K467" s="57" t="s">
        <v>238</v>
      </c>
      <c r="L467" s="54">
        <v>20.05</v>
      </c>
      <c r="M467" s="47">
        <v>39.6</v>
      </c>
      <c r="N467" s="48" t="s">
        <v>124</v>
      </c>
    </row>
    <row r="468" spans="1:14">
      <c r="A468" s="44">
        <v>41828</v>
      </c>
      <c r="B468" s="45">
        <v>0.41041666666666665</v>
      </c>
      <c r="C468" s="36">
        <v>3</v>
      </c>
      <c r="D468" s="46">
        <v>309</v>
      </c>
      <c r="E468" s="46" t="s">
        <v>45</v>
      </c>
      <c r="F468" s="46">
        <v>16</v>
      </c>
      <c r="G468" s="36" t="s">
        <v>114</v>
      </c>
      <c r="H468" s="54">
        <v>21.905000000000001</v>
      </c>
      <c r="I468" s="57">
        <v>13.914806505676843</v>
      </c>
      <c r="J468" s="57">
        <v>126236.02583765898</v>
      </c>
      <c r="K468" s="57" t="s">
        <v>238</v>
      </c>
      <c r="L468" s="54">
        <v>20.100000000000001</v>
      </c>
      <c r="M468" s="47">
        <v>40.5</v>
      </c>
      <c r="N468" s="48" t="s">
        <v>124</v>
      </c>
    </row>
    <row r="469" spans="1:14">
      <c r="A469" s="44">
        <v>41828</v>
      </c>
      <c r="B469" s="45">
        <v>0.46319444444444446</v>
      </c>
      <c r="C469" s="36">
        <v>4</v>
      </c>
      <c r="D469" s="46">
        <v>409</v>
      </c>
      <c r="E469" s="46" t="s">
        <v>46</v>
      </c>
      <c r="F469" s="46">
        <v>17</v>
      </c>
      <c r="G469" s="36" t="s">
        <v>114</v>
      </c>
      <c r="H469" s="54">
        <v>23.045999999999999</v>
      </c>
      <c r="I469" s="57">
        <v>6.2775374250405269</v>
      </c>
      <c r="J469" s="57">
        <v>123947.97519141767</v>
      </c>
      <c r="K469" s="57" t="s">
        <v>238</v>
      </c>
      <c r="L469" s="54">
        <v>21.2</v>
      </c>
      <c r="M469" s="47">
        <v>35</v>
      </c>
      <c r="N469" s="48" t="s">
        <v>124</v>
      </c>
    </row>
    <row r="470" spans="1:14">
      <c r="A470" s="44">
        <v>41828</v>
      </c>
      <c r="B470" s="45">
        <v>0.46319444444444446</v>
      </c>
      <c r="C470" s="36">
        <v>4</v>
      </c>
      <c r="D470" s="46">
        <v>409</v>
      </c>
      <c r="E470" s="46" t="s">
        <v>46</v>
      </c>
      <c r="F470" s="46">
        <v>18</v>
      </c>
      <c r="G470" s="36" t="s">
        <v>114</v>
      </c>
      <c r="H470" s="54">
        <v>23.045999999999999</v>
      </c>
      <c r="I470" s="57">
        <v>12.23116436231412</v>
      </c>
      <c r="J470" s="57">
        <v>182839.64241017547</v>
      </c>
      <c r="K470" s="57" t="s">
        <v>238</v>
      </c>
      <c r="L470" s="54">
        <v>21.549999999999997</v>
      </c>
      <c r="M470" s="47">
        <v>36.9</v>
      </c>
      <c r="N470" s="48" t="s">
        <v>124</v>
      </c>
    </row>
    <row r="471" spans="1:14">
      <c r="A471" s="44">
        <v>41828</v>
      </c>
      <c r="B471" s="45">
        <v>0.46319444444444446</v>
      </c>
      <c r="C471" s="36">
        <v>4</v>
      </c>
      <c r="D471" s="46">
        <v>404</v>
      </c>
      <c r="E471" s="46" t="s">
        <v>45</v>
      </c>
      <c r="F471" s="46">
        <v>19</v>
      </c>
      <c r="G471" s="36" t="s">
        <v>114</v>
      </c>
      <c r="H471" s="54">
        <v>23.045999999999999</v>
      </c>
      <c r="I471" s="57">
        <v>9.2676418023556266</v>
      </c>
      <c r="J471" s="57">
        <v>123543.85699547498</v>
      </c>
      <c r="K471" s="57" t="s">
        <v>238</v>
      </c>
      <c r="L471" s="54">
        <v>20.65</v>
      </c>
      <c r="M471" s="47">
        <v>39.799999999999997</v>
      </c>
      <c r="N471" s="48" t="s">
        <v>124</v>
      </c>
    </row>
    <row r="472" spans="1:14">
      <c r="A472" s="44">
        <v>41828</v>
      </c>
      <c r="B472" s="45">
        <v>0.46319444444444446</v>
      </c>
      <c r="C472" s="36">
        <v>4</v>
      </c>
      <c r="D472" s="46">
        <v>404</v>
      </c>
      <c r="E472" s="46" t="s">
        <v>45</v>
      </c>
      <c r="F472" s="46">
        <v>20</v>
      </c>
      <c r="G472" s="36" t="s">
        <v>114</v>
      </c>
      <c r="H472" s="54">
        <v>23.045999999999999</v>
      </c>
      <c r="I472" s="57">
        <v>6.7580423739456448</v>
      </c>
      <c r="J472" s="57">
        <v>86397.493608921708</v>
      </c>
      <c r="K472" s="57" t="s">
        <v>238</v>
      </c>
      <c r="L472" s="54">
        <v>20.5</v>
      </c>
      <c r="M472" s="47">
        <v>41.3</v>
      </c>
      <c r="N472" s="48" t="s">
        <v>124</v>
      </c>
    </row>
    <row r="473" spans="1:14">
      <c r="A473" s="44">
        <v>41828</v>
      </c>
      <c r="B473" s="45">
        <v>0.50902777777777775</v>
      </c>
      <c r="C473" s="36">
        <v>4</v>
      </c>
      <c r="D473" s="46">
        <v>406</v>
      </c>
      <c r="E473" s="46" t="s">
        <v>59</v>
      </c>
      <c r="F473" s="46">
        <v>21</v>
      </c>
      <c r="G473" s="36" t="s">
        <v>114</v>
      </c>
      <c r="H473" s="54">
        <v>23.200700000000001</v>
      </c>
      <c r="I473" s="57">
        <v>13.102889901432363</v>
      </c>
      <c r="J473" s="57">
        <v>136487.60401733129</v>
      </c>
      <c r="K473" s="57" t="s">
        <v>238</v>
      </c>
      <c r="L473" s="54">
        <v>21.4</v>
      </c>
      <c r="M473" s="47">
        <v>42</v>
      </c>
      <c r="N473" s="48" t="s">
        <v>124</v>
      </c>
    </row>
    <row r="474" spans="1:14">
      <c r="A474" s="44">
        <v>41828</v>
      </c>
      <c r="B474" s="45">
        <v>0.50902777777777775</v>
      </c>
      <c r="C474" s="36">
        <v>4</v>
      </c>
      <c r="D474" s="46">
        <v>406</v>
      </c>
      <c r="E474" s="46" t="s">
        <v>59</v>
      </c>
      <c r="F474" s="46">
        <v>22</v>
      </c>
      <c r="G474" s="36" t="s">
        <v>114</v>
      </c>
      <c r="H474" s="54">
        <v>23.200700000000001</v>
      </c>
      <c r="I474" s="57">
        <v>11.309919563699673</v>
      </c>
      <c r="J474" s="57">
        <v>106643.15637456148</v>
      </c>
      <c r="K474" s="57" t="s">
        <v>238</v>
      </c>
      <c r="L474" s="54">
        <v>20.95</v>
      </c>
      <c r="M474" s="47">
        <v>38.700000000000003</v>
      </c>
      <c r="N474" s="48" t="s">
        <v>124</v>
      </c>
    </row>
    <row r="475" spans="1:14">
      <c r="A475" s="44">
        <v>41828</v>
      </c>
      <c r="B475" s="45">
        <v>0.50902777777777775</v>
      </c>
      <c r="C475" s="36">
        <v>4</v>
      </c>
      <c r="D475" s="46">
        <v>414</v>
      </c>
      <c r="E475" s="46" t="s">
        <v>55</v>
      </c>
      <c r="F475" s="46">
        <v>23</v>
      </c>
      <c r="G475" s="36" t="s">
        <v>115</v>
      </c>
      <c r="H475" s="54">
        <v>23.200700000000001</v>
      </c>
      <c r="I475" s="57">
        <v>20.959179559818498</v>
      </c>
      <c r="J475" s="57">
        <v>108511.75099903045</v>
      </c>
      <c r="K475" s="57" t="s">
        <v>238</v>
      </c>
      <c r="L475" s="54">
        <v>20.5</v>
      </c>
      <c r="M475" s="47">
        <v>36.799999999999997</v>
      </c>
      <c r="N475" s="48" t="s">
        <v>124</v>
      </c>
    </row>
    <row r="476" spans="1:14">
      <c r="A476" s="44">
        <v>41828</v>
      </c>
      <c r="B476" s="45">
        <v>0.50902777777777775</v>
      </c>
      <c r="C476" s="36">
        <v>4</v>
      </c>
      <c r="D476" s="46">
        <v>414</v>
      </c>
      <c r="E476" s="46" t="s">
        <v>55</v>
      </c>
      <c r="F476" s="46">
        <v>24</v>
      </c>
      <c r="G476" s="36" t="s">
        <v>115</v>
      </c>
      <c r="H476" s="54">
        <v>23.200700000000001</v>
      </c>
      <c r="I476" s="57">
        <v>21.994631213520112</v>
      </c>
      <c r="J476" s="57">
        <v>104806.3082211593</v>
      </c>
      <c r="K476" s="57" t="s">
        <v>238</v>
      </c>
      <c r="L476" s="54">
        <v>20.75</v>
      </c>
      <c r="M476" s="47">
        <v>33.5</v>
      </c>
      <c r="N476" s="48" t="s">
        <v>124</v>
      </c>
    </row>
    <row r="477" spans="1:14">
      <c r="A477" s="44">
        <v>41834</v>
      </c>
      <c r="B477" s="45">
        <v>0.40625</v>
      </c>
      <c r="C477" s="36">
        <v>1</v>
      </c>
      <c r="D477" s="46">
        <v>105</v>
      </c>
      <c r="E477" s="46" t="s">
        <v>59</v>
      </c>
      <c r="F477" s="46">
        <v>1</v>
      </c>
      <c r="G477" s="36" t="s">
        <v>114</v>
      </c>
      <c r="H477" s="54">
        <v>21.64</v>
      </c>
      <c r="I477" s="57" t="s">
        <v>238</v>
      </c>
      <c r="J477" s="57" t="s">
        <v>238</v>
      </c>
      <c r="K477" s="57" t="s">
        <v>238</v>
      </c>
      <c r="L477" s="54">
        <v>20.6</v>
      </c>
      <c r="M477" s="47">
        <v>39.6</v>
      </c>
      <c r="N477" s="48" t="s">
        <v>116</v>
      </c>
    </row>
    <row r="478" spans="1:14">
      <c r="A478" s="44">
        <v>41834</v>
      </c>
      <c r="B478" s="45">
        <v>0.40625</v>
      </c>
      <c r="C478" s="36">
        <v>1</v>
      </c>
      <c r="D478" s="46">
        <v>105</v>
      </c>
      <c r="E478" s="46" t="s">
        <v>59</v>
      </c>
      <c r="F478" s="46">
        <v>2</v>
      </c>
      <c r="G478" s="36" t="s">
        <v>114</v>
      </c>
      <c r="H478" s="54">
        <v>21.64</v>
      </c>
      <c r="I478" s="57" t="s">
        <v>238</v>
      </c>
      <c r="J478" s="57" t="s">
        <v>238</v>
      </c>
      <c r="K478" s="57" t="s">
        <v>238</v>
      </c>
      <c r="L478" s="54">
        <v>21.15</v>
      </c>
      <c r="M478" s="47">
        <v>39.6</v>
      </c>
      <c r="N478" s="48" t="s">
        <v>116</v>
      </c>
    </row>
    <row r="479" spans="1:14">
      <c r="A479" s="44">
        <v>41834</v>
      </c>
      <c r="B479" s="45">
        <v>0.40625</v>
      </c>
      <c r="C479" s="36">
        <v>1</v>
      </c>
      <c r="D479" s="46">
        <v>107</v>
      </c>
      <c r="E479" s="46" t="s">
        <v>45</v>
      </c>
      <c r="F479" s="46">
        <v>3</v>
      </c>
      <c r="G479" s="36" t="s">
        <v>114</v>
      </c>
      <c r="H479" s="54">
        <v>21.64</v>
      </c>
      <c r="I479" s="57">
        <v>3.0309529294407058</v>
      </c>
      <c r="J479" s="57">
        <v>42683.366022838876</v>
      </c>
      <c r="K479" s="57">
        <v>-0.20954045551282191</v>
      </c>
      <c r="L479" s="54">
        <v>19.799999999999997</v>
      </c>
      <c r="M479" s="47">
        <v>38.200000000000003</v>
      </c>
      <c r="N479" s="37" t="s">
        <v>238</v>
      </c>
    </row>
    <row r="480" spans="1:14">
      <c r="A480" s="44">
        <v>41834</v>
      </c>
      <c r="B480" s="45">
        <v>0.40625</v>
      </c>
      <c r="C480" s="36">
        <v>1</v>
      </c>
      <c r="D480" s="46">
        <v>107</v>
      </c>
      <c r="E480" s="46" t="s">
        <v>45</v>
      </c>
      <c r="F480" s="46">
        <v>4</v>
      </c>
      <c r="G480" s="36" t="s">
        <v>114</v>
      </c>
      <c r="H480" s="54">
        <v>21.64</v>
      </c>
      <c r="I480" s="57">
        <v>1.4672243513984864</v>
      </c>
      <c r="J480" s="57">
        <v>29880.873185296197</v>
      </c>
      <c r="K480" s="57">
        <v>2.3691130880516065</v>
      </c>
      <c r="L480" s="54">
        <v>20.5</v>
      </c>
      <c r="M480" s="47">
        <v>40.700000000000003</v>
      </c>
      <c r="N480" s="37" t="s">
        <v>238</v>
      </c>
    </row>
    <row r="481" spans="1:14">
      <c r="A481" s="44">
        <v>41834</v>
      </c>
      <c r="B481" s="45">
        <v>0.44375000000000003</v>
      </c>
      <c r="C481" s="36">
        <v>1</v>
      </c>
      <c r="D481" s="46">
        <v>111</v>
      </c>
      <c r="E481" s="46" t="s">
        <v>46</v>
      </c>
      <c r="F481" s="46">
        <v>5</v>
      </c>
      <c r="G481" s="36" t="s">
        <v>114</v>
      </c>
      <c r="H481" s="54">
        <v>21.968</v>
      </c>
      <c r="I481" s="57">
        <v>0.50350174675331516</v>
      </c>
      <c r="J481" s="57">
        <v>41340.770387627432</v>
      </c>
      <c r="K481" s="57">
        <v>1.5004138707824142</v>
      </c>
      <c r="L481" s="54">
        <v>22.4</v>
      </c>
      <c r="M481" s="47">
        <v>39</v>
      </c>
      <c r="N481" s="37" t="s">
        <v>238</v>
      </c>
    </row>
    <row r="482" spans="1:14">
      <c r="A482" s="44">
        <v>41834</v>
      </c>
      <c r="B482" s="45">
        <v>0.44375000000000003</v>
      </c>
      <c r="C482" s="36">
        <v>1</v>
      </c>
      <c r="D482" s="46">
        <v>111</v>
      </c>
      <c r="E482" s="46" t="s">
        <v>46</v>
      </c>
      <c r="F482" s="46">
        <v>6</v>
      </c>
      <c r="G482" s="36" t="s">
        <v>114</v>
      </c>
      <c r="H482" s="54">
        <v>21.968</v>
      </c>
      <c r="I482" s="57">
        <v>2.6370737923623762</v>
      </c>
      <c r="J482" s="57">
        <v>70805.885534721325</v>
      </c>
      <c r="K482" s="57">
        <v>-3.8724550554265895</v>
      </c>
      <c r="L482" s="54">
        <v>21.15</v>
      </c>
      <c r="M482" s="47">
        <v>37.200000000000003</v>
      </c>
      <c r="N482" s="37" t="s">
        <v>238</v>
      </c>
    </row>
    <row r="483" spans="1:14">
      <c r="A483" s="44">
        <v>41834</v>
      </c>
      <c r="B483" s="45">
        <v>0.44375000000000003</v>
      </c>
      <c r="C483" s="36">
        <v>1</v>
      </c>
      <c r="D483" s="46">
        <v>113</v>
      </c>
      <c r="E483" s="46" t="s">
        <v>55</v>
      </c>
      <c r="F483" s="46">
        <v>7</v>
      </c>
      <c r="G483" s="36" t="s">
        <v>115</v>
      </c>
      <c r="H483" s="54">
        <v>21.968</v>
      </c>
      <c r="I483" s="57">
        <v>3.4858382814399791</v>
      </c>
      <c r="J483" s="57">
        <v>26520.673093241207</v>
      </c>
      <c r="K483" s="57">
        <v>1.2031654914708036</v>
      </c>
      <c r="L483" s="54">
        <v>18.45</v>
      </c>
      <c r="M483" s="47">
        <v>32.700000000000003</v>
      </c>
      <c r="N483" s="37" t="s">
        <v>238</v>
      </c>
    </row>
    <row r="484" spans="1:14">
      <c r="A484" s="44">
        <v>41834</v>
      </c>
      <c r="B484" s="45">
        <v>0.44375000000000003</v>
      </c>
      <c r="C484" s="36">
        <v>1</v>
      </c>
      <c r="D484" s="46">
        <v>113</v>
      </c>
      <c r="E484" s="46" t="s">
        <v>55</v>
      </c>
      <c r="F484" s="46">
        <v>8</v>
      </c>
      <c r="G484" s="36" t="s">
        <v>115</v>
      </c>
      <c r="H484" s="54">
        <v>21.968</v>
      </c>
      <c r="I484" s="57">
        <v>6.7979660033506661</v>
      </c>
      <c r="J484" s="57">
        <v>35913.028777447122</v>
      </c>
      <c r="K484" s="57">
        <v>-8.2455303828834641</v>
      </c>
      <c r="L484" s="54">
        <v>18.5</v>
      </c>
      <c r="M484" s="47">
        <v>33.299999999999997</v>
      </c>
      <c r="N484" s="37" t="s">
        <v>238</v>
      </c>
    </row>
    <row r="485" spans="1:14">
      <c r="A485" s="44">
        <v>41834</v>
      </c>
      <c r="B485" s="45">
        <v>0.48333333333333334</v>
      </c>
      <c r="C485" s="36">
        <v>3</v>
      </c>
      <c r="D485" s="46">
        <v>311</v>
      </c>
      <c r="E485" s="46" t="s">
        <v>55</v>
      </c>
      <c r="F485" s="46">
        <v>9</v>
      </c>
      <c r="G485" s="36" t="s">
        <v>115</v>
      </c>
      <c r="H485" s="54">
        <v>22.17</v>
      </c>
      <c r="I485" s="57">
        <v>4.91140353535567</v>
      </c>
      <c r="J485" s="57">
        <v>32882.151531405361</v>
      </c>
      <c r="K485" s="57">
        <v>-2.4073329495798661</v>
      </c>
      <c r="L485" s="54">
        <v>19.200000000000003</v>
      </c>
      <c r="M485" s="47">
        <v>25.9</v>
      </c>
      <c r="N485" s="37" t="s">
        <v>238</v>
      </c>
    </row>
    <row r="486" spans="1:14">
      <c r="A486" s="44">
        <v>41834</v>
      </c>
      <c r="B486" s="45">
        <v>0.48333333333333334</v>
      </c>
      <c r="C486" s="36">
        <v>3</v>
      </c>
      <c r="D486" s="46">
        <v>311</v>
      </c>
      <c r="E486" s="46" t="s">
        <v>55</v>
      </c>
      <c r="F486" s="46">
        <v>10</v>
      </c>
      <c r="G486" s="36" t="s">
        <v>115</v>
      </c>
      <c r="H486" s="54">
        <v>22.17</v>
      </c>
      <c r="I486" s="57">
        <v>6.7320356703335005</v>
      </c>
      <c r="J486" s="57">
        <v>31999.109068259124</v>
      </c>
      <c r="K486" s="57">
        <v>-0.50335027557299961</v>
      </c>
      <c r="L486" s="54">
        <v>19</v>
      </c>
      <c r="M486" s="47">
        <v>22.7</v>
      </c>
      <c r="N486" s="37" t="s">
        <v>238</v>
      </c>
    </row>
    <row r="487" spans="1:14">
      <c r="A487" s="44">
        <v>41834</v>
      </c>
      <c r="B487" s="45">
        <v>0.48333333333333334</v>
      </c>
      <c r="C487" s="36">
        <v>3</v>
      </c>
      <c r="D487" s="46">
        <v>305</v>
      </c>
      <c r="E487" s="46" t="s">
        <v>46</v>
      </c>
      <c r="F487" s="46">
        <v>11</v>
      </c>
      <c r="G487" s="36" t="s">
        <v>114</v>
      </c>
      <c r="H487" s="54">
        <v>22.17</v>
      </c>
      <c r="I487" s="57">
        <v>6.3884640290710246</v>
      </c>
      <c r="J487" s="57">
        <v>81000.977207855089</v>
      </c>
      <c r="K487" s="57">
        <v>1.1142453090167905</v>
      </c>
      <c r="L487" s="54">
        <v>23.5</v>
      </c>
      <c r="M487" s="47">
        <v>24.1</v>
      </c>
      <c r="N487" s="37" t="s">
        <v>238</v>
      </c>
    </row>
    <row r="488" spans="1:14">
      <c r="A488" s="44">
        <v>41834</v>
      </c>
      <c r="B488" s="45">
        <v>0.48333333333333334</v>
      </c>
      <c r="C488" s="36">
        <v>3</v>
      </c>
      <c r="D488" s="46">
        <v>305</v>
      </c>
      <c r="E488" s="46" t="s">
        <v>46</v>
      </c>
      <c r="F488" s="46">
        <v>12</v>
      </c>
      <c r="G488" s="36" t="s">
        <v>114</v>
      </c>
      <c r="H488" s="54">
        <v>22.17</v>
      </c>
      <c r="I488" s="57">
        <v>0.55108799700435285</v>
      </c>
      <c r="J488" s="57">
        <v>13576.377101600678</v>
      </c>
      <c r="K488" s="57">
        <v>0.43153278288197289</v>
      </c>
      <c r="L488" s="54">
        <v>24</v>
      </c>
      <c r="M488" s="47">
        <v>25.1</v>
      </c>
      <c r="N488" s="37" t="s">
        <v>238</v>
      </c>
    </row>
    <row r="489" spans="1:14">
      <c r="A489" s="44">
        <v>41834</v>
      </c>
      <c r="B489" s="45">
        <v>0.40138888888888885</v>
      </c>
      <c r="C489" s="36">
        <v>3</v>
      </c>
      <c r="D489" s="46">
        <v>308</v>
      </c>
      <c r="E489" s="46" t="s">
        <v>59</v>
      </c>
      <c r="F489" s="46">
        <v>13</v>
      </c>
      <c r="G489" s="36" t="s">
        <v>114</v>
      </c>
      <c r="H489" s="54">
        <v>21.56</v>
      </c>
      <c r="I489" s="57">
        <v>7.7980163588863274</v>
      </c>
      <c r="J489" s="57">
        <v>75402.549405117214</v>
      </c>
      <c r="K489" s="57">
        <v>-4.8738704033118889</v>
      </c>
      <c r="L489" s="54">
        <v>18.549999999999997</v>
      </c>
      <c r="M489" s="47">
        <v>35.200000000000003</v>
      </c>
      <c r="N489" s="37" t="s">
        <v>238</v>
      </c>
    </row>
    <row r="490" spans="1:14">
      <c r="A490" s="44">
        <v>41834</v>
      </c>
      <c r="B490" s="45">
        <v>0.40138888888888885</v>
      </c>
      <c r="C490" s="36">
        <v>3</v>
      </c>
      <c r="D490" s="46">
        <v>308</v>
      </c>
      <c r="E490" s="46" t="s">
        <v>59</v>
      </c>
      <c r="F490" s="46">
        <v>14</v>
      </c>
      <c r="G490" s="36" t="s">
        <v>114</v>
      </c>
      <c r="H490" s="54">
        <v>21.56</v>
      </c>
      <c r="I490" s="57">
        <v>3.370920603993008</v>
      </c>
      <c r="J490" s="57">
        <v>38284.131805754259</v>
      </c>
      <c r="K490" s="57">
        <v>1.6124013800501338</v>
      </c>
      <c r="L490" s="54">
        <v>18.75</v>
      </c>
      <c r="M490" s="47">
        <v>29.2</v>
      </c>
      <c r="N490" s="37" t="s">
        <v>238</v>
      </c>
    </row>
    <row r="491" spans="1:14">
      <c r="A491" s="44">
        <v>41834</v>
      </c>
      <c r="B491" s="45">
        <v>0.40138888888888885</v>
      </c>
      <c r="C491" s="36">
        <v>3</v>
      </c>
      <c r="D491" s="46">
        <v>309</v>
      </c>
      <c r="E491" s="46" t="s">
        <v>45</v>
      </c>
      <c r="F491" s="46">
        <v>15</v>
      </c>
      <c r="G491" s="36" t="s">
        <v>114</v>
      </c>
      <c r="H491" s="54">
        <v>21.56</v>
      </c>
      <c r="I491" s="57">
        <v>1.8616729889639898</v>
      </c>
      <c r="J491" s="57">
        <v>46396.678962151593</v>
      </c>
      <c r="K491" s="57">
        <v>-0.47438083851109347</v>
      </c>
      <c r="L491" s="54">
        <v>19.55</v>
      </c>
      <c r="M491" s="47">
        <v>32.700000000000003</v>
      </c>
      <c r="N491" s="37" t="s">
        <v>238</v>
      </c>
    </row>
    <row r="492" spans="1:14">
      <c r="A492" s="44">
        <v>41834</v>
      </c>
      <c r="B492" s="45">
        <v>0.40138888888888885</v>
      </c>
      <c r="C492" s="36">
        <v>3</v>
      </c>
      <c r="D492" s="46">
        <v>309</v>
      </c>
      <c r="E492" s="46" t="s">
        <v>45</v>
      </c>
      <c r="F492" s="46">
        <v>16</v>
      </c>
      <c r="G492" s="36" t="s">
        <v>114</v>
      </c>
      <c r="H492" s="54">
        <v>21.56</v>
      </c>
      <c r="I492" s="57">
        <v>7.0929777541553269</v>
      </c>
      <c r="J492" s="57">
        <v>52540.793820749663</v>
      </c>
      <c r="K492" s="57">
        <v>-0.5123047849448904</v>
      </c>
      <c r="L492" s="54">
        <v>18.8</v>
      </c>
      <c r="M492" s="47">
        <v>28</v>
      </c>
      <c r="N492" s="37" t="s">
        <v>238</v>
      </c>
    </row>
    <row r="493" spans="1:14">
      <c r="A493" s="44">
        <v>41834</v>
      </c>
      <c r="B493" s="45">
        <v>0.44097222222222227</v>
      </c>
      <c r="C493" s="36">
        <v>4</v>
      </c>
      <c r="D493" s="46">
        <v>409</v>
      </c>
      <c r="E493" s="46" t="s">
        <v>46</v>
      </c>
      <c r="F493" s="46">
        <v>17</v>
      </c>
      <c r="G493" s="36" t="s">
        <v>114</v>
      </c>
      <c r="H493" s="54">
        <v>21.972999999999999</v>
      </c>
      <c r="I493" s="57">
        <v>6.2180793793713649</v>
      </c>
      <c r="J493" s="57">
        <v>82580.398865699914</v>
      </c>
      <c r="K493" s="57">
        <v>-2.9192129242244351</v>
      </c>
      <c r="L493" s="54">
        <v>20.399999999999999</v>
      </c>
      <c r="M493" s="47">
        <v>26.1</v>
      </c>
      <c r="N493" s="37" t="s">
        <v>238</v>
      </c>
    </row>
    <row r="494" spans="1:14">
      <c r="A494" s="44">
        <v>41834</v>
      </c>
      <c r="B494" s="45">
        <v>0.44097222222222227</v>
      </c>
      <c r="C494" s="36">
        <v>4</v>
      </c>
      <c r="D494" s="46">
        <v>409</v>
      </c>
      <c r="E494" s="46" t="s">
        <v>46</v>
      </c>
      <c r="F494" s="46">
        <v>18</v>
      </c>
      <c r="G494" s="36" t="s">
        <v>114</v>
      </c>
      <c r="H494" s="54">
        <v>21.972999999999999</v>
      </c>
      <c r="I494" s="57">
        <v>2.9134687071612508</v>
      </c>
      <c r="J494" s="57">
        <v>36441.173016148423</v>
      </c>
      <c r="K494" s="57">
        <v>-1.0824898140852841</v>
      </c>
      <c r="L494" s="54">
        <v>20.6</v>
      </c>
      <c r="M494" s="47">
        <v>29</v>
      </c>
      <c r="N494" s="37" t="s">
        <v>238</v>
      </c>
    </row>
    <row r="495" spans="1:14">
      <c r="A495" s="44">
        <v>41834</v>
      </c>
      <c r="B495" s="45">
        <v>0.44097222222222227</v>
      </c>
      <c r="C495" s="36">
        <v>4</v>
      </c>
      <c r="D495" s="46">
        <v>404</v>
      </c>
      <c r="E495" s="46" t="s">
        <v>45</v>
      </c>
      <c r="F495" s="46">
        <v>19</v>
      </c>
      <c r="G495" s="36" t="s">
        <v>114</v>
      </c>
      <c r="H495" s="54">
        <v>21.972999999999999</v>
      </c>
      <c r="I495" s="57">
        <v>8.8359781212726212</v>
      </c>
      <c r="J495" s="57">
        <v>60024.166317928168</v>
      </c>
      <c r="K495" s="57">
        <v>-2.8130837178138015</v>
      </c>
      <c r="L495" s="54">
        <v>20.100000000000001</v>
      </c>
      <c r="M495" s="47">
        <v>35.1</v>
      </c>
      <c r="N495" s="37" t="s">
        <v>238</v>
      </c>
    </row>
    <row r="496" spans="1:14">
      <c r="A496" s="44">
        <v>41834</v>
      </c>
      <c r="B496" s="45">
        <v>0.44097222222222227</v>
      </c>
      <c r="C496" s="36">
        <v>4</v>
      </c>
      <c r="D496" s="46">
        <v>404</v>
      </c>
      <c r="E496" s="46" t="s">
        <v>45</v>
      </c>
      <c r="F496" s="46">
        <v>20</v>
      </c>
      <c r="G496" s="36" t="s">
        <v>114</v>
      </c>
      <c r="H496" s="54">
        <v>21.972999999999999</v>
      </c>
      <c r="I496" s="57">
        <v>8.1858303674247637</v>
      </c>
      <c r="J496" s="57">
        <v>61917.682787958569</v>
      </c>
      <c r="K496" s="57">
        <v>-7.2637192907293207</v>
      </c>
      <c r="L496" s="54">
        <v>20.9</v>
      </c>
      <c r="M496" s="47">
        <v>35.9</v>
      </c>
      <c r="N496" s="37" t="s">
        <v>238</v>
      </c>
    </row>
    <row r="497" spans="1:14">
      <c r="A497" s="44">
        <v>41834</v>
      </c>
      <c r="B497" s="45">
        <v>0.48333333333333334</v>
      </c>
      <c r="C497" s="36">
        <v>4</v>
      </c>
      <c r="D497" s="46">
        <v>406</v>
      </c>
      <c r="E497" s="46" t="s">
        <v>59</v>
      </c>
      <c r="F497" s="46">
        <v>21</v>
      </c>
      <c r="G497" s="36" t="s">
        <v>114</v>
      </c>
      <c r="H497" s="54">
        <v>22.17</v>
      </c>
      <c r="I497" s="57">
        <v>12.066064462261041</v>
      </c>
      <c r="J497" s="57">
        <v>73888.61675027298</v>
      </c>
      <c r="K497" s="57">
        <v>-1.9040133037865863</v>
      </c>
      <c r="L497" s="54">
        <v>20.700000000000003</v>
      </c>
      <c r="M497" s="47">
        <v>35</v>
      </c>
      <c r="N497" s="37" t="s">
        <v>238</v>
      </c>
    </row>
    <row r="498" spans="1:14">
      <c r="A498" s="44">
        <v>41834</v>
      </c>
      <c r="B498" s="45">
        <v>0.48333333333333334</v>
      </c>
      <c r="C498" s="36">
        <v>4</v>
      </c>
      <c r="D498" s="46">
        <v>406</v>
      </c>
      <c r="E498" s="46" t="s">
        <v>59</v>
      </c>
      <c r="F498" s="46">
        <v>22</v>
      </c>
      <c r="G498" s="36" t="s">
        <v>114</v>
      </c>
      <c r="H498" s="54">
        <v>22.17</v>
      </c>
      <c r="I498" s="57">
        <v>8.6167475962777189</v>
      </c>
      <c r="J498" s="57">
        <v>59927.886485495765</v>
      </c>
      <c r="K498" s="57">
        <v>-0.71366957053512037</v>
      </c>
      <c r="L498" s="54">
        <v>20.75</v>
      </c>
      <c r="M498" s="47">
        <v>38.5</v>
      </c>
      <c r="N498" s="37" t="s">
        <v>238</v>
      </c>
    </row>
    <row r="499" spans="1:14">
      <c r="A499" s="44">
        <v>41834</v>
      </c>
      <c r="B499" s="45">
        <v>0.48333333333333334</v>
      </c>
      <c r="C499" s="36">
        <v>4</v>
      </c>
      <c r="D499" s="46">
        <v>414</v>
      </c>
      <c r="E499" s="46" t="s">
        <v>55</v>
      </c>
      <c r="F499" s="46">
        <v>23</v>
      </c>
      <c r="G499" s="36" t="s">
        <v>115</v>
      </c>
      <c r="H499" s="54">
        <v>22.17</v>
      </c>
      <c r="I499" s="57">
        <v>3.6582158363009745</v>
      </c>
      <c r="J499" s="57">
        <v>31156.0689400679</v>
      </c>
      <c r="K499" s="57">
        <v>-0.67938627295157816</v>
      </c>
      <c r="L499" s="54">
        <v>18.399999999999999</v>
      </c>
      <c r="M499" s="47">
        <v>29.9</v>
      </c>
      <c r="N499" s="37" t="s">
        <v>238</v>
      </c>
    </row>
    <row r="500" spans="1:14">
      <c r="A500" s="44">
        <v>41834</v>
      </c>
      <c r="B500" s="45">
        <v>0.48333333333333334</v>
      </c>
      <c r="C500" s="36">
        <v>4</v>
      </c>
      <c r="D500" s="46">
        <v>414</v>
      </c>
      <c r="E500" s="46" t="s">
        <v>55</v>
      </c>
      <c r="F500" s="46">
        <v>24</v>
      </c>
      <c r="G500" s="36" t="s">
        <v>115</v>
      </c>
      <c r="H500" s="54">
        <v>22.17</v>
      </c>
      <c r="I500" s="57">
        <v>6.8622997320522581</v>
      </c>
      <c r="J500" s="57">
        <v>40817.621131364154</v>
      </c>
      <c r="K500" s="57">
        <v>-2.4702005745295628</v>
      </c>
      <c r="L500" s="54">
        <v>18.75</v>
      </c>
      <c r="M500" s="47">
        <v>26.3</v>
      </c>
      <c r="N500" s="37" t="s">
        <v>238</v>
      </c>
    </row>
    <row r="501" spans="1:14">
      <c r="A501" s="44">
        <v>41848</v>
      </c>
      <c r="B501" s="45">
        <v>0.40138888888888885</v>
      </c>
      <c r="C501" s="36">
        <v>1</v>
      </c>
      <c r="D501" s="46">
        <v>105</v>
      </c>
      <c r="E501" s="46" t="s">
        <v>59</v>
      </c>
      <c r="F501" s="46">
        <v>1</v>
      </c>
      <c r="G501" s="36" t="s">
        <v>114</v>
      </c>
      <c r="H501" s="54">
        <v>17.3993</v>
      </c>
      <c r="I501" s="57">
        <v>6.9098097968224526E-2</v>
      </c>
      <c r="J501" s="57">
        <v>20073.511617421696</v>
      </c>
      <c r="K501" s="57">
        <v>-0.5564540622526718</v>
      </c>
      <c r="L501" s="54">
        <v>16.75</v>
      </c>
      <c r="M501" s="47">
        <v>17.3</v>
      </c>
      <c r="N501" s="37" t="s">
        <v>238</v>
      </c>
    </row>
    <row r="502" spans="1:14">
      <c r="A502" s="44">
        <v>41848</v>
      </c>
      <c r="B502" s="45">
        <v>0.40138888888888885</v>
      </c>
      <c r="C502" s="36">
        <v>1</v>
      </c>
      <c r="D502" s="46">
        <v>105</v>
      </c>
      <c r="E502" s="46" t="s">
        <v>59</v>
      </c>
      <c r="F502" s="46">
        <v>2</v>
      </c>
      <c r="G502" s="36" t="s">
        <v>114</v>
      </c>
      <c r="H502" s="54">
        <v>17.3993</v>
      </c>
      <c r="I502" s="57">
        <v>2.0636367979064062E-2</v>
      </c>
      <c r="J502" s="57">
        <v>35562.57061220827</v>
      </c>
      <c r="K502" s="57">
        <v>6.1826944005408997</v>
      </c>
      <c r="L502" s="54">
        <v>17.200000000000003</v>
      </c>
      <c r="M502" s="47">
        <v>17.2</v>
      </c>
      <c r="N502" s="37" t="s">
        <v>238</v>
      </c>
    </row>
    <row r="503" spans="1:14">
      <c r="A503" s="44">
        <v>41848</v>
      </c>
      <c r="B503" s="45">
        <v>0.40138888888888885</v>
      </c>
      <c r="C503" s="36">
        <v>1</v>
      </c>
      <c r="D503" s="46">
        <v>107</v>
      </c>
      <c r="E503" s="46" t="s">
        <v>45</v>
      </c>
      <c r="F503" s="46">
        <v>3</v>
      </c>
      <c r="G503" s="36" t="s">
        <v>114</v>
      </c>
      <c r="H503" s="54">
        <v>17.3993</v>
      </c>
      <c r="I503" s="57">
        <v>0.95225309560579752</v>
      </c>
      <c r="J503" s="57">
        <v>51467.234072056242</v>
      </c>
      <c r="K503" s="57">
        <v>-3.0788009337301356</v>
      </c>
      <c r="L503" s="54">
        <v>17.5</v>
      </c>
      <c r="M503" s="47">
        <v>16.600000000000001</v>
      </c>
      <c r="N503" s="37" t="s">
        <v>238</v>
      </c>
    </row>
    <row r="504" spans="1:14">
      <c r="A504" s="44">
        <v>41848</v>
      </c>
      <c r="B504" s="45">
        <v>0.40138888888888885</v>
      </c>
      <c r="C504" s="36">
        <v>1</v>
      </c>
      <c r="D504" s="46">
        <v>107</v>
      </c>
      <c r="E504" s="46" t="s">
        <v>45</v>
      </c>
      <c r="F504" s="46">
        <v>4</v>
      </c>
      <c r="G504" s="36" t="s">
        <v>114</v>
      </c>
      <c r="H504" s="54">
        <v>17.3993</v>
      </c>
      <c r="I504" s="57">
        <v>2.0810280995600721</v>
      </c>
      <c r="J504" s="57">
        <v>39437.7710112165</v>
      </c>
      <c r="K504" s="57">
        <v>1.067327238037433</v>
      </c>
      <c r="L504" s="54">
        <v>18.25</v>
      </c>
      <c r="M504" s="47">
        <v>16.3</v>
      </c>
      <c r="N504" s="37" t="s">
        <v>238</v>
      </c>
    </row>
    <row r="505" spans="1:14">
      <c r="A505" s="44">
        <v>41848</v>
      </c>
      <c r="B505" s="45">
        <v>0.44027777777777777</v>
      </c>
      <c r="C505" s="36">
        <v>1</v>
      </c>
      <c r="D505" s="46">
        <v>111</v>
      </c>
      <c r="E505" s="46" t="s">
        <v>46</v>
      </c>
      <c r="F505" s="46">
        <v>5</v>
      </c>
      <c r="G505" s="36" t="s">
        <v>114</v>
      </c>
      <c r="H505" s="54">
        <v>18.652000000000001</v>
      </c>
      <c r="I505" s="57">
        <v>2.1411153734201083</v>
      </c>
      <c r="J505" s="57">
        <v>136404.02237116068</v>
      </c>
      <c r="K505" s="57">
        <v>-1.6657697510185845</v>
      </c>
      <c r="L505" s="54">
        <v>18.299999999999997</v>
      </c>
      <c r="M505" s="47">
        <v>17.2</v>
      </c>
      <c r="N505" s="37" t="s">
        <v>238</v>
      </c>
    </row>
    <row r="506" spans="1:14">
      <c r="A506" s="44">
        <v>41848</v>
      </c>
      <c r="B506" s="45">
        <v>0.44027777777777777</v>
      </c>
      <c r="C506" s="36">
        <v>1</v>
      </c>
      <c r="D506" s="46">
        <v>111</v>
      </c>
      <c r="E506" s="46" t="s">
        <v>46</v>
      </c>
      <c r="F506" s="46">
        <v>6</v>
      </c>
      <c r="G506" s="36" t="s">
        <v>114</v>
      </c>
      <c r="H506" s="54">
        <v>18.652000000000001</v>
      </c>
      <c r="I506" s="57">
        <v>0.32153679534195712</v>
      </c>
      <c r="J506" s="57">
        <v>44956.126233403294</v>
      </c>
      <c r="K506" s="57">
        <v>2.1751586938573602</v>
      </c>
      <c r="L506" s="54">
        <v>18.3</v>
      </c>
      <c r="M506" s="47">
        <v>17</v>
      </c>
      <c r="N506" s="37" t="s">
        <v>238</v>
      </c>
    </row>
    <row r="507" spans="1:14">
      <c r="A507" s="44">
        <v>41848</v>
      </c>
      <c r="B507" s="45">
        <v>0.44027777777777777</v>
      </c>
      <c r="C507" s="36">
        <v>1</v>
      </c>
      <c r="D507" s="46">
        <v>113</v>
      </c>
      <c r="E507" s="46" t="s">
        <v>55</v>
      </c>
      <c r="F507" s="46">
        <v>7</v>
      </c>
      <c r="G507" s="36" t="s">
        <v>115</v>
      </c>
      <c r="H507" s="54">
        <v>18.652000000000001</v>
      </c>
      <c r="I507" s="57">
        <v>1.7399588399232335</v>
      </c>
      <c r="J507" s="57">
        <v>18196.39811047729</v>
      </c>
      <c r="K507" s="57">
        <v>-1.8009502266898115E-2</v>
      </c>
      <c r="L507" s="54">
        <v>16.8</v>
      </c>
      <c r="M507" s="47">
        <v>16.600000000000001</v>
      </c>
      <c r="N507" s="37" t="s">
        <v>238</v>
      </c>
    </row>
    <row r="508" spans="1:14">
      <c r="A508" s="44">
        <v>41848</v>
      </c>
      <c r="B508" s="45">
        <v>0.44027777777777777</v>
      </c>
      <c r="C508" s="36">
        <v>1</v>
      </c>
      <c r="D508" s="46">
        <v>113</v>
      </c>
      <c r="E508" s="46" t="s">
        <v>55</v>
      </c>
      <c r="F508" s="46">
        <v>8</v>
      </c>
      <c r="G508" s="36" t="s">
        <v>115</v>
      </c>
      <c r="H508" s="54">
        <v>18.652000000000001</v>
      </c>
      <c r="I508" s="57">
        <v>0.99790239156738869</v>
      </c>
      <c r="J508" s="57">
        <v>14827.50836036709</v>
      </c>
      <c r="K508" s="57">
        <v>-1.9234325601154254</v>
      </c>
      <c r="L508" s="54">
        <v>16.600000000000001</v>
      </c>
      <c r="M508" s="47">
        <v>17.3</v>
      </c>
      <c r="N508" s="37" t="s">
        <v>238</v>
      </c>
    </row>
    <row r="509" spans="1:14">
      <c r="A509" s="44">
        <v>41848</v>
      </c>
      <c r="B509" s="45">
        <v>0.47986111111111113</v>
      </c>
      <c r="C509" s="36">
        <v>3</v>
      </c>
      <c r="D509" s="46">
        <v>311</v>
      </c>
      <c r="E509" s="46" t="s">
        <v>55</v>
      </c>
      <c r="F509" s="46">
        <v>9</v>
      </c>
      <c r="G509" s="36" t="s">
        <v>115</v>
      </c>
      <c r="H509" s="54">
        <v>19.625</v>
      </c>
      <c r="I509" s="57">
        <v>0.84457687991830843</v>
      </c>
      <c r="J509" s="57">
        <v>14065.130873276026</v>
      </c>
      <c r="K509" s="57">
        <v>0.59072555441197294</v>
      </c>
      <c r="L509" s="54">
        <v>17</v>
      </c>
      <c r="M509" s="47">
        <v>13</v>
      </c>
      <c r="N509" s="37" t="s">
        <v>238</v>
      </c>
    </row>
    <row r="510" spans="1:14">
      <c r="A510" s="44">
        <v>41848</v>
      </c>
      <c r="B510" s="45">
        <v>0.47986111111111113</v>
      </c>
      <c r="C510" s="36">
        <v>3</v>
      </c>
      <c r="D510" s="46">
        <v>311</v>
      </c>
      <c r="E510" s="46" t="s">
        <v>55</v>
      </c>
      <c r="F510" s="46">
        <v>10</v>
      </c>
      <c r="G510" s="36" t="s">
        <v>115</v>
      </c>
      <c r="H510" s="54">
        <v>19.625</v>
      </c>
      <c r="I510" s="57">
        <v>0.31868297256329786</v>
      </c>
      <c r="J510" s="57">
        <v>14026.00268361019</v>
      </c>
      <c r="K510" s="57">
        <v>0.60951302431466092</v>
      </c>
      <c r="L510" s="54">
        <v>16.649999999999999</v>
      </c>
      <c r="M510" s="47">
        <v>12.5</v>
      </c>
      <c r="N510" s="37" t="s">
        <v>238</v>
      </c>
    </row>
    <row r="511" spans="1:14">
      <c r="A511" s="44">
        <v>41848</v>
      </c>
      <c r="B511" s="45">
        <v>0.47986111111111113</v>
      </c>
      <c r="C511" s="36">
        <v>3</v>
      </c>
      <c r="D511" s="46">
        <v>305</v>
      </c>
      <c r="E511" s="46" t="s">
        <v>46</v>
      </c>
      <c r="F511" s="46">
        <v>11</v>
      </c>
      <c r="G511" s="36" t="s">
        <v>114</v>
      </c>
      <c r="H511" s="54">
        <v>19.625</v>
      </c>
      <c r="I511" s="57">
        <v>3.8123120696504134</v>
      </c>
      <c r="J511" s="57">
        <v>137953.96593345984</v>
      </c>
      <c r="K511" s="57">
        <v>-4.8714115693458329</v>
      </c>
      <c r="L511" s="54">
        <v>18.95</v>
      </c>
      <c r="M511" s="47">
        <v>14</v>
      </c>
      <c r="N511" s="37" t="s">
        <v>238</v>
      </c>
    </row>
    <row r="512" spans="1:14">
      <c r="A512" s="44">
        <v>41848</v>
      </c>
      <c r="B512" s="45">
        <v>0.47986111111111113</v>
      </c>
      <c r="C512" s="36">
        <v>3</v>
      </c>
      <c r="D512" s="46">
        <v>305</v>
      </c>
      <c r="E512" s="46" t="s">
        <v>46</v>
      </c>
      <c r="F512" s="46">
        <v>12</v>
      </c>
      <c r="G512" s="36" t="s">
        <v>114</v>
      </c>
      <c r="H512" s="54">
        <v>19.625</v>
      </c>
      <c r="I512" s="57">
        <v>2.9368556349265412E-2</v>
      </c>
      <c r="J512" s="57">
        <v>54508.459125742927</v>
      </c>
      <c r="K512" s="57">
        <v>2.6620696477906383</v>
      </c>
      <c r="L512" s="54">
        <v>20.05</v>
      </c>
      <c r="M512" s="47">
        <v>14.4</v>
      </c>
      <c r="N512" s="37" t="s">
        <v>238</v>
      </c>
    </row>
    <row r="513" spans="1:14">
      <c r="A513" s="44">
        <v>41848</v>
      </c>
      <c r="B513" s="45">
        <v>0.38263888888888892</v>
      </c>
      <c r="C513" s="36">
        <v>3</v>
      </c>
      <c r="D513" s="46">
        <v>308</v>
      </c>
      <c r="E513" s="46" t="s">
        <v>59</v>
      </c>
      <c r="F513" s="46">
        <v>13</v>
      </c>
      <c r="G513" s="36" t="s">
        <v>114</v>
      </c>
      <c r="H513" s="54">
        <v>16.623000000000001</v>
      </c>
      <c r="I513" s="57">
        <v>1.2410326069435968</v>
      </c>
      <c r="J513" s="57">
        <v>73458.69429658186</v>
      </c>
      <c r="K513" s="57">
        <v>-1.4203058322135527</v>
      </c>
      <c r="L513" s="54">
        <v>17.649999999999999</v>
      </c>
      <c r="M513" s="47">
        <v>24</v>
      </c>
      <c r="N513" s="37" t="s">
        <v>238</v>
      </c>
    </row>
    <row r="514" spans="1:14">
      <c r="A514" s="44">
        <v>41848</v>
      </c>
      <c r="B514" s="45">
        <v>0.38263888888888892</v>
      </c>
      <c r="C514" s="36">
        <v>3</v>
      </c>
      <c r="D514" s="46">
        <v>308</v>
      </c>
      <c r="E514" s="46" t="s">
        <v>59</v>
      </c>
      <c r="F514" s="46">
        <v>14</v>
      </c>
      <c r="G514" s="36" t="s">
        <v>114</v>
      </c>
      <c r="H514" s="54">
        <v>16.623000000000001</v>
      </c>
      <c r="I514" s="57">
        <v>0.49391698095520564</v>
      </c>
      <c r="J514" s="57">
        <v>91981.437454886123</v>
      </c>
      <c r="K514" s="57">
        <v>2.9474857667489993</v>
      </c>
      <c r="L514" s="54">
        <v>17.899999999999999</v>
      </c>
      <c r="M514" s="47">
        <v>28.5</v>
      </c>
      <c r="N514" s="37" t="s">
        <v>238</v>
      </c>
    </row>
    <row r="515" spans="1:14">
      <c r="A515" s="44">
        <v>41848</v>
      </c>
      <c r="B515" s="45">
        <v>0.38263888888888892</v>
      </c>
      <c r="C515" s="36">
        <v>3</v>
      </c>
      <c r="D515" s="46">
        <v>309</v>
      </c>
      <c r="E515" s="46" t="s">
        <v>45</v>
      </c>
      <c r="F515" s="46">
        <v>15</v>
      </c>
      <c r="G515" s="36" t="s">
        <v>114</v>
      </c>
      <c r="H515" s="54">
        <v>16.623000000000001</v>
      </c>
      <c r="I515" s="57">
        <v>2.2354968617070328</v>
      </c>
      <c r="J515" s="57">
        <v>95983.271918633473</v>
      </c>
      <c r="K515" s="57">
        <v>-0.68076829739267297</v>
      </c>
      <c r="L515" s="54">
        <v>17.95</v>
      </c>
      <c r="M515" s="47">
        <v>30.1</v>
      </c>
      <c r="N515" s="37" t="s">
        <v>238</v>
      </c>
    </row>
    <row r="516" spans="1:14">
      <c r="A516" s="44">
        <v>41848</v>
      </c>
      <c r="B516" s="45">
        <v>0.38263888888888892</v>
      </c>
      <c r="C516" s="36">
        <v>3</v>
      </c>
      <c r="D516" s="46">
        <v>309</v>
      </c>
      <c r="E516" s="46" t="s">
        <v>45</v>
      </c>
      <c r="F516" s="46">
        <v>16</v>
      </c>
      <c r="G516" s="36" t="s">
        <v>114</v>
      </c>
      <c r="H516" s="54">
        <v>16.623000000000001</v>
      </c>
      <c r="I516" s="57">
        <v>1.7928793126593443</v>
      </c>
      <c r="J516" s="57">
        <v>80592.406838931332</v>
      </c>
      <c r="K516" s="57">
        <v>0.89145521787813198</v>
      </c>
      <c r="L516" s="54">
        <v>17.850000000000001</v>
      </c>
      <c r="M516" s="47">
        <v>24.9</v>
      </c>
      <c r="N516" s="37" t="s">
        <v>238</v>
      </c>
    </row>
    <row r="517" spans="1:14">
      <c r="A517" s="44">
        <v>41848</v>
      </c>
      <c r="B517" s="45">
        <v>0.4236111111111111</v>
      </c>
      <c r="C517" s="36">
        <v>4</v>
      </c>
      <c r="D517" s="46">
        <v>409</v>
      </c>
      <c r="E517" s="46" t="s">
        <v>46</v>
      </c>
      <c r="F517" s="46">
        <v>17</v>
      </c>
      <c r="G517" s="36" t="s">
        <v>114</v>
      </c>
      <c r="H517" s="54">
        <v>18.2867</v>
      </c>
      <c r="I517" s="57">
        <v>2.7852897583214777</v>
      </c>
      <c r="J517" s="57">
        <v>104632.40071027339</v>
      </c>
      <c r="K517" s="57">
        <v>-7.8299966758026827</v>
      </c>
      <c r="L517" s="54">
        <v>18.350000000000001</v>
      </c>
      <c r="M517" s="47">
        <v>16.600000000000001</v>
      </c>
      <c r="N517" s="37" t="s">
        <v>238</v>
      </c>
    </row>
    <row r="518" spans="1:14">
      <c r="A518" s="44">
        <v>41848</v>
      </c>
      <c r="B518" s="45">
        <v>0.4236111111111111</v>
      </c>
      <c r="C518" s="36">
        <v>4</v>
      </c>
      <c r="D518" s="46">
        <v>409</v>
      </c>
      <c r="E518" s="46" t="s">
        <v>46</v>
      </c>
      <c r="F518" s="46">
        <v>18</v>
      </c>
      <c r="G518" s="36" t="s">
        <v>114</v>
      </c>
      <c r="H518" s="54">
        <v>18.2867</v>
      </c>
      <c r="I518" s="57">
        <v>1.4726659449664177</v>
      </c>
      <c r="J518" s="57">
        <v>84402.45126933264</v>
      </c>
      <c r="K518" s="57">
        <v>1.2352866839180274</v>
      </c>
      <c r="L518" s="54">
        <v>17.649999999999999</v>
      </c>
      <c r="M518" s="47">
        <v>18.399999999999999</v>
      </c>
      <c r="N518" s="37" t="s">
        <v>238</v>
      </c>
    </row>
    <row r="519" spans="1:14">
      <c r="A519" s="44">
        <v>41848</v>
      </c>
      <c r="B519" s="45">
        <v>0.4236111111111111</v>
      </c>
      <c r="C519" s="36">
        <v>4</v>
      </c>
      <c r="D519" s="46">
        <v>404</v>
      </c>
      <c r="E519" s="46" t="s">
        <v>45</v>
      </c>
      <c r="F519" s="46">
        <v>19</v>
      </c>
      <c r="G519" s="36" t="s">
        <v>114</v>
      </c>
      <c r="H519" s="54">
        <v>18.2867</v>
      </c>
      <c r="I519" s="57">
        <v>3.6229354832036313</v>
      </c>
      <c r="J519" s="57">
        <v>98031.78884321962</v>
      </c>
      <c r="K519" s="57">
        <v>-2.5088701951763217</v>
      </c>
      <c r="L519" s="54">
        <v>18.55</v>
      </c>
      <c r="M519" s="47">
        <v>31</v>
      </c>
      <c r="N519" s="37" t="s">
        <v>238</v>
      </c>
    </row>
    <row r="520" spans="1:14">
      <c r="A520" s="44">
        <v>41848</v>
      </c>
      <c r="B520" s="45">
        <v>0.4236111111111111</v>
      </c>
      <c r="C520" s="36">
        <v>4</v>
      </c>
      <c r="D520" s="46">
        <v>404</v>
      </c>
      <c r="E520" s="46" t="s">
        <v>45</v>
      </c>
      <c r="F520" s="46">
        <v>20</v>
      </c>
      <c r="G520" s="36" t="s">
        <v>114</v>
      </c>
      <c r="H520" s="54">
        <v>18.2867</v>
      </c>
      <c r="I520" s="57">
        <v>2.2048007108088021</v>
      </c>
      <c r="J520" s="57">
        <v>89484.051178517009</v>
      </c>
      <c r="K520" s="57">
        <v>-4.6324741722686014</v>
      </c>
      <c r="L520" s="54">
        <v>18.55</v>
      </c>
      <c r="M520" s="47">
        <v>27.9</v>
      </c>
      <c r="N520" s="37" t="s">
        <v>238</v>
      </c>
    </row>
    <row r="521" spans="1:14">
      <c r="A521" s="44">
        <v>41848</v>
      </c>
      <c r="B521" s="45">
        <v>0.46111111111111108</v>
      </c>
      <c r="C521" s="36">
        <v>4</v>
      </c>
      <c r="D521" s="46">
        <v>406</v>
      </c>
      <c r="E521" s="46" t="s">
        <v>59</v>
      </c>
      <c r="F521" s="46">
        <v>21</v>
      </c>
      <c r="G521" s="36" t="s">
        <v>114</v>
      </c>
      <c r="H521" s="54">
        <v>19.187999999999999</v>
      </c>
      <c r="I521" s="57">
        <v>1.2861013382318243</v>
      </c>
      <c r="J521" s="57">
        <v>108190.19995079483</v>
      </c>
      <c r="K521" s="57">
        <v>-4.3463645086692386</v>
      </c>
      <c r="L521" s="54">
        <v>18.700000000000003</v>
      </c>
      <c r="M521" s="47">
        <v>30.3</v>
      </c>
      <c r="N521" s="37" t="s">
        <v>238</v>
      </c>
    </row>
    <row r="522" spans="1:14">
      <c r="A522" s="44">
        <v>41848</v>
      </c>
      <c r="B522" s="45">
        <v>0.46111111111111108</v>
      </c>
      <c r="C522" s="36">
        <v>4</v>
      </c>
      <c r="D522" s="46">
        <v>406</v>
      </c>
      <c r="E522" s="46" t="s">
        <v>59</v>
      </c>
      <c r="F522" s="46">
        <v>22</v>
      </c>
      <c r="G522" s="36" t="s">
        <v>114</v>
      </c>
      <c r="H522" s="54">
        <v>19.187999999999999</v>
      </c>
      <c r="I522" s="57">
        <v>1.5677394953634955</v>
      </c>
      <c r="J522" s="57">
        <v>98346.438191447611</v>
      </c>
      <c r="K522" s="57">
        <v>-3.7786981274245601</v>
      </c>
      <c r="L522" s="54">
        <v>18.649999999999999</v>
      </c>
      <c r="M522" s="47">
        <v>32.700000000000003</v>
      </c>
      <c r="N522" s="37" t="s">
        <v>238</v>
      </c>
    </row>
    <row r="523" spans="1:14">
      <c r="A523" s="44">
        <v>41848</v>
      </c>
      <c r="B523" s="45">
        <v>0.46111111111111108</v>
      </c>
      <c r="C523" s="36">
        <v>4</v>
      </c>
      <c r="D523" s="46">
        <v>414</v>
      </c>
      <c r="E523" s="46" t="s">
        <v>55</v>
      </c>
      <c r="F523" s="46">
        <v>23</v>
      </c>
      <c r="G523" s="36" t="s">
        <v>115</v>
      </c>
      <c r="H523" s="54">
        <v>19.187999999999999</v>
      </c>
      <c r="I523" s="57">
        <v>2.6538268714287314</v>
      </c>
      <c r="J523" s="57">
        <v>34883.746617770426</v>
      </c>
      <c r="K523" s="57">
        <v>2.5590622050929044</v>
      </c>
      <c r="L523" s="54">
        <v>17.2</v>
      </c>
      <c r="M523" s="47">
        <v>24.4</v>
      </c>
      <c r="N523" s="37" t="s">
        <v>238</v>
      </c>
    </row>
    <row r="524" spans="1:14">
      <c r="A524" s="44">
        <v>41848</v>
      </c>
      <c r="B524" s="45">
        <v>0.46111111111111108</v>
      </c>
      <c r="C524" s="36">
        <v>4</v>
      </c>
      <c r="D524" s="46">
        <v>414</v>
      </c>
      <c r="E524" s="46" t="s">
        <v>55</v>
      </c>
      <c r="F524" s="46">
        <v>24</v>
      </c>
      <c r="G524" s="36" t="s">
        <v>115</v>
      </c>
      <c r="H524" s="54">
        <v>19.187999999999999</v>
      </c>
      <c r="I524" s="57">
        <v>0.16313277492314859</v>
      </c>
      <c r="J524" s="57">
        <v>8127.0622570995884</v>
      </c>
      <c r="K524" s="57">
        <v>-4.6675429982014696E-3</v>
      </c>
      <c r="L524" s="54">
        <v>16.7</v>
      </c>
      <c r="M524" s="47">
        <v>21.7</v>
      </c>
      <c r="N524" s="37" t="s">
        <v>238</v>
      </c>
    </row>
    <row r="525" spans="1:14">
      <c r="A525" s="44">
        <v>41850</v>
      </c>
      <c r="B525" s="45">
        <v>0.39513888888888887</v>
      </c>
      <c r="C525" s="36">
        <v>1</v>
      </c>
      <c r="D525" s="46">
        <v>105</v>
      </c>
      <c r="E525" s="46" t="s">
        <v>59</v>
      </c>
      <c r="F525" s="46">
        <v>1</v>
      </c>
      <c r="G525" s="36" t="s">
        <v>114</v>
      </c>
      <c r="H525" s="54">
        <v>17.3993</v>
      </c>
      <c r="I525" s="57">
        <v>1.0585968200850013</v>
      </c>
      <c r="J525" s="57">
        <v>74982.845956930352</v>
      </c>
      <c r="K525" s="57">
        <v>2.3177376581259819</v>
      </c>
      <c r="L525" s="54">
        <v>17.899999999999999</v>
      </c>
      <c r="M525" s="47">
        <v>15</v>
      </c>
      <c r="N525" s="37" t="s">
        <v>238</v>
      </c>
    </row>
    <row r="526" spans="1:14">
      <c r="A526" s="44">
        <v>41850</v>
      </c>
      <c r="B526" s="45">
        <v>0.39513888888888887</v>
      </c>
      <c r="C526" s="36">
        <v>1</v>
      </c>
      <c r="D526" s="46">
        <v>105</v>
      </c>
      <c r="E526" s="46" t="s">
        <v>59</v>
      </c>
      <c r="F526" s="46">
        <v>2</v>
      </c>
      <c r="G526" s="36" t="s">
        <v>114</v>
      </c>
      <c r="H526" s="54">
        <v>17.3993</v>
      </c>
      <c r="I526" s="57">
        <v>0.41393715792955105</v>
      </c>
      <c r="J526" s="57">
        <v>62131.13168051438</v>
      </c>
      <c r="K526" s="57">
        <v>-0.75965033043370511</v>
      </c>
      <c r="L526" s="54">
        <v>17.75</v>
      </c>
      <c r="M526" s="47">
        <v>19</v>
      </c>
      <c r="N526" s="37" t="s">
        <v>238</v>
      </c>
    </row>
    <row r="527" spans="1:14">
      <c r="A527" s="44">
        <v>41850</v>
      </c>
      <c r="B527" s="45">
        <v>0.39513888888888887</v>
      </c>
      <c r="C527" s="36">
        <v>1</v>
      </c>
      <c r="D527" s="46">
        <v>107</v>
      </c>
      <c r="E527" s="46" t="s">
        <v>45</v>
      </c>
      <c r="F527" s="46">
        <v>3</v>
      </c>
      <c r="G527" s="36" t="s">
        <v>114</v>
      </c>
      <c r="H527" s="54">
        <v>17.3993</v>
      </c>
      <c r="I527" s="57">
        <v>2.6814715082243619</v>
      </c>
      <c r="J527" s="57">
        <v>70209.420376139722</v>
      </c>
      <c r="K527" s="57">
        <v>1.1368681143203023</v>
      </c>
      <c r="L527" s="54">
        <v>18.5</v>
      </c>
      <c r="M527" s="47">
        <v>13.9</v>
      </c>
      <c r="N527" s="37" t="s">
        <v>238</v>
      </c>
    </row>
    <row r="528" spans="1:14">
      <c r="A528" s="44">
        <v>41850</v>
      </c>
      <c r="B528" s="45">
        <v>0.39513888888888887</v>
      </c>
      <c r="C528" s="36">
        <v>1</v>
      </c>
      <c r="D528" s="46">
        <v>107</v>
      </c>
      <c r="E528" s="46" t="s">
        <v>45</v>
      </c>
      <c r="F528" s="46">
        <v>4</v>
      </c>
      <c r="G528" s="36" t="s">
        <v>114</v>
      </c>
      <c r="H528" s="54">
        <v>17.3993</v>
      </c>
      <c r="I528" s="57">
        <v>2.9278283295663106</v>
      </c>
      <c r="J528" s="57">
        <v>40202.422520224463</v>
      </c>
      <c r="K528" s="57">
        <v>-0.96420263632377834</v>
      </c>
      <c r="L528" s="54">
        <v>18.25</v>
      </c>
      <c r="M528" s="47">
        <v>12.1</v>
      </c>
      <c r="N528" s="37" t="s">
        <v>238</v>
      </c>
    </row>
    <row r="529" spans="1:14">
      <c r="A529" s="44">
        <v>41850</v>
      </c>
      <c r="B529" s="45">
        <v>0.43402777777777773</v>
      </c>
      <c r="C529" s="36">
        <v>1</v>
      </c>
      <c r="D529" s="46">
        <v>111</v>
      </c>
      <c r="E529" s="46" t="s">
        <v>46</v>
      </c>
      <c r="F529" s="46">
        <v>5</v>
      </c>
      <c r="G529" s="36" t="s">
        <v>114</v>
      </c>
      <c r="H529" s="54">
        <v>18</v>
      </c>
      <c r="I529" s="57">
        <v>1.3281021767080996</v>
      </c>
      <c r="J529" s="57">
        <v>83670.411838963715</v>
      </c>
      <c r="K529" s="57">
        <v>-11.766480938416722</v>
      </c>
      <c r="L529" s="54">
        <v>18.049999999999997</v>
      </c>
      <c r="M529" s="47">
        <v>11.1</v>
      </c>
      <c r="N529" s="37" t="s">
        <v>238</v>
      </c>
    </row>
    <row r="530" spans="1:14">
      <c r="A530" s="44">
        <v>41850</v>
      </c>
      <c r="B530" s="45">
        <v>0.43402777777777773</v>
      </c>
      <c r="C530" s="36">
        <v>1</v>
      </c>
      <c r="D530" s="46">
        <v>111</v>
      </c>
      <c r="E530" s="46" t="s">
        <v>46</v>
      </c>
      <c r="F530" s="46">
        <v>6</v>
      </c>
      <c r="G530" s="36" t="s">
        <v>114</v>
      </c>
      <c r="H530" s="54">
        <v>18</v>
      </c>
      <c r="I530" s="57">
        <v>0.98553015046248715</v>
      </c>
      <c r="J530" s="57">
        <v>79966.286194605083</v>
      </c>
      <c r="K530" s="57">
        <v>-2.7674055183862905</v>
      </c>
      <c r="L530" s="54">
        <v>19.149999999999999</v>
      </c>
      <c r="M530" s="47">
        <v>11.9</v>
      </c>
      <c r="N530" s="37" t="s">
        <v>238</v>
      </c>
    </row>
    <row r="531" spans="1:14">
      <c r="A531" s="44">
        <v>41850</v>
      </c>
      <c r="B531" s="45">
        <v>0.43402777777777773</v>
      </c>
      <c r="C531" s="36">
        <v>1</v>
      </c>
      <c r="D531" s="46">
        <v>113</v>
      </c>
      <c r="E531" s="46" t="s">
        <v>55</v>
      </c>
      <c r="F531" s="46">
        <v>7</v>
      </c>
      <c r="G531" s="36" t="s">
        <v>115</v>
      </c>
      <c r="H531" s="54">
        <v>18</v>
      </c>
      <c r="I531" s="57">
        <v>4.1014845048082389</v>
      </c>
      <c r="J531" s="57">
        <v>19301.031821737641</v>
      </c>
      <c r="K531" s="57">
        <v>-0.50945503443216023</v>
      </c>
      <c r="L531" s="54">
        <v>17.2</v>
      </c>
      <c r="M531" s="47">
        <v>9.6</v>
      </c>
      <c r="N531" s="37" t="s">
        <v>238</v>
      </c>
    </row>
    <row r="532" spans="1:14">
      <c r="A532" s="44">
        <v>41850</v>
      </c>
      <c r="B532" s="45">
        <v>0.43402777777777773</v>
      </c>
      <c r="C532" s="36">
        <v>1</v>
      </c>
      <c r="D532" s="46">
        <v>113</v>
      </c>
      <c r="E532" s="46" t="s">
        <v>55</v>
      </c>
      <c r="F532" s="46">
        <v>8</v>
      </c>
      <c r="G532" s="36" t="s">
        <v>115</v>
      </c>
      <c r="H532" s="54">
        <v>18</v>
      </c>
      <c r="I532" s="57">
        <v>2.9239932894186991</v>
      </c>
      <c r="J532" s="57">
        <v>21973.709211319856</v>
      </c>
      <c r="K532" s="57">
        <v>-0.26118525778925827</v>
      </c>
      <c r="L532" s="54">
        <v>17.100000000000001</v>
      </c>
      <c r="M532" s="47">
        <v>12.2</v>
      </c>
      <c r="N532" s="37" t="s">
        <v>238</v>
      </c>
    </row>
    <row r="533" spans="1:14">
      <c r="A533" s="44">
        <v>41850</v>
      </c>
      <c r="B533" s="45">
        <v>0.47291666666666665</v>
      </c>
      <c r="C533" s="36">
        <v>3</v>
      </c>
      <c r="D533" s="46">
        <v>311</v>
      </c>
      <c r="E533" s="46" t="s">
        <v>55</v>
      </c>
      <c r="F533" s="46">
        <v>9</v>
      </c>
      <c r="G533" s="36" t="s">
        <v>115</v>
      </c>
      <c r="H533" s="54">
        <v>18.308299999999999</v>
      </c>
      <c r="I533" s="57">
        <v>4.8843326022422371</v>
      </c>
      <c r="J533" s="57">
        <v>28747.170315088257</v>
      </c>
      <c r="K533" s="57">
        <v>-0.35760304691126393</v>
      </c>
      <c r="L533" s="54">
        <v>17.25</v>
      </c>
      <c r="M533" s="47">
        <v>10.199999999999999</v>
      </c>
      <c r="N533" s="37" t="s">
        <v>238</v>
      </c>
    </row>
    <row r="534" spans="1:14">
      <c r="A534" s="44">
        <v>41850</v>
      </c>
      <c r="B534" s="45">
        <v>0.47291666666666665</v>
      </c>
      <c r="C534" s="36">
        <v>3</v>
      </c>
      <c r="D534" s="46">
        <v>311</v>
      </c>
      <c r="E534" s="46" t="s">
        <v>55</v>
      </c>
      <c r="F534" s="46">
        <v>10</v>
      </c>
      <c r="G534" s="36" t="s">
        <v>115</v>
      </c>
      <c r="H534" s="54">
        <v>18.308299999999999</v>
      </c>
      <c r="I534" s="57">
        <v>3.4545664995416918</v>
      </c>
      <c r="J534" s="57">
        <v>16472.69424394795</v>
      </c>
      <c r="K534" s="57">
        <v>0.33929399356022205</v>
      </c>
      <c r="L534" s="54">
        <v>17.2</v>
      </c>
      <c r="M534" s="47">
        <v>8.6999999999999993</v>
      </c>
      <c r="N534" s="37" t="s">
        <v>238</v>
      </c>
    </row>
    <row r="535" spans="1:14">
      <c r="A535" s="44">
        <v>41850</v>
      </c>
      <c r="B535" s="45">
        <v>0.47291666666666665</v>
      </c>
      <c r="C535" s="36">
        <v>3</v>
      </c>
      <c r="D535" s="46">
        <v>305</v>
      </c>
      <c r="E535" s="46" t="s">
        <v>46</v>
      </c>
      <c r="F535" s="46">
        <v>11</v>
      </c>
      <c r="G535" s="36" t="s">
        <v>114</v>
      </c>
      <c r="H535" s="54">
        <v>18.308299999999999</v>
      </c>
      <c r="I535" s="57">
        <v>4.5132370650008271</v>
      </c>
      <c r="J535" s="57">
        <v>107460.99284078865</v>
      </c>
      <c r="K535" s="57">
        <v>1.7642599013749249</v>
      </c>
      <c r="L535" s="54">
        <v>20.100000000000001</v>
      </c>
      <c r="M535" s="47">
        <v>8.6999999999999993</v>
      </c>
      <c r="N535" s="37" t="s">
        <v>238</v>
      </c>
    </row>
    <row r="536" spans="1:14">
      <c r="A536" s="44">
        <v>41850</v>
      </c>
      <c r="B536" s="45">
        <v>0.47291666666666665</v>
      </c>
      <c r="C536" s="36">
        <v>3</v>
      </c>
      <c r="D536" s="46">
        <v>305</v>
      </c>
      <c r="E536" s="46" t="s">
        <v>46</v>
      </c>
      <c r="F536" s="46">
        <v>12</v>
      </c>
      <c r="G536" s="36" t="s">
        <v>114</v>
      </c>
      <c r="H536" s="54">
        <v>18.308299999999999</v>
      </c>
      <c r="I536" s="57">
        <v>3.1389602800284666</v>
      </c>
      <c r="J536" s="57">
        <v>85226.764637154047</v>
      </c>
      <c r="K536" s="57">
        <v>5.9516429046490309</v>
      </c>
      <c r="L536" s="54">
        <v>19.25</v>
      </c>
      <c r="M536" s="47">
        <v>28.3</v>
      </c>
      <c r="N536" s="37" t="s">
        <v>238</v>
      </c>
    </row>
    <row r="537" spans="1:14">
      <c r="A537" s="44">
        <v>41850</v>
      </c>
      <c r="B537" s="45">
        <v>0.38958333333333334</v>
      </c>
      <c r="C537" s="36">
        <v>3</v>
      </c>
      <c r="D537" s="46">
        <v>308</v>
      </c>
      <c r="E537" s="46" t="s">
        <v>59</v>
      </c>
      <c r="F537" s="46">
        <v>13</v>
      </c>
      <c r="G537" s="36" t="s">
        <v>114</v>
      </c>
      <c r="H537" s="54">
        <v>17.234000000000002</v>
      </c>
      <c r="I537" s="57">
        <v>2.1150467267823947</v>
      </c>
      <c r="J537" s="57">
        <v>78189.564180535293</v>
      </c>
      <c r="K537" s="57">
        <v>-3.3177088142480273</v>
      </c>
      <c r="L537" s="54">
        <v>18.100000000000001</v>
      </c>
      <c r="M537" s="47">
        <v>24.3</v>
      </c>
      <c r="N537" s="37" t="s">
        <v>238</v>
      </c>
    </row>
    <row r="538" spans="1:14">
      <c r="A538" s="44">
        <v>41850</v>
      </c>
      <c r="B538" s="45">
        <v>0.38958333333333334</v>
      </c>
      <c r="C538" s="36">
        <v>3</v>
      </c>
      <c r="D538" s="46">
        <v>308</v>
      </c>
      <c r="E538" s="46" t="s">
        <v>59</v>
      </c>
      <c r="F538" s="46">
        <v>14</v>
      </c>
      <c r="G538" s="36" t="s">
        <v>114</v>
      </c>
      <c r="H538" s="54">
        <v>17.234000000000002</v>
      </c>
      <c r="I538" s="57">
        <v>1.7361642890761917</v>
      </c>
      <c r="J538" s="57">
        <v>96800.660158792991</v>
      </c>
      <c r="K538" s="57">
        <v>0.35222179361067685</v>
      </c>
      <c r="L538" s="54">
        <v>18.299999999999997</v>
      </c>
      <c r="M538" s="47">
        <v>26.5</v>
      </c>
      <c r="N538" s="37" t="s">
        <v>238</v>
      </c>
    </row>
    <row r="539" spans="1:14">
      <c r="A539" s="44">
        <v>41850</v>
      </c>
      <c r="B539" s="45">
        <v>0.38958333333333334</v>
      </c>
      <c r="C539" s="36">
        <v>3</v>
      </c>
      <c r="D539" s="46">
        <v>309</v>
      </c>
      <c r="E539" s="46" t="s">
        <v>45</v>
      </c>
      <c r="F539" s="46">
        <v>15</v>
      </c>
      <c r="G539" s="36" t="s">
        <v>114</v>
      </c>
      <c r="H539" s="54">
        <v>17.234000000000002</v>
      </c>
      <c r="I539" s="57">
        <v>2.5824809458251932</v>
      </c>
      <c r="J539" s="57">
        <v>110665.40362340755</v>
      </c>
      <c r="K539" s="57">
        <v>-4.9324818732607696</v>
      </c>
      <c r="L539" s="54">
        <v>18.45</v>
      </c>
      <c r="M539" s="47">
        <v>24.3</v>
      </c>
      <c r="N539" s="37" t="s">
        <v>238</v>
      </c>
    </row>
    <row r="540" spans="1:14">
      <c r="A540" s="44">
        <v>41850</v>
      </c>
      <c r="B540" s="45">
        <v>0.38958333333333334</v>
      </c>
      <c r="C540" s="36">
        <v>3</v>
      </c>
      <c r="D540" s="46">
        <v>309</v>
      </c>
      <c r="E540" s="46" t="s">
        <v>45</v>
      </c>
      <c r="F540" s="46">
        <v>16</v>
      </c>
      <c r="G540" s="36" t="s">
        <v>114</v>
      </c>
      <c r="H540" s="54">
        <v>17.234000000000002</v>
      </c>
      <c r="I540" s="57">
        <v>2.8966256064816864</v>
      </c>
      <c r="J540" s="57">
        <v>101486.25196379736</v>
      </c>
      <c r="K540" s="57">
        <v>-0.49865746806522238</v>
      </c>
      <c r="L540" s="54">
        <v>18.399999999999999</v>
      </c>
      <c r="M540" s="47">
        <v>19.7</v>
      </c>
      <c r="N540" s="37" t="s">
        <v>238</v>
      </c>
    </row>
    <row r="541" spans="1:14">
      <c r="A541" s="44">
        <v>41850</v>
      </c>
      <c r="B541" s="45">
        <v>0.42569444444444443</v>
      </c>
      <c r="C541" s="36">
        <v>4</v>
      </c>
      <c r="D541" s="46">
        <v>409</v>
      </c>
      <c r="E541" s="46" t="s">
        <v>46</v>
      </c>
      <c r="F541" s="46">
        <v>17</v>
      </c>
      <c r="G541" s="36" t="s">
        <v>114</v>
      </c>
      <c r="H541" s="54">
        <v>17.952000000000002</v>
      </c>
      <c r="I541" s="57">
        <v>2.1423628598265401</v>
      </c>
      <c r="J541" s="57">
        <v>103154.72275703443</v>
      </c>
      <c r="K541" s="57">
        <v>-0.87097339059277723</v>
      </c>
      <c r="L541" s="54">
        <v>18.350000000000001</v>
      </c>
      <c r="M541" s="47">
        <v>23.4</v>
      </c>
      <c r="N541" s="37" t="s">
        <v>238</v>
      </c>
    </row>
    <row r="542" spans="1:14">
      <c r="A542" s="44">
        <v>41850</v>
      </c>
      <c r="B542" s="45">
        <v>0.42569444444444443</v>
      </c>
      <c r="C542" s="36">
        <v>4</v>
      </c>
      <c r="D542" s="46">
        <v>409</v>
      </c>
      <c r="E542" s="46" t="s">
        <v>46</v>
      </c>
      <c r="F542" s="46">
        <v>18</v>
      </c>
      <c r="G542" s="36" t="s">
        <v>114</v>
      </c>
      <c r="H542" s="54">
        <v>17.952000000000002</v>
      </c>
      <c r="I542" s="57">
        <v>1.7371764873196451</v>
      </c>
      <c r="J542" s="57">
        <v>105207.11827926173</v>
      </c>
      <c r="K542" s="57">
        <v>5.0632655439871845</v>
      </c>
      <c r="L542" s="54">
        <v>18.3</v>
      </c>
      <c r="M542" s="47">
        <v>27.2</v>
      </c>
      <c r="N542" s="37" t="s">
        <v>238</v>
      </c>
    </row>
    <row r="543" spans="1:14">
      <c r="A543" s="44">
        <v>41850</v>
      </c>
      <c r="B543" s="45">
        <v>0.42569444444444443</v>
      </c>
      <c r="C543" s="36">
        <v>4</v>
      </c>
      <c r="D543" s="46">
        <v>404</v>
      </c>
      <c r="E543" s="46" t="s">
        <v>45</v>
      </c>
      <c r="F543" s="46">
        <v>19</v>
      </c>
      <c r="G543" s="36" t="s">
        <v>114</v>
      </c>
      <c r="H543" s="54">
        <v>17.952000000000002</v>
      </c>
      <c r="I543" s="57">
        <v>4.866927148473783</v>
      </c>
      <c r="J543" s="57">
        <v>106749.74334040021</v>
      </c>
      <c r="K543" s="57">
        <v>-4.651364933104337</v>
      </c>
      <c r="L543" s="54">
        <v>18.299999999999997</v>
      </c>
      <c r="M543" s="47">
        <v>29.1</v>
      </c>
      <c r="N543" s="37" t="s">
        <v>238</v>
      </c>
    </row>
    <row r="544" spans="1:14">
      <c r="A544" s="44">
        <v>41850</v>
      </c>
      <c r="B544" s="45">
        <v>0.42569444444444443</v>
      </c>
      <c r="C544" s="36">
        <v>4</v>
      </c>
      <c r="D544" s="46">
        <v>404</v>
      </c>
      <c r="E544" s="46" t="s">
        <v>45</v>
      </c>
      <c r="F544" s="46">
        <v>20</v>
      </c>
      <c r="G544" s="36" t="s">
        <v>114</v>
      </c>
      <c r="H544" s="54">
        <v>17.952000000000002</v>
      </c>
      <c r="I544" s="57">
        <v>3.7440669821278241</v>
      </c>
      <c r="J544" s="57">
        <v>118799.24981133443</v>
      </c>
      <c r="K544" s="57">
        <v>-0.18262794728819057</v>
      </c>
      <c r="L544" s="54">
        <v>18.45</v>
      </c>
      <c r="M544" s="47">
        <v>26.8</v>
      </c>
      <c r="N544" s="37" t="s">
        <v>238</v>
      </c>
    </row>
    <row r="545" spans="1:14">
      <c r="A545" s="44">
        <v>41850</v>
      </c>
      <c r="B545" s="45">
        <v>0.46388888888888885</v>
      </c>
      <c r="C545" s="36">
        <v>4</v>
      </c>
      <c r="D545" s="46">
        <v>406</v>
      </c>
      <c r="E545" s="46" t="s">
        <v>59</v>
      </c>
      <c r="F545" s="46">
        <v>21</v>
      </c>
      <c r="G545" s="36" t="s">
        <v>114</v>
      </c>
      <c r="H545" s="54">
        <v>18.03</v>
      </c>
      <c r="I545" s="57">
        <v>3.1714885137170268</v>
      </c>
      <c r="J545" s="57">
        <v>116485.55003335564</v>
      </c>
      <c r="K545" s="57">
        <v>-6.6014789208712346</v>
      </c>
      <c r="L545" s="54">
        <v>18.600000000000001</v>
      </c>
      <c r="M545" s="47">
        <v>31.7</v>
      </c>
      <c r="N545" s="37" t="s">
        <v>238</v>
      </c>
    </row>
    <row r="546" spans="1:14">
      <c r="A546" s="44">
        <v>41850</v>
      </c>
      <c r="B546" s="45">
        <v>0.46388888888888885</v>
      </c>
      <c r="C546" s="36">
        <v>4</v>
      </c>
      <c r="D546" s="46">
        <v>406</v>
      </c>
      <c r="E546" s="46" t="s">
        <v>59</v>
      </c>
      <c r="F546" s="46">
        <v>22</v>
      </c>
      <c r="G546" s="36" t="s">
        <v>114</v>
      </c>
      <c r="H546" s="54">
        <v>18.03</v>
      </c>
      <c r="I546" s="57">
        <v>3.4556860511943306</v>
      </c>
      <c r="J546" s="57">
        <v>133516.48153730846</v>
      </c>
      <c r="K546" s="57">
        <v>-1.0622435976719953</v>
      </c>
      <c r="L546" s="54">
        <v>18.399999999999999</v>
      </c>
      <c r="M546" s="47">
        <v>24</v>
      </c>
      <c r="N546" s="37" t="s">
        <v>238</v>
      </c>
    </row>
    <row r="547" spans="1:14">
      <c r="A547" s="44">
        <v>41850</v>
      </c>
      <c r="B547" s="45">
        <v>0.46388888888888885</v>
      </c>
      <c r="C547" s="36">
        <v>4</v>
      </c>
      <c r="D547" s="46">
        <v>414</v>
      </c>
      <c r="E547" s="46" t="s">
        <v>55</v>
      </c>
      <c r="F547" s="46">
        <v>23</v>
      </c>
      <c r="G547" s="36" t="s">
        <v>115</v>
      </c>
      <c r="H547" s="54">
        <v>18.03</v>
      </c>
      <c r="I547" s="57">
        <v>5.2535918253706813</v>
      </c>
      <c r="J547" s="57">
        <v>32319.705067690942</v>
      </c>
      <c r="K547" s="57">
        <v>-1.5838538958488528</v>
      </c>
      <c r="L547" s="54">
        <v>17.2</v>
      </c>
      <c r="M547" s="47">
        <v>22.3</v>
      </c>
      <c r="N547" s="37" t="s">
        <v>238</v>
      </c>
    </row>
    <row r="548" spans="1:14">
      <c r="A548" s="44">
        <v>41850</v>
      </c>
      <c r="B548" s="45">
        <v>0.46388888888888885</v>
      </c>
      <c r="C548" s="36">
        <v>4</v>
      </c>
      <c r="D548" s="46">
        <v>414</v>
      </c>
      <c r="E548" s="46" t="s">
        <v>55</v>
      </c>
      <c r="F548" s="46">
        <v>24</v>
      </c>
      <c r="G548" s="36" t="s">
        <v>115</v>
      </c>
      <c r="H548" s="54">
        <v>18.03</v>
      </c>
      <c r="I548" s="57">
        <v>5.6948617806368516</v>
      </c>
      <c r="J548" s="57">
        <v>27179.139857246093</v>
      </c>
      <c r="K548" s="57">
        <v>-1.5882813203188462</v>
      </c>
      <c r="L548" s="54">
        <v>17.100000000000001</v>
      </c>
      <c r="M548" s="47">
        <v>43.7</v>
      </c>
      <c r="N548" s="37" t="s">
        <v>238</v>
      </c>
    </row>
    <row r="549" spans="1:14">
      <c r="A549" s="44">
        <v>41856</v>
      </c>
      <c r="B549" s="45">
        <v>0.50624999999999998</v>
      </c>
      <c r="C549" s="36">
        <v>1</v>
      </c>
      <c r="D549" s="46">
        <v>105</v>
      </c>
      <c r="E549" s="46" t="s">
        <v>59</v>
      </c>
      <c r="F549" s="46">
        <v>1</v>
      </c>
      <c r="G549" s="36" t="s">
        <v>114</v>
      </c>
      <c r="H549" s="54">
        <v>22.448</v>
      </c>
      <c r="I549" s="57">
        <v>2.705835782004987</v>
      </c>
      <c r="J549" s="57">
        <v>112084.49775902294</v>
      </c>
      <c r="K549" s="57">
        <v>-6.7147919042597195</v>
      </c>
      <c r="L549" s="54">
        <v>20.200000000000003</v>
      </c>
      <c r="M549" s="47">
        <v>37.200000000000003</v>
      </c>
      <c r="N549" s="37" t="s">
        <v>238</v>
      </c>
    </row>
    <row r="550" spans="1:14">
      <c r="A550" s="44">
        <v>41856</v>
      </c>
      <c r="B550" s="45">
        <v>0.50624999999999998</v>
      </c>
      <c r="C550" s="36">
        <v>1</v>
      </c>
      <c r="D550" s="46">
        <v>105</v>
      </c>
      <c r="E550" s="46" t="s">
        <v>59</v>
      </c>
      <c r="F550" s="46">
        <v>2</v>
      </c>
      <c r="G550" s="36" t="s">
        <v>114</v>
      </c>
      <c r="H550" s="54">
        <v>22.448</v>
      </c>
      <c r="I550" s="57">
        <v>3.4869346485491071</v>
      </c>
      <c r="J550" s="57">
        <v>126339.39617900197</v>
      </c>
      <c r="K550" s="57">
        <v>-2.9279565604164319</v>
      </c>
      <c r="L550" s="54">
        <v>19.799999999999997</v>
      </c>
      <c r="M550" s="47">
        <v>39.1</v>
      </c>
      <c r="N550" s="37" t="s">
        <v>238</v>
      </c>
    </row>
    <row r="551" spans="1:14">
      <c r="A551" s="44">
        <v>41856</v>
      </c>
      <c r="B551" s="45">
        <v>0.50624999999999998</v>
      </c>
      <c r="C551" s="36">
        <v>1</v>
      </c>
      <c r="D551" s="46">
        <v>107</v>
      </c>
      <c r="E551" s="46" t="s">
        <v>45</v>
      </c>
      <c r="F551" s="46">
        <v>3</v>
      </c>
      <c r="G551" s="36" t="s">
        <v>114</v>
      </c>
      <c r="H551" s="54">
        <v>22.448</v>
      </c>
      <c r="I551" s="57">
        <v>2.2098240023918994</v>
      </c>
      <c r="J551" s="57">
        <v>97699.571329230166</v>
      </c>
      <c r="K551" s="57">
        <v>3.7457121237001503</v>
      </c>
      <c r="L551" s="54">
        <v>19.850000000000001</v>
      </c>
      <c r="M551" s="47">
        <v>45.6</v>
      </c>
      <c r="N551" s="37" t="s">
        <v>238</v>
      </c>
    </row>
    <row r="552" spans="1:14">
      <c r="A552" s="44">
        <v>41856</v>
      </c>
      <c r="B552" s="45">
        <v>0.50624999999999998</v>
      </c>
      <c r="C552" s="36">
        <v>1</v>
      </c>
      <c r="D552" s="46">
        <v>107</v>
      </c>
      <c r="E552" s="46" t="s">
        <v>45</v>
      </c>
      <c r="F552" s="46">
        <v>4</v>
      </c>
      <c r="G552" s="36" t="s">
        <v>114</v>
      </c>
      <c r="H552" s="54">
        <v>22.448</v>
      </c>
      <c r="I552" s="57">
        <v>2.0870076837375304</v>
      </c>
      <c r="J552" s="57">
        <v>77895.977522327419</v>
      </c>
      <c r="K552" s="57">
        <v>8.6265438120861297</v>
      </c>
      <c r="L552" s="54">
        <v>19.600000000000001</v>
      </c>
      <c r="M552" s="47">
        <v>34.9</v>
      </c>
      <c r="N552" s="37" t="s">
        <v>238</v>
      </c>
    </row>
    <row r="553" spans="1:14">
      <c r="A553" s="44">
        <v>41856</v>
      </c>
      <c r="B553" s="45">
        <v>0.4604166666666667</v>
      </c>
      <c r="C553" s="36">
        <v>1</v>
      </c>
      <c r="D553" s="46">
        <v>111</v>
      </c>
      <c r="E553" s="46" t="s">
        <v>46</v>
      </c>
      <c r="F553" s="46">
        <v>5</v>
      </c>
      <c r="G553" s="36" t="s">
        <v>114</v>
      </c>
      <c r="H553" s="54">
        <v>20.396000000000001</v>
      </c>
      <c r="I553" s="57">
        <v>2.6541863470532054</v>
      </c>
      <c r="J553" s="57">
        <v>158535.32227989839</v>
      </c>
      <c r="K553" s="57">
        <v>0.70157117340824782</v>
      </c>
      <c r="L553" s="54">
        <v>19.649999999999999</v>
      </c>
      <c r="M553" s="47">
        <v>43</v>
      </c>
      <c r="N553" s="37" t="s">
        <v>238</v>
      </c>
    </row>
    <row r="554" spans="1:14">
      <c r="A554" s="44">
        <v>41856</v>
      </c>
      <c r="B554" s="45">
        <v>0.4604166666666667</v>
      </c>
      <c r="C554" s="36">
        <v>1</v>
      </c>
      <c r="D554" s="46">
        <v>111</v>
      </c>
      <c r="E554" s="46" t="s">
        <v>46</v>
      </c>
      <c r="F554" s="46">
        <v>6</v>
      </c>
      <c r="G554" s="36" t="s">
        <v>114</v>
      </c>
      <c r="H554" s="54">
        <v>20.396000000000001</v>
      </c>
      <c r="I554" s="57">
        <v>2.8011461094930992</v>
      </c>
      <c r="J554" s="57">
        <v>105352.35284311278</v>
      </c>
      <c r="K554" s="57">
        <v>-6.5347065629603636</v>
      </c>
      <c r="L554" s="54">
        <v>18.350000000000001</v>
      </c>
      <c r="M554" s="47">
        <v>36.6</v>
      </c>
      <c r="N554" s="37" t="s">
        <v>238</v>
      </c>
    </row>
    <row r="555" spans="1:14">
      <c r="A555" s="44">
        <v>41856</v>
      </c>
      <c r="B555" s="45">
        <v>0.4604166666666667</v>
      </c>
      <c r="C555" s="36">
        <v>1</v>
      </c>
      <c r="D555" s="46">
        <v>113</v>
      </c>
      <c r="E555" s="46" t="s">
        <v>55</v>
      </c>
      <c r="F555" s="46">
        <v>7</v>
      </c>
      <c r="G555" s="36" t="s">
        <v>115</v>
      </c>
      <c r="H555" s="54">
        <v>20.396000000000001</v>
      </c>
      <c r="I555" s="57">
        <v>7.1883609760724356</v>
      </c>
      <c r="J555" s="57">
        <v>70428.160489658767</v>
      </c>
      <c r="K555" s="57">
        <v>-5.7476523088413654</v>
      </c>
      <c r="L555" s="54">
        <v>18.350000000000001</v>
      </c>
      <c r="M555" s="47">
        <v>32</v>
      </c>
      <c r="N555" s="37" t="s">
        <v>238</v>
      </c>
    </row>
    <row r="556" spans="1:14">
      <c r="A556" s="44">
        <v>41856</v>
      </c>
      <c r="B556" s="45">
        <v>0.4604166666666667</v>
      </c>
      <c r="C556" s="36">
        <v>1</v>
      </c>
      <c r="D556" s="46">
        <v>113</v>
      </c>
      <c r="E556" s="46" t="s">
        <v>55</v>
      </c>
      <c r="F556" s="46">
        <v>8</v>
      </c>
      <c r="G556" s="36" t="s">
        <v>115</v>
      </c>
      <c r="H556" s="54">
        <v>20.396000000000001</v>
      </c>
      <c r="I556" s="57">
        <v>6.8793286566661545</v>
      </c>
      <c r="J556" s="57">
        <v>77526.186368533643</v>
      </c>
      <c r="K556" s="57">
        <v>-7.316669902446951</v>
      </c>
      <c r="L556" s="54">
        <v>18.299999999999997</v>
      </c>
      <c r="M556" s="47">
        <v>26</v>
      </c>
      <c r="N556" s="37" t="s">
        <v>238</v>
      </c>
    </row>
    <row r="557" spans="1:14">
      <c r="A557" s="44">
        <v>41856</v>
      </c>
      <c r="B557" s="45">
        <v>0.41875000000000001</v>
      </c>
      <c r="C557" s="36">
        <v>3</v>
      </c>
      <c r="D557" s="46">
        <v>311</v>
      </c>
      <c r="E557" s="46" t="s">
        <v>55</v>
      </c>
      <c r="F557" s="46">
        <v>9</v>
      </c>
      <c r="G557" s="36" t="s">
        <v>115</v>
      </c>
      <c r="H557" s="54">
        <v>18.648</v>
      </c>
      <c r="I557" s="57">
        <v>15.207231211118192</v>
      </c>
      <c r="J557" s="57">
        <v>84268.505923778779</v>
      </c>
      <c r="K557" s="57">
        <v>-4.0749579786017378</v>
      </c>
      <c r="L557" s="54">
        <v>18.25</v>
      </c>
      <c r="M557" s="47">
        <v>34</v>
      </c>
      <c r="N557" s="37" t="s">
        <v>238</v>
      </c>
    </row>
    <row r="558" spans="1:14">
      <c r="A558" s="44">
        <v>41856</v>
      </c>
      <c r="B558" s="45">
        <v>0.41875000000000001</v>
      </c>
      <c r="C558" s="36">
        <v>3</v>
      </c>
      <c r="D558" s="46">
        <v>311</v>
      </c>
      <c r="E558" s="46" t="s">
        <v>55</v>
      </c>
      <c r="F558" s="46">
        <v>10</v>
      </c>
      <c r="G558" s="36" t="s">
        <v>115</v>
      </c>
      <c r="H558" s="54">
        <v>18.648</v>
      </c>
      <c r="I558" s="57">
        <v>9.0564759605812828</v>
      </c>
      <c r="J558" s="57">
        <v>78967.287450726828</v>
      </c>
      <c r="K558" s="57">
        <v>-9.6439758811325333</v>
      </c>
      <c r="L558" s="54">
        <v>19.399999999999999</v>
      </c>
      <c r="M558" s="47">
        <v>32.4</v>
      </c>
      <c r="N558" s="37" t="s">
        <v>238</v>
      </c>
    </row>
    <row r="559" spans="1:14">
      <c r="A559" s="44">
        <v>41856</v>
      </c>
      <c r="B559" s="45">
        <v>0.41875000000000001</v>
      </c>
      <c r="C559" s="36">
        <v>3</v>
      </c>
      <c r="D559" s="46">
        <v>305</v>
      </c>
      <c r="E559" s="46" t="s">
        <v>46</v>
      </c>
      <c r="F559" s="46">
        <v>11</v>
      </c>
      <c r="G559" s="36" t="s">
        <v>114</v>
      </c>
      <c r="H559" s="54">
        <v>18.648</v>
      </c>
      <c r="I559" s="57">
        <v>6.0381120228298517</v>
      </c>
      <c r="J559" s="57">
        <v>105065.69074596307</v>
      </c>
      <c r="K559" s="57">
        <v>-14.811901785783327</v>
      </c>
      <c r="L559" s="54">
        <v>19.399999999999999</v>
      </c>
      <c r="M559" s="47">
        <v>31.7</v>
      </c>
      <c r="N559" s="37" t="s">
        <v>238</v>
      </c>
    </row>
    <row r="560" spans="1:14">
      <c r="A560" s="44">
        <v>41856</v>
      </c>
      <c r="B560" s="45">
        <v>0.41875000000000001</v>
      </c>
      <c r="C560" s="36">
        <v>3</v>
      </c>
      <c r="D560" s="46">
        <v>305</v>
      </c>
      <c r="E560" s="46" t="s">
        <v>46</v>
      </c>
      <c r="F560" s="46">
        <v>12</v>
      </c>
      <c r="G560" s="36" t="s">
        <v>114</v>
      </c>
      <c r="H560" s="54">
        <v>18.648</v>
      </c>
      <c r="I560" s="57">
        <v>3.2136772638087514</v>
      </c>
      <c r="J560" s="57">
        <v>78225.012366905998</v>
      </c>
      <c r="K560" s="57">
        <v>7.3730222734546196</v>
      </c>
      <c r="L560" s="54">
        <v>19.100000000000001</v>
      </c>
      <c r="M560" s="47">
        <v>41.4</v>
      </c>
      <c r="N560" s="37" t="s">
        <v>238</v>
      </c>
    </row>
    <row r="561" spans="1:14">
      <c r="A561" s="44">
        <v>41856</v>
      </c>
      <c r="B561" s="45">
        <v>0.41319444444444442</v>
      </c>
      <c r="C561" s="36">
        <v>3</v>
      </c>
      <c r="D561" s="46">
        <v>308</v>
      </c>
      <c r="E561" s="46" t="s">
        <v>59</v>
      </c>
      <c r="F561" s="46">
        <v>13</v>
      </c>
      <c r="G561" s="36" t="s">
        <v>114</v>
      </c>
      <c r="H561" s="54">
        <v>18.47</v>
      </c>
      <c r="I561" s="57">
        <v>2.8900170312936577</v>
      </c>
      <c r="J561" s="57">
        <v>73145.131988568013</v>
      </c>
      <c r="K561" s="57">
        <v>-29.341172553217454</v>
      </c>
      <c r="L561" s="54">
        <v>19.450000000000003</v>
      </c>
      <c r="M561" s="47">
        <v>40.299999999999997</v>
      </c>
      <c r="N561" s="37" t="s">
        <v>238</v>
      </c>
    </row>
    <row r="562" spans="1:14">
      <c r="A562" s="44">
        <v>41856</v>
      </c>
      <c r="B562" s="45">
        <v>0.41319444444444442</v>
      </c>
      <c r="C562" s="36">
        <v>3</v>
      </c>
      <c r="D562" s="46">
        <v>308</v>
      </c>
      <c r="E562" s="46" t="s">
        <v>59</v>
      </c>
      <c r="F562" s="46">
        <v>14</v>
      </c>
      <c r="G562" s="36" t="s">
        <v>114</v>
      </c>
      <c r="H562" s="54">
        <v>18.47</v>
      </c>
      <c r="I562" s="57">
        <v>1.9990713426641302</v>
      </c>
      <c r="J562" s="57">
        <v>83091.805962689235</v>
      </c>
      <c r="K562" s="57">
        <v>8.7155014497489915</v>
      </c>
      <c r="L562" s="54">
        <v>19.25</v>
      </c>
      <c r="M562" s="47">
        <v>44.6</v>
      </c>
      <c r="N562" s="37" t="s">
        <v>238</v>
      </c>
    </row>
    <row r="563" spans="1:14">
      <c r="A563" s="44">
        <v>41856</v>
      </c>
      <c r="B563" s="45">
        <v>0.41319444444444442</v>
      </c>
      <c r="C563" s="36">
        <v>3</v>
      </c>
      <c r="D563" s="46">
        <v>309</v>
      </c>
      <c r="E563" s="46" t="s">
        <v>45</v>
      </c>
      <c r="F563" s="46">
        <v>15</v>
      </c>
      <c r="G563" s="36" t="s">
        <v>114</v>
      </c>
      <c r="H563" s="54">
        <v>18.47</v>
      </c>
      <c r="I563" s="57">
        <v>3.1509891306279578</v>
      </c>
      <c r="J563" s="57">
        <v>98145.093252288614</v>
      </c>
      <c r="K563" s="57">
        <v>-17.288009522423124</v>
      </c>
      <c r="L563" s="54">
        <v>19.2</v>
      </c>
      <c r="M563" s="47">
        <v>45.7</v>
      </c>
      <c r="N563" s="37" t="s">
        <v>238</v>
      </c>
    </row>
    <row r="564" spans="1:14">
      <c r="A564" s="44">
        <v>41856</v>
      </c>
      <c r="B564" s="45">
        <v>0.41319444444444442</v>
      </c>
      <c r="C564" s="36">
        <v>3</v>
      </c>
      <c r="D564" s="46">
        <v>309</v>
      </c>
      <c r="E564" s="46" t="s">
        <v>45</v>
      </c>
      <c r="F564" s="46">
        <v>16</v>
      </c>
      <c r="G564" s="36" t="s">
        <v>114</v>
      </c>
      <c r="H564" s="54">
        <v>18.47</v>
      </c>
      <c r="I564" s="57">
        <v>2.929127255329512</v>
      </c>
      <c r="J564" s="57">
        <v>73978.041925578844</v>
      </c>
      <c r="K564" s="57">
        <v>-6.3009457930036827</v>
      </c>
      <c r="L564" s="54">
        <v>19.549999999999997</v>
      </c>
      <c r="M564" s="47">
        <v>31.9</v>
      </c>
      <c r="N564" s="37" t="s">
        <v>238</v>
      </c>
    </row>
    <row r="565" spans="1:14">
      <c r="A565" s="44">
        <v>41856</v>
      </c>
      <c r="B565" s="45">
        <v>0.45</v>
      </c>
      <c r="C565" s="36">
        <v>4</v>
      </c>
      <c r="D565" s="46">
        <v>409</v>
      </c>
      <c r="E565" s="46" t="s">
        <v>46</v>
      </c>
      <c r="F565" s="46">
        <v>17</v>
      </c>
      <c r="G565" s="36" t="s">
        <v>114</v>
      </c>
      <c r="H565" s="54">
        <v>19.89</v>
      </c>
      <c r="I565" s="57">
        <v>2.3993900711453477</v>
      </c>
      <c r="J565" s="57">
        <v>88115.25351618338</v>
      </c>
      <c r="K565" s="57">
        <v>13.427634011311207</v>
      </c>
      <c r="L565" s="54">
        <v>19.950000000000003</v>
      </c>
      <c r="M565" s="47">
        <v>35.5</v>
      </c>
      <c r="N565" s="37" t="s">
        <v>238</v>
      </c>
    </row>
    <row r="566" spans="1:14">
      <c r="A566" s="44">
        <v>41856</v>
      </c>
      <c r="B566" s="45">
        <v>0.45</v>
      </c>
      <c r="C566" s="36">
        <v>4</v>
      </c>
      <c r="D566" s="46">
        <v>409</v>
      </c>
      <c r="E566" s="46" t="s">
        <v>46</v>
      </c>
      <c r="F566" s="46">
        <v>18</v>
      </c>
      <c r="G566" s="36" t="s">
        <v>114</v>
      </c>
      <c r="H566" s="54">
        <v>19.89</v>
      </c>
      <c r="I566" s="57">
        <v>3.3812510992194897</v>
      </c>
      <c r="J566" s="57">
        <v>90712.97693658316</v>
      </c>
      <c r="K566" s="57">
        <v>-9.025179935260887</v>
      </c>
      <c r="L566" s="54">
        <v>19.350000000000001</v>
      </c>
      <c r="M566" s="47">
        <v>43.8</v>
      </c>
      <c r="N566" s="37" t="s">
        <v>238</v>
      </c>
    </row>
    <row r="567" spans="1:14">
      <c r="A567" s="44">
        <v>41856</v>
      </c>
      <c r="B567" s="45">
        <v>0.45</v>
      </c>
      <c r="C567" s="36">
        <v>4</v>
      </c>
      <c r="D567" s="46">
        <v>404</v>
      </c>
      <c r="E567" s="46" t="s">
        <v>45</v>
      </c>
      <c r="F567" s="46">
        <v>19</v>
      </c>
      <c r="G567" s="36" t="s">
        <v>114</v>
      </c>
      <c r="H567" s="54">
        <v>19.89</v>
      </c>
      <c r="I567" s="57">
        <v>4.8317276179653739</v>
      </c>
      <c r="J567" s="57">
        <v>87835.432180456424</v>
      </c>
      <c r="K567" s="57">
        <v>8.3477127027982014</v>
      </c>
      <c r="L567" s="54">
        <v>19.399999999999999</v>
      </c>
      <c r="M567" s="47">
        <v>41</v>
      </c>
      <c r="N567" s="37" t="s">
        <v>238</v>
      </c>
    </row>
    <row r="568" spans="1:14">
      <c r="A568" s="44">
        <v>41856</v>
      </c>
      <c r="B568" s="45">
        <v>0.45</v>
      </c>
      <c r="C568" s="36">
        <v>4</v>
      </c>
      <c r="D568" s="46">
        <v>404</v>
      </c>
      <c r="E568" s="46" t="s">
        <v>45</v>
      </c>
      <c r="F568" s="46">
        <v>20</v>
      </c>
      <c r="G568" s="36" t="s">
        <v>114</v>
      </c>
      <c r="H568" s="54">
        <v>19.89</v>
      </c>
      <c r="I568" s="57">
        <v>5.2946987203741358</v>
      </c>
      <c r="J568" s="57">
        <v>113699.26711760394</v>
      </c>
      <c r="K568" s="57">
        <v>7.6685296513119789</v>
      </c>
      <c r="L568" s="54">
        <v>19.450000000000003</v>
      </c>
      <c r="M568" s="47">
        <v>45.7</v>
      </c>
      <c r="N568" s="37" t="s">
        <v>238</v>
      </c>
    </row>
    <row r="569" spans="1:14">
      <c r="A569" s="44">
        <v>41856</v>
      </c>
      <c r="B569" s="45">
        <v>0.4916666666666667</v>
      </c>
      <c r="C569" s="36">
        <v>4</v>
      </c>
      <c r="D569" s="46">
        <v>406</v>
      </c>
      <c r="E569" s="46" t="s">
        <v>59</v>
      </c>
      <c r="F569" s="46">
        <v>21</v>
      </c>
      <c r="G569" s="36" t="s">
        <v>114</v>
      </c>
      <c r="H569" s="54">
        <v>21.89</v>
      </c>
      <c r="I569" s="57">
        <v>4.5779237155044594</v>
      </c>
      <c r="J569" s="57">
        <v>115994.58951398979</v>
      </c>
      <c r="K569" s="57">
        <v>-2.6191133471547992</v>
      </c>
      <c r="L569" s="54">
        <v>19.5</v>
      </c>
      <c r="M569" s="47">
        <v>43.5</v>
      </c>
      <c r="N569" s="37" t="s">
        <v>238</v>
      </c>
    </row>
    <row r="570" spans="1:14">
      <c r="A570" s="44">
        <v>41856</v>
      </c>
      <c r="B570" s="45">
        <v>0.4916666666666667</v>
      </c>
      <c r="C570" s="36">
        <v>4</v>
      </c>
      <c r="D570" s="46">
        <v>406</v>
      </c>
      <c r="E570" s="46" t="s">
        <v>59</v>
      </c>
      <c r="F570" s="46">
        <v>22</v>
      </c>
      <c r="G570" s="36" t="s">
        <v>114</v>
      </c>
      <c r="H570" s="54">
        <v>21.89</v>
      </c>
      <c r="I570" s="57">
        <v>6.458844314236635</v>
      </c>
      <c r="J570" s="57">
        <v>99742.37763136471</v>
      </c>
      <c r="K570" s="57">
        <v>2.6493137922611139</v>
      </c>
      <c r="L570" s="54">
        <v>18.350000000000001</v>
      </c>
      <c r="M570" s="47">
        <v>33.6</v>
      </c>
      <c r="N570" s="37" t="s">
        <v>238</v>
      </c>
    </row>
    <row r="571" spans="1:14">
      <c r="A571" s="44">
        <v>41856</v>
      </c>
      <c r="B571" s="45">
        <v>0.4916666666666667</v>
      </c>
      <c r="C571" s="36">
        <v>4</v>
      </c>
      <c r="D571" s="46">
        <v>414</v>
      </c>
      <c r="E571" s="46" t="s">
        <v>55</v>
      </c>
      <c r="F571" s="46">
        <v>23</v>
      </c>
      <c r="G571" s="36" t="s">
        <v>115</v>
      </c>
      <c r="H571" s="54">
        <v>21.89</v>
      </c>
      <c r="I571" s="57">
        <v>13.009342276557339</v>
      </c>
      <c r="J571" s="57">
        <v>117916.81976781382</v>
      </c>
      <c r="K571" s="57">
        <v>-9.255249081044397</v>
      </c>
      <c r="L571" s="54">
        <v>18.399999999999999</v>
      </c>
      <c r="M571" s="47">
        <v>31.3</v>
      </c>
      <c r="N571" s="37" t="s">
        <v>238</v>
      </c>
    </row>
    <row r="572" spans="1:14">
      <c r="A572" s="44">
        <v>41856</v>
      </c>
      <c r="B572" s="45">
        <v>0.4916666666666667</v>
      </c>
      <c r="C572" s="36">
        <v>4</v>
      </c>
      <c r="D572" s="46">
        <v>414</v>
      </c>
      <c r="E572" s="46" t="s">
        <v>55</v>
      </c>
      <c r="F572" s="46">
        <v>24</v>
      </c>
      <c r="G572" s="36" t="s">
        <v>115</v>
      </c>
      <c r="H572" s="54">
        <v>21.89</v>
      </c>
      <c r="I572" s="57">
        <v>12.932746944765887</v>
      </c>
      <c r="J572" s="57">
        <v>118293.28080413002</v>
      </c>
      <c r="K572" s="57">
        <v>14.04125134895591</v>
      </c>
      <c r="L572" s="54">
        <v>23.85</v>
      </c>
      <c r="M572" s="47">
        <v>32.200000000000003</v>
      </c>
      <c r="N572" s="37" t="s">
        <v>238</v>
      </c>
    </row>
    <row r="573" spans="1:14">
      <c r="A573" s="44">
        <v>41862</v>
      </c>
      <c r="B573" s="45">
        <v>0.40972222222222227</v>
      </c>
      <c r="C573" s="36">
        <v>1</v>
      </c>
      <c r="D573" s="46">
        <v>105</v>
      </c>
      <c r="E573" s="46" t="s">
        <v>59</v>
      </c>
      <c r="F573" s="46">
        <v>1</v>
      </c>
      <c r="G573" s="36" t="s">
        <v>114</v>
      </c>
      <c r="H573" s="54">
        <v>23.58</v>
      </c>
      <c r="I573" s="57">
        <v>0.74317797832310672</v>
      </c>
      <c r="J573" s="57">
        <v>18059.033644374493</v>
      </c>
      <c r="K573" s="57">
        <v>0.82379407672869753</v>
      </c>
      <c r="L573" s="54">
        <v>23.15</v>
      </c>
      <c r="M573" s="47">
        <v>27.3</v>
      </c>
      <c r="N573" s="37" t="s">
        <v>238</v>
      </c>
    </row>
    <row r="574" spans="1:14">
      <c r="A574" s="44">
        <v>41862</v>
      </c>
      <c r="B574" s="45">
        <v>0.40972222222222227</v>
      </c>
      <c r="C574" s="36">
        <v>1</v>
      </c>
      <c r="D574" s="46">
        <v>105</v>
      </c>
      <c r="E574" s="46" t="s">
        <v>59</v>
      </c>
      <c r="F574" s="46">
        <v>2</v>
      </c>
      <c r="G574" s="36" t="s">
        <v>114</v>
      </c>
      <c r="H574" s="54">
        <v>23.58</v>
      </c>
      <c r="I574" s="57">
        <v>2.4116157699447327</v>
      </c>
      <c r="J574" s="57">
        <v>36938.028807190756</v>
      </c>
      <c r="K574" s="57">
        <v>0.13147096337580336</v>
      </c>
      <c r="L574" s="54">
        <v>21.4</v>
      </c>
      <c r="M574" s="47">
        <v>30.8</v>
      </c>
      <c r="N574" s="37" t="s">
        <v>238</v>
      </c>
    </row>
    <row r="575" spans="1:14">
      <c r="A575" s="44">
        <v>41862</v>
      </c>
      <c r="B575" s="45">
        <v>0.40972222222222227</v>
      </c>
      <c r="C575" s="36">
        <v>1</v>
      </c>
      <c r="D575" s="46">
        <v>107</v>
      </c>
      <c r="E575" s="46" t="s">
        <v>45</v>
      </c>
      <c r="F575" s="46">
        <v>3</v>
      </c>
      <c r="G575" s="36" t="s">
        <v>114</v>
      </c>
      <c r="H575" s="54">
        <v>23.58</v>
      </c>
      <c r="I575" s="57">
        <v>4.37921193916406</v>
      </c>
      <c r="J575" s="57">
        <v>64131.813648334384</v>
      </c>
      <c r="K575" s="57">
        <v>-3.4451426048852065</v>
      </c>
      <c r="L575" s="54">
        <v>21.4</v>
      </c>
      <c r="M575" s="47">
        <v>27.9</v>
      </c>
      <c r="N575" s="37" t="s">
        <v>238</v>
      </c>
    </row>
    <row r="576" spans="1:14">
      <c r="A576" s="44">
        <v>41862</v>
      </c>
      <c r="B576" s="45">
        <v>0.40972222222222227</v>
      </c>
      <c r="C576" s="36">
        <v>1</v>
      </c>
      <c r="D576" s="46">
        <v>107</v>
      </c>
      <c r="E576" s="46" t="s">
        <v>45</v>
      </c>
      <c r="F576" s="46">
        <v>4</v>
      </c>
      <c r="G576" s="36" t="s">
        <v>114</v>
      </c>
      <c r="H576" s="54">
        <v>23.58</v>
      </c>
      <c r="I576" s="57">
        <v>3.0941953860001083</v>
      </c>
      <c r="J576" s="57">
        <v>50115.564929538763</v>
      </c>
      <c r="K576" s="57">
        <v>-2.2013429374867441</v>
      </c>
      <c r="L576" s="54">
        <v>23.450000000000003</v>
      </c>
      <c r="M576" s="47">
        <v>23.2</v>
      </c>
      <c r="N576" s="37" t="s">
        <v>238</v>
      </c>
    </row>
    <row r="577" spans="1:14">
      <c r="A577" s="44">
        <v>41862</v>
      </c>
      <c r="B577" s="45">
        <v>0.44791666666666669</v>
      </c>
      <c r="C577" s="36">
        <v>1</v>
      </c>
      <c r="D577" s="46">
        <v>111</v>
      </c>
      <c r="E577" s="46" t="s">
        <v>46</v>
      </c>
      <c r="F577" s="46">
        <v>5</v>
      </c>
      <c r="G577" s="36" t="s">
        <v>114</v>
      </c>
      <c r="H577" s="54">
        <v>24.69</v>
      </c>
      <c r="I577" s="57">
        <v>3.3463669178877371</v>
      </c>
      <c r="J577" s="57">
        <v>60141.48128654703</v>
      </c>
      <c r="K577" s="57">
        <v>1.206102864480018</v>
      </c>
      <c r="L577" s="54">
        <v>23.1</v>
      </c>
      <c r="M577" s="47">
        <v>25.8</v>
      </c>
      <c r="N577" s="37" t="s">
        <v>238</v>
      </c>
    </row>
    <row r="578" spans="1:14">
      <c r="A578" s="44">
        <v>41862</v>
      </c>
      <c r="B578" s="45">
        <v>0.44791666666666669</v>
      </c>
      <c r="C578" s="36">
        <v>1</v>
      </c>
      <c r="D578" s="46">
        <v>111</v>
      </c>
      <c r="E578" s="46" t="s">
        <v>46</v>
      </c>
      <c r="F578" s="46">
        <v>6</v>
      </c>
      <c r="G578" s="36" t="s">
        <v>114</v>
      </c>
      <c r="H578" s="54">
        <v>24.69</v>
      </c>
      <c r="I578" s="57">
        <v>2.6220969504178262</v>
      </c>
      <c r="J578" s="57">
        <v>83495.900869325822</v>
      </c>
      <c r="K578" s="57">
        <v>-3.1802527489528307</v>
      </c>
      <c r="L578" s="54">
        <v>18.899999999999999</v>
      </c>
      <c r="M578" s="47">
        <v>22.6</v>
      </c>
      <c r="N578" s="37" t="s">
        <v>238</v>
      </c>
    </row>
    <row r="579" spans="1:14">
      <c r="A579" s="44">
        <v>41862</v>
      </c>
      <c r="B579" s="45">
        <v>0.44791666666666669</v>
      </c>
      <c r="C579" s="36">
        <v>1</v>
      </c>
      <c r="D579" s="46">
        <v>113</v>
      </c>
      <c r="E579" s="46" t="s">
        <v>55</v>
      </c>
      <c r="F579" s="46">
        <v>7</v>
      </c>
      <c r="G579" s="36" t="s">
        <v>115</v>
      </c>
      <c r="H579" s="54">
        <v>24.69</v>
      </c>
      <c r="I579" s="57">
        <v>6.8647456834645588</v>
      </c>
      <c r="J579" s="57">
        <v>26723.787117096927</v>
      </c>
      <c r="K579" s="57">
        <v>-0.51733893331423664</v>
      </c>
      <c r="L579" s="54">
        <v>19.100000000000001</v>
      </c>
      <c r="M579" s="47">
        <v>25.1</v>
      </c>
      <c r="N579" s="37" t="s">
        <v>238</v>
      </c>
    </row>
    <row r="580" spans="1:14">
      <c r="A580" s="44">
        <v>41862</v>
      </c>
      <c r="B580" s="45">
        <v>0.44791666666666669</v>
      </c>
      <c r="C580" s="36">
        <v>1</v>
      </c>
      <c r="D580" s="46">
        <v>113</v>
      </c>
      <c r="E580" s="46" t="s">
        <v>55</v>
      </c>
      <c r="F580" s="46">
        <v>8</v>
      </c>
      <c r="G580" s="36" t="s">
        <v>115</v>
      </c>
      <c r="H580" s="54">
        <v>24.69</v>
      </c>
      <c r="I580" s="57">
        <v>3.4256435221861867</v>
      </c>
      <c r="J580" s="57">
        <v>13646.63377249927</v>
      </c>
      <c r="K580" s="57">
        <v>-0.27633818593749493</v>
      </c>
      <c r="L580" s="54">
        <v>18.95</v>
      </c>
      <c r="M580" s="47">
        <v>19</v>
      </c>
      <c r="N580" s="37" t="s">
        <v>238</v>
      </c>
    </row>
    <row r="581" spans="1:14">
      <c r="A581" s="44">
        <v>41862</v>
      </c>
      <c r="B581" s="45">
        <v>0.48749999999999999</v>
      </c>
      <c r="C581" s="36">
        <v>3</v>
      </c>
      <c r="D581" s="46">
        <v>311</v>
      </c>
      <c r="E581" s="46" t="s">
        <v>55</v>
      </c>
      <c r="F581" s="46">
        <v>9</v>
      </c>
      <c r="G581" s="36" t="s">
        <v>115</v>
      </c>
      <c r="H581" s="54">
        <v>25.422000000000001</v>
      </c>
      <c r="I581" s="57">
        <v>4.0999151467559996</v>
      </c>
      <c r="J581" s="57">
        <v>26587.180936426383</v>
      </c>
      <c r="K581" s="57">
        <v>-2.9899919192941864</v>
      </c>
      <c r="L581" s="54">
        <v>19.399999999999999</v>
      </c>
      <c r="M581" s="47">
        <v>19.7</v>
      </c>
      <c r="N581" s="37" t="s">
        <v>238</v>
      </c>
    </row>
    <row r="582" spans="1:14">
      <c r="A582" s="44">
        <v>41862</v>
      </c>
      <c r="B582" s="45">
        <v>0.48749999999999999</v>
      </c>
      <c r="C582" s="36">
        <v>3</v>
      </c>
      <c r="D582" s="46">
        <v>311</v>
      </c>
      <c r="E582" s="46" t="s">
        <v>55</v>
      </c>
      <c r="F582" s="46">
        <v>10</v>
      </c>
      <c r="G582" s="36" t="s">
        <v>115</v>
      </c>
      <c r="H582" s="54">
        <v>25.422000000000001</v>
      </c>
      <c r="I582" s="57">
        <v>3.9222509074961058</v>
      </c>
      <c r="J582" s="57">
        <v>29119.884169505713</v>
      </c>
      <c r="K582" s="57">
        <v>4.4651827853606418</v>
      </c>
      <c r="L582" s="54">
        <v>24</v>
      </c>
      <c r="M582" s="47">
        <v>23</v>
      </c>
      <c r="N582" s="37" t="s">
        <v>238</v>
      </c>
    </row>
    <row r="583" spans="1:14">
      <c r="A583" s="44">
        <v>41862</v>
      </c>
      <c r="B583" s="45">
        <v>0.48749999999999999</v>
      </c>
      <c r="C583" s="36">
        <v>3</v>
      </c>
      <c r="D583" s="46">
        <v>305</v>
      </c>
      <c r="E583" s="46" t="s">
        <v>46</v>
      </c>
      <c r="F583" s="46">
        <v>11</v>
      </c>
      <c r="G583" s="36" t="s">
        <v>114</v>
      </c>
      <c r="H583" s="54">
        <v>25.422000000000001</v>
      </c>
      <c r="I583" s="57">
        <v>3.4634561653554066</v>
      </c>
      <c r="J583" s="57">
        <v>67467.068336927827</v>
      </c>
      <c r="K583" s="57">
        <v>-1.6339359602906669</v>
      </c>
      <c r="L583" s="54">
        <v>25.049999999999997</v>
      </c>
      <c r="M583" s="47">
        <v>25.3</v>
      </c>
      <c r="N583" s="37" t="s">
        <v>238</v>
      </c>
    </row>
    <row r="584" spans="1:14">
      <c r="A584" s="44">
        <v>41862</v>
      </c>
      <c r="B584" s="45">
        <v>0.48749999999999999</v>
      </c>
      <c r="C584" s="36">
        <v>3</v>
      </c>
      <c r="D584" s="46">
        <v>305</v>
      </c>
      <c r="E584" s="46" t="s">
        <v>46</v>
      </c>
      <c r="F584" s="46">
        <v>12</v>
      </c>
      <c r="G584" s="36" t="s">
        <v>114</v>
      </c>
      <c r="H584" s="54">
        <v>25.422000000000001</v>
      </c>
      <c r="I584" s="57">
        <v>1.1088947151856068</v>
      </c>
      <c r="J584" s="57">
        <v>54149.760145006643</v>
      </c>
      <c r="K584" s="57">
        <v>2.1158049992615835</v>
      </c>
      <c r="L584" s="54">
        <v>18.25</v>
      </c>
      <c r="M584" s="47">
        <v>31.5</v>
      </c>
      <c r="N584" s="37" t="s">
        <v>238</v>
      </c>
    </row>
    <row r="585" spans="1:14">
      <c r="A585" s="44">
        <v>41862</v>
      </c>
      <c r="B585" s="45">
        <v>0.41944444444444445</v>
      </c>
      <c r="C585" s="36">
        <v>3</v>
      </c>
      <c r="D585" s="46">
        <v>308</v>
      </c>
      <c r="E585" s="46" t="s">
        <v>59</v>
      </c>
      <c r="F585" s="46">
        <v>13</v>
      </c>
      <c r="G585" s="36" t="s">
        <v>114</v>
      </c>
      <c r="H585" s="54">
        <v>23.87</v>
      </c>
      <c r="I585" s="57">
        <v>1.8120551491227876</v>
      </c>
      <c r="J585" s="57">
        <v>44857.782300773084</v>
      </c>
      <c r="K585" s="57">
        <v>-3.0206359519147865</v>
      </c>
      <c r="L585" s="54">
        <v>18.600000000000001</v>
      </c>
      <c r="M585" s="47">
        <v>29.8</v>
      </c>
      <c r="N585" s="37" t="s">
        <v>238</v>
      </c>
    </row>
    <row r="586" spans="1:14">
      <c r="A586" s="44">
        <v>41862</v>
      </c>
      <c r="B586" s="45">
        <v>0.41944444444444445</v>
      </c>
      <c r="C586" s="36">
        <v>3</v>
      </c>
      <c r="D586" s="46">
        <v>308</v>
      </c>
      <c r="E586" s="46" t="s">
        <v>59</v>
      </c>
      <c r="F586" s="46">
        <v>14</v>
      </c>
      <c r="G586" s="36" t="s">
        <v>114</v>
      </c>
      <c r="H586" s="54">
        <v>23.87</v>
      </c>
      <c r="I586" s="57">
        <v>1.3950737693080697</v>
      </c>
      <c r="J586" s="57">
        <v>37754.248982611134</v>
      </c>
      <c r="K586" s="57">
        <v>-4.1931600000000007</v>
      </c>
      <c r="L586" s="54">
        <v>18.25</v>
      </c>
      <c r="M586" s="47">
        <v>31</v>
      </c>
      <c r="N586" s="37" t="s">
        <v>238</v>
      </c>
    </row>
    <row r="587" spans="1:14">
      <c r="A587" s="44">
        <v>41862</v>
      </c>
      <c r="B587" s="45">
        <v>0.41944444444444445</v>
      </c>
      <c r="C587" s="36">
        <v>3</v>
      </c>
      <c r="D587" s="46">
        <v>309</v>
      </c>
      <c r="E587" s="46" t="s">
        <v>45</v>
      </c>
      <c r="F587" s="46">
        <v>15</v>
      </c>
      <c r="G587" s="36" t="s">
        <v>114</v>
      </c>
      <c r="H587" s="54">
        <v>23.87</v>
      </c>
      <c r="I587" s="57">
        <v>1.5138276629808802</v>
      </c>
      <c r="J587" s="57">
        <v>45930.018613013541</v>
      </c>
      <c r="K587" s="57">
        <v>2.7660560325077226</v>
      </c>
      <c r="L587" s="54">
        <v>21.85</v>
      </c>
      <c r="M587" s="47">
        <v>32.5</v>
      </c>
      <c r="N587" s="37" t="s">
        <v>238</v>
      </c>
    </row>
    <row r="588" spans="1:14">
      <c r="A588" s="44">
        <v>41862</v>
      </c>
      <c r="B588" s="45">
        <v>0.41944444444444445</v>
      </c>
      <c r="C588" s="36">
        <v>3</v>
      </c>
      <c r="D588" s="46">
        <v>309</v>
      </c>
      <c r="E588" s="46" t="s">
        <v>45</v>
      </c>
      <c r="F588" s="46">
        <v>16</v>
      </c>
      <c r="G588" s="36" t="s">
        <v>114</v>
      </c>
      <c r="H588" s="54">
        <v>23.87</v>
      </c>
      <c r="I588" s="57">
        <v>3.6642790645032388</v>
      </c>
      <c r="J588" s="57">
        <v>44436.858373619049</v>
      </c>
      <c r="K588" s="57">
        <v>-1.21180275725265</v>
      </c>
      <c r="L588" s="54">
        <v>21.7</v>
      </c>
      <c r="M588" s="47">
        <v>22.7</v>
      </c>
      <c r="N588" s="37" t="s">
        <v>238</v>
      </c>
    </row>
    <row r="589" spans="1:14">
      <c r="A589" s="44">
        <v>41862</v>
      </c>
      <c r="B589" s="45">
        <v>0.45694444444444443</v>
      </c>
      <c r="C589" s="36">
        <v>4</v>
      </c>
      <c r="D589" s="46">
        <v>409</v>
      </c>
      <c r="E589" s="46" t="s">
        <v>46</v>
      </c>
      <c r="F589" s="46">
        <v>17</v>
      </c>
      <c r="G589" s="36" t="s">
        <v>114</v>
      </c>
      <c r="H589" s="54">
        <v>24.855</v>
      </c>
      <c r="I589" s="57">
        <v>1.4914485923320953</v>
      </c>
      <c r="J589" s="57">
        <v>66265.429029239865</v>
      </c>
      <c r="K589" s="57">
        <v>-1.5383349399215067</v>
      </c>
      <c r="L589" s="54">
        <v>21.6</v>
      </c>
      <c r="M589" s="47">
        <v>25.1</v>
      </c>
      <c r="N589" s="37" t="s">
        <v>238</v>
      </c>
    </row>
    <row r="590" spans="1:14">
      <c r="A590" s="44">
        <v>41862</v>
      </c>
      <c r="B590" s="45">
        <v>0.45694444444444443</v>
      </c>
      <c r="C590" s="36">
        <v>4</v>
      </c>
      <c r="D590" s="46">
        <v>409</v>
      </c>
      <c r="E590" s="46" t="s">
        <v>46</v>
      </c>
      <c r="F590" s="46">
        <v>18</v>
      </c>
      <c r="G590" s="36" t="s">
        <v>114</v>
      </c>
      <c r="H590" s="54">
        <v>24.855</v>
      </c>
      <c r="I590" s="57">
        <v>0.95809654062939176</v>
      </c>
      <c r="J590" s="57">
        <v>56633.12811126501</v>
      </c>
      <c r="K590" s="57">
        <v>-4.2770498150790699</v>
      </c>
      <c r="L590" s="54">
        <v>22.200000000000003</v>
      </c>
      <c r="M590" s="47">
        <v>26.1</v>
      </c>
      <c r="N590" s="37" t="s">
        <v>238</v>
      </c>
    </row>
    <row r="591" spans="1:14">
      <c r="A591" s="44">
        <v>41862</v>
      </c>
      <c r="B591" s="45">
        <v>0.45694444444444443</v>
      </c>
      <c r="C591" s="36">
        <v>4</v>
      </c>
      <c r="D591" s="46">
        <v>404</v>
      </c>
      <c r="E591" s="46" t="s">
        <v>45</v>
      </c>
      <c r="F591" s="46">
        <v>19</v>
      </c>
      <c r="G591" s="36" t="s">
        <v>114</v>
      </c>
      <c r="H591" s="54">
        <v>24.855</v>
      </c>
      <c r="I591" s="57">
        <v>1.2704453583874957</v>
      </c>
      <c r="J591" s="57">
        <v>34828.888848855197</v>
      </c>
      <c r="K591" s="57">
        <v>-1.9775967304723807</v>
      </c>
      <c r="L591" s="54">
        <v>22.85</v>
      </c>
      <c r="M591" s="47">
        <v>31.4</v>
      </c>
      <c r="N591" s="37" t="s">
        <v>238</v>
      </c>
    </row>
    <row r="592" spans="1:14">
      <c r="A592" s="44">
        <v>41862</v>
      </c>
      <c r="B592" s="45">
        <v>0.45694444444444443</v>
      </c>
      <c r="C592" s="36">
        <v>4</v>
      </c>
      <c r="D592" s="46">
        <v>404</v>
      </c>
      <c r="E592" s="46" t="s">
        <v>45</v>
      </c>
      <c r="F592" s="46">
        <v>20</v>
      </c>
      <c r="G592" s="36" t="s">
        <v>114</v>
      </c>
      <c r="H592" s="54">
        <v>24.855</v>
      </c>
      <c r="I592" s="57">
        <v>2.2357551832614186</v>
      </c>
      <c r="J592" s="57">
        <v>65644.372712105876</v>
      </c>
      <c r="K592" s="57">
        <v>-1.9831962610988503</v>
      </c>
      <c r="L592" s="54">
        <v>24.1</v>
      </c>
      <c r="M592" s="47">
        <v>33.200000000000003</v>
      </c>
      <c r="N592" s="37" t="s">
        <v>238</v>
      </c>
    </row>
    <row r="593" spans="1:14">
      <c r="A593" s="44">
        <v>41862</v>
      </c>
      <c r="B593" s="45">
        <v>0.49722222222222223</v>
      </c>
      <c r="C593" s="36">
        <v>4</v>
      </c>
      <c r="D593" s="46">
        <v>406</v>
      </c>
      <c r="E593" s="46" t="s">
        <v>59</v>
      </c>
      <c r="F593" s="46">
        <v>21</v>
      </c>
      <c r="G593" s="36" t="s">
        <v>114</v>
      </c>
      <c r="H593" s="54">
        <v>25.763999999999999</v>
      </c>
      <c r="I593" s="57">
        <v>1.446659623919579</v>
      </c>
      <c r="J593" s="57">
        <v>49784.945452324187</v>
      </c>
      <c r="K593" s="57">
        <v>1.1883751997882317</v>
      </c>
      <c r="L593" s="54">
        <v>22.75</v>
      </c>
      <c r="M593" s="47">
        <v>33</v>
      </c>
      <c r="N593" s="37" t="s">
        <v>238</v>
      </c>
    </row>
    <row r="594" spans="1:14">
      <c r="A594" s="44">
        <v>41862</v>
      </c>
      <c r="B594" s="45">
        <v>0.49722222222222223</v>
      </c>
      <c r="C594" s="36">
        <v>4</v>
      </c>
      <c r="D594" s="46">
        <v>406</v>
      </c>
      <c r="E594" s="46" t="s">
        <v>59</v>
      </c>
      <c r="F594" s="46">
        <v>22</v>
      </c>
      <c r="G594" s="36" t="s">
        <v>114</v>
      </c>
      <c r="H594" s="54">
        <v>25.763999999999999</v>
      </c>
      <c r="I594" s="57">
        <v>3.2310638740485254</v>
      </c>
      <c r="J594" s="57">
        <v>59822.912132341189</v>
      </c>
      <c r="K594" s="57">
        <v>2.0224456418070167</v>
      </c>
      <c r="L594" s="54">
        <v>19.200000000000003</v>
      </c>
      <c r="M594" s="47">
        <v>23.3</v>
      </c>
      <c r="N594" s="37" t="s">
        <v>238</v>
      </c>
    </row>
    <row r="595" spans="1:14">
      <c r="A595" s="44">
        <v>41862</v>
      </c>
      <c r="B595" s="45">
        <v>0.49722222222222223</v>
      </c>
      <c r="C595" s="36">
        <v>4</v>
      </c>
      <c r="D595" s="46">
        <v>414</v>
      </c>
      <c r="E595" s="46" t="s">
        <v>55</v>
      </c>
      <c r="F595" s="46">
        <v>23</v>
      </c>
      <c r="G595" s="36" t="s">
        <v>115</v>
      </c>
      <c r="H595" s="54">
        <v>25.763999999999999</v>
      </c>
      <c r="I595" s="57">
        <v>1.3750401240062922</v>
      </c>
      <c r="J595" s="57">
        <v>19194.429131647161</v>
      </c>
      <c r="K595" s="57">
        <v>0.46684645558980942</v>
      </c>
      <c r="L595" s="54">
        <v>19.149999999999999</v>
      </c>
      <c r="M595" s="47">
        <v>18.100000000000001</v>
      </c>
      <c r="N595" s="37" t="s">
        <v>238</v>
      </c>
    </row>
    <row r="596" spans="1:14">
      <c r="A596" s="44">
        <v>41862</v>
      </c>
      <c r="B596" s="45">
        <v>0.49722222222222223</v>
      </c>
      <c r="C596" s="36">
        <v>4</v>
      </c>
      <c r="D596" s="46">
        <v>414</v>
      </c>
      <c r="E596" s="46" t="s">
        <v>55</v>
      </c>
      <c r="F596" s="46">
        <v>24</v>
      </c>
      <c r="G596" s="36" t="s">
        <v>115</v>
      </c>
      <c r="H596" s="54">
        <v>25.763999999999999</v>
      </c>
      <c r="I596" s="57">
        <v>1.5090751022147157</v>
      </c>
      <c r="J596" s="57">
        <v>19232.795751701982</v>
      </c>
      <c r="K596" s="57">
        <v>0.61441447927330128</v>
      </c>
      <c r="L596" s="54">
        <v>22.15</v>
      </c>
      <c r="M596" s="47">
        <v>53.9</v>
      </c>
      <c r="N596" s="37" t="s">
        <v>238</v>
      </c>
    </row>
    <row r="597" spans="1:14">
      <c r="A597" s="44">
        <v>41873</v>
      </c>
      <c r="B597" s="45">
        <v>0.40625</v>
      </c>
      <c r="C597" s="36">
        <v>1</v>
      </c>
      <c r="D597" s="46">
        <v>105</v>
      </c>
      <c r="E597" s="46" t="s">
        <v>59</v>
      </c>
      <c r="F597" s="46">
        <v>1</v>
      </c>
      <c r="G597" s="36" t="s">
        <v>114</v>
      </c>
      <c r="H597" s="54">
        <v>24.85</v>
      </c>
      <c r="I597" s="57">
        <v>4.4700655863511054</v>
      </c>
      <c r="J597" s="57">
        <v>68499.749668260687</v>
      </c>
      <c r="K597" s="57">
        <v>-3.4939129760474716</v>
      </c>
      <c r="L597" s="54">
        <v>22.25</v>
      </c>
      <c r="M597" s="47">
        <v>52.1</v>
      </c>
      <c r="N597" s="37" t="s">
        <v>238</v>
      </c>
    </row>
    <row r="598" spans="1:14">
      <c r="A598" s="44">
        <v>41873</v>
      </c>
      <c r="B598" s="45">
        <v>0.40625</v>
      </c>
      <c r="C598" s="36">
        <v>1</v>
      </c>
      <c r="D598" s="46">
        <v>105</v>
      </c>
      <c r="E598" s="46" t="s">
        <v>59</v>
      </c>
      <c r="F598" s="46">
        <v>2</v>
      </c>
      <c r="G598" s="36" t="s">
        <v>114</v>
      </c>
      <c r="H598" s="54">
        <v>24.85</v>
      </c>
      <c r="I598" s="57">
        <v>5.0293313316354862</v>
      </c>
      <c r="J598" s="57">
        <v>53549.648110427341</v>
      </c>
      <c r="K598" s="57">
        <v>3.6742092215852282</v>
      </c>
      <c r="L598" s="54">
        <v>21.85</v>
      </c>
      <c r="M598" s="47">
        <v>51.9</v>
      </c>
      <c r="N598" s="37" t="s">
        <v>238</v>
      </c>
    </row>
    <row r="599" spans="1:14">
      <c r="A599" s="44">
        <v>41873</v>
      </c>
      <c r="B599" s="45">
        <v>0.40625</v>
      </c>
      <c r="C599" s="36">
        <v>1</v>
      </c>
      <c r="D599" s="46">
        <v>107</v>
      </c>
      <c r="E599" s="46" t="s">
        <v>45</v>
      </c>
      <c r="F599" s="46">
        <v>3</v>
      </c>
      <c r="G599" s="36" t="s">
        <v>114</v>
      </c>
      <c r="H599" s="54">
        <v>24.85</v>
      </c>
      <c r="I599" s="57">
        <v>3.4824862707781366</v>
      </c>
      <c r="J599" s="57">
        <v>81346.887764420244</v>
      </c>
      <c r="K599" s="57">
        <v>-2.9350774915502842</v>
      </c>
      <c r="L599" s="54">
        <v>21.85</v>
      </c>
      <c r="M599" s="47">
        <v>53.1</v>
      </c>
      <c r="N599" s="37" t="s">
        <v>238</v>
      </c>
    </row>
    <row r="600" spans="1:14">
      <c r="A600" s="44">
        <v>41873</v>
      </c>
      <c r="B600" s="45">
        <v>0.40625</v>
      </c>
      <c r="C600" s="36">
        <v>1</v>
      </c>
      <c r="D600" s="46">
        <v>107</v>
      </c>
      <c r="E600" s="46" t="s">
        <v>45</v>
      </c>
      <c r="F600" s="46">
        <v>4</v>
      </c>
      <c r="G600" s="36" t="s">
        <v>114</v>
      </c>
      <c r="H600" s="54">
        <v>24.85</v>
      </c>
      <c r="I600" s="57">
        <v>2.9020572860962561</v>
      </c>
      <c r="J600" s="57">
        <v>72111.511711281652</v>
      </c>
      <c r="K600" s="57">
        <v>-0.35073481864073025</v>
      </c>
      <c r="L600" s="54">
        <v>23.35</v>
      </c>
      <c r="M600" s="47">
        <v>52.3</v>
      </c>
      <c r="N600" s="37" t="s">
        <v>238</v>
      </c>
    </row>
    <row r="601" spans="1:14">
      <c r="A601" s="44">
        <v>41873</v>
      </c>
      <c r="B601" s="45">
        <v>0.44930555555555557</v>
      </c>
      <c r="C601" s="36">
        <v>1</v>
      </c>
      <c r="D601" s="46">
        <v>111</v>
      </c>
      <c r="E601" s="46" t="s">
        <v>46</v>
      </c>
      <c r="F601" s="46">
        <v>5</v>
      </c>
      <c r="G601" s="36" t="s">
        <v>114</v>
      </c>
      <c r="H601" s="54">
        <v>27.119</v>
      </c>
      <c r="I601" s="57">
        <v>3.1858891563214038</v>
      </c>
      <c r="J601" s="57">
        <v>101285.19070797546</v>
      </c>
      <c r="K601" s="57">
        <v>-6.0190691816972466</v>
      </c>
      <c r="L601" s="54">
        <v>22.6</v>
      </c>
      <c r="M601" s="47">
        <v>47.6</v>
      </c>
      <c r="N601" s="37" t="s">
        <v>238</v>
      </c>
    </row>
    <row r="602" spans="1:14">
      <c r="A602" s="44">
        <v>41873</v>
      </c>
      <c r="B602" s="45">
        <v>0.44930555555555557</v>
      </c>
      <c r="C602" s="36">
        <v>1</v>
      </c>
      <c r="D602" s="46">
        <v>111</v>
      </c>
      <c r="E602" s="46" t="s">
        <v>46</v>
      </c>
      <c r="F602" s="46">
        <v>6</v>
      </c>
      <c r="G602" s="36" t="s">
        <v>114</v>
      </c>
      <c r="H602" s="54">
        <v>27.119</v>
      </c>
      <c r="I602" s="57">
        <v>0.4100156814262621</v>
      </c>
      <c r="J602" s="57">
        <v>74823.091642319603</v>
      </c>
      <c r="K602" s="57">
        <v>0.74417793114268072</v>
      </c>
      <c r="L602" s="54">
        <v>21.6</v>
      </c>
      <c r="M602" s="47">
        <v>43.9</v>
      </c>
      <c r="N602" s="37" t="s">
        <v>238</v>
      </c>
    </row>
    <row r="603" spans="1:14">
      <c r="A603" s="44">
        <v>41873</v>
      </c>
      <c r="B603" s="45">
        <v>0.44930555555555557</v>
      </c>
      <c r="C603" s="36">
        <v>1</v>
      </c>
      <c r="D603" s="46">
        <v>113</v>
      </c>
      <c r="E603" s="46" t="s">
        <v>55</v>
      </c>
      <c r="F603" s="46">
        <v>7</v>
      </c>
      <c r="G603" s="36" t="s">
        <v>115</v>
      </c>
      <c r="H603" s="54">
        <v>27.119</v>
      </c>
      <c r="I603" s="57">
        <v>2.8860484457895708</v>
      </c>
      <c r="J603" s="57">
        <v>34061.67525222835</v>
      </c>
      <c r="K603" s="57">
        <v>-2.6506249419544168</v>
      </c>
      <c r="L603" s="54">
        <v>22.1</v>
      </c>
      <c r="M603" s="47">
        <v>42.1</v>
      </c>
      <c r="N603" s="37" t="s">
        <v>238</v>
      </c>
    </row>
    <row r="604" spans="1:14">
      <c r="A604" s="44">
        <v>41873</v>
      </c>
      <c r="B604" s="45">
        <v>0.44930555555555557</v>
      </c>
      <c r="C604" s="36">
        <v>1</v>
      </c>
      <c r="D604" s="46">
        <v>113</v>
      </c>
      <c r="E604" s="46" t="s">
        <v>55</v>
      </c>
      <c r="F604" s="46">
        <v>8</v>
      </c>
      <c r="G604" s="36" t="s">
        <v>115</v>
      </c>
      <c r="H604" s="54">
        <v>27.119</v>
      </c>
      <c r="I604" s="57">
        <v>1.6854024051863252</v>
      </c>
      <c r="J604" s="57">
        <v>24886.001960481095</v>
      </c>
      <c r="K604" s="57">
        <v>-1.8513659574370793</v>
      </c>
      <c r="L604" s="54">
        <v>21.65</v>
      </c>
      <c r="M604" s="47">
        <v>40.4</v>
      </c>
      <c r="N604" s="37" t="s">
        <v>238</v>
      </c>
    </row>
    <row r="605" spans="1:14">
      <c r="A605" s="44">
        <v>41873</v>
      </c>
      <c r="B605" s="45">
        <v>0.5</v>
      </c>
      <c r="C605" s="36">
        <v>3</v>
      </c>
      <c r="D605" s="46">
        <v>311</v>
      </c>
      <c r="E605" s="46" t="s">
        <v>55</v>
      </c>
      <c r="F605" s="46">
        <v>9</v>
      </c>
      <c r="G605" s="36" t="s">
        <v>115</v>
      </c>
      <c r="H605" s="54">
        <v>28.14</v>
      </c>
      <c r="I605" s="57">
        <v>2.6847384734317075</v>
      </c>
      <c r="J605" s="57">
        <v>27054.730427030154</v>
      </c>
      <c r="K605" s="57">
        <v>-0.50501208017634203</v>
      </c>
      <c r="L605" s="54">
        <v>21.5</v>
      </c>
      <c r="M605" s="47">
        <v>38.200000000000003</v>
      </c>
      <c r="N605" s="37" t="s">
        <v>238</v>
      </c>
    </row>
    <row r="606" spans="1:14">
      <c r="A606" s="44">
        <v>41873</v>
      </c>
      <c r="B606" s="45">
        <v>0.5</v>
      </c>
      <c r="C606" s="36">
        <v>3</v>
      </c>
      <c r="D606" s="46">
        <v>311</v>
      </c>
      <c r="E606" s="46" t="s">
        <v>55</v>
      </c>
      <c r="F606" s="46">
        <v>10</v>
      </c>
      <c r="G606" s="36" t="s">
        <v>115</v>
      </c>
      <c r="H606" s="54">
        <v>28.14</v>
      </c>
      <c r="I606" s="57">
        <v>2.8068094134867145</v>
      </c>
      <c r="J606" s="57">
        <v>45373.528886792759</v>
      </c>
      <c r="K606" s="57">
        <v>-1.6507186041478923</v>
      </c>
      <c r="L606" s="54">
        <v>24.45</v>
      </c>
      <c r="M606" s="47">
        <v>39.299999999999997</v>
      </c>
      <c r="N606" s="37" t="s">
        <v>238</v>
      </c>
    </row>
    <row r="607" spans="1:14">
      <c r="A607" s="44">
        <v>41873</v>
      </c>
      <c r="B607" s="45">
        <v>0.5</v>
      </c>
      <c r="C607" s="36">
        <v>3</v>
      </c>
      <c r="D607" s="46">
        <v>305</v>
      </c>
      <c r="E607" s="46" t="s">
        <v>46</v>
      </c>
      <c r="F607" s="46">
        <v>11</v>
      </c>
      <c r="G607" s="36" t="s">
        <v>114</v>
      </c>
      <c r="H607" s="54">
        <v>28.14</v>
      </c>
      <c r="I607" s="57">
        <v>3.656726833565326</v>
      </c>
      <c r="J607" s="57">
        <v>58013.071402335583</v>
      </c>
      <c r="K607" s="57">
        <v>-1.086907381419528</v>
      </c>
      <c r="L607" s="54">
        <v>24.75</v>
      </c>
      <c r="M607" s="47">
        <v>44.5</v>
      </c>
      <c r="N607" s="37" t="s">
        <v>238</v>
      </c>
    </row>
    <row r="608" spans="1:14">
      <c r="A608" s="44">
        <v>41873</v>
      </c>
      <c r="B608" s="45">
        <v>0.5</v>
      </c>
      <c r="C608" s="36">
        <v>3</v>
      </c>
      <c r="D608" s="46">
        <v>305</v>
      </c>
      <c r="E608" s="46" t="s">
        <v>46</v>
      </c>
      <c r="F608" s="46">
        <v>12</v>
      </c>
      <c r="G608" s="36" t="s">
        <v>114</v>
      </c>
      <c r="H608" s="54">
        <v>28.14</v>
      </c>
      <c r="I608" s="57">
        <v>2.1373155328153608</v>
      </c>
      <c r="J608" s="57">
        <v>50980.53785562035</v>
      </c>
      <c r="K608" s="57">
        <v>0.60841963498920426</v>
      </c>
      <c r="L608" s="54">
        <v>21.85</v>
      </c>
      <c r="M608" s="47">
        <v>53.9</v>
      </c>
      <c r="N608" s="37" t="s">
        <v>238</v>
      </c>
    </row>
    <row r="609" spans="1:14">
      <c r="A609" s="44">
        <v>41873</v>
      </c>
      <c r="B609" s="45">
        <v>0.41666666666666669</v>
      </c>
      <c r="C609" s="36">
        <v>3</v>
      </c>
      <c r="D609" s="46">
        <v>308</v>
      </c>
      <c r="E609" s="46" t="s">
        <v>59</v>
      </c>
      <c r="F609" s="46">
        <v>13</v>
      </c>
      <c r="G609" s="36" t="s">
        <v>114</v>
      </c>
      <c r="H609" s="54">
        <v>25.68</v>
      </c>
      <c r="I609" s="57">
        <v>6.1499694600284673</v>
      </c>
      <c r="J609" s="57">
        <v>87691.951876639156</v>
      </c>
      <c r="K609" s="57">
        <v>-1.2066248107678867</v>
      </c>
      <c r="L609" s="54">
        <v>21.9</v>
      </c>
      <c r="M609" s="47">
        <v>44.9</v>
      </c>
      <c r="N609" s="37" t="s">
        <v>238</v>
      </c>
    </row>
    <row r="610" spans="1:14">
      <c r="A610" s="44">
        <v>41873</v>
      </c>
      <c r="B610" s="45">
        <v>0.41666666666666669</v>
      </c>
      <c r="C610" s="36">
        <v>3</v>
      </c>
      <c r="D610" s="46">
        <v>308</v>
      </c>
      <c r="E610" s="46" t="s">
        <v>59</v>
      </c>
      <c r="F610" s="46">
        <v>14</v>
      </c>
      <c r="G610" s="36" t="s">
        <v>114</v>
      </c>
      <c r="H610" s="54">
        <v>25.68</v>
      </c>
      <c r="I610" s="57">
        <v>4.7997427745433994</v>
      </c>
      <c r="J610" s="57">
        <v>81795.36031369961</v>
      </c>
      <c r="K610" s="57">
        <v>-2.0072789319866717</v>
      </c>
      <c r="L610" s="54">
        <v>21.9</v>
      </c>
      <c r="M610" s="47">
        <v>51.5</v>
      </c>
      <c r="N610" s="37" t="s">
        <v>238</v>
      </c>
    </row>
    <row r="611" spans="1:14">
      <c r="A611" s="44">
        <v>41873</v>
      </c>
      <c r="B611" s="45">
        <v>0.41666666666666669</v>
      </c>
      <c r="C611" s="36">
        <v>3</v>
      </c>
      <c r="D611" s="46">
        <v>309</v>
      </c>
      <c r="E611" s="46" t="s">
        <v>45</v>
      </c>
      <c r="F611" s="46">
        <v>15</v>
      </c>
      <c r="G611" s="36" t="s">
        <v>114</v>
      </c>
      <c r="H611" s="54">
        <v>25.68</v>
      </c>
      <c r="I611" s="57">
        <v>7.9669770671494433</v>
      </c>
      <c r="J611" s="57">
        <v>142055.24683355077</v>
      </c>
      <c r="K611" s="57">
        <v>5.410405011452621</v>
      </c>
      <c r="L611" s="54">
        <v>21.8</v>
      </c>
      <c r="M611" s="47">
        <v>49.3</v>
      </c>
      <c r="N611" s="37" t="s">
        <v>238</v>
      </c>
    </row>
    <row r="612" spans="1:14">
      <c r="A612" s="44">
        <v>41873</v>
      </c>
      <c r="B612" s="45">
        <v>0.41666666666666669</v>
      </c>
      <c r="C612" s="36">
        <v>3</v>
      </c>
      <c r="D612" s="46">
        <v>309</v>
      </c>
      <c r="E612" s="46" t="s">
        <v>45</v>
      </c>
      <c r="F612" s="46">
        <v>16</v>
      </c>
      <c r="G612" s="36" t="s">
        <v>114</v>
      </c>
      <c r="H612" s="54">
        <v>25.68</v>
      </c>
      <c r="I612" s="57">
        <v>5.4962517457788396</v>
      </c>
      <c r="J612" s="57">
        <v>90467.868105478323</v>
      </c>
      <c r="K612" s="57">
        <v>2.9462706349935939</v>
      </c>
      <c r="L612" s="54">
        <v>21.95</v>
      </c>
      <c r="M612" s="47">
        <v>42.4</v>
      </c>
      <c r="N612" s="37" t="s">
        <v>238</v>
      </c>
    </row>
    <row r="613" spans="1:14">
      <c r="A613" s="44">
        <v>41873</v>
      </c>
      <c r="B613" s="45">
        <v>0.46527777777777773</v>
      </c>
      <c r="C613" s="36">
        <v>4</v>
      </c>
      <c r="D613" s="46">
        <v>409</v>
      </c>
      <c r="E613" s="46" t="s">
        <v>46</v>
      </c>
      <c r="F613" s="46">
        <v>17</v>
      </c>
      <c r="G613" s="36" t="s">
        <v>114</v>
      </c>
      <c r="H613" s="54">
        <v>27.58</v>
      </c>
      <c r="I613" s="57">
        <v>12.733552125426835</v>
      </c>
      <c r="J613" s="57">
        <v>157422.86638150562</v>
      </c>
      <c r="K613" s="57">
        <v>-3.7890540574160174</v>
      </c>
      <c r="L613" s="54">
        <v>22.3</v>
      </c>
      <c r="M613" s="47">
        <v>43.3</v>
      </c>
      <c r="N613" s="37" t="s">
        <v>238</v>
      </c>
    </row>
    <row r="614" spans="1:14">
      <c r="A614" s="44">
        <v>41873</v>
      </c>
      <c r="B614" s="45">
        <v>0.46527777777777773</v>
      </c>
      <c r="C614" s="36">
        <v>4</v>
      </c>
      <c r="D614" s="46">
        <v>409</v>
      </c>
      <c r="E614" s="46" t="s">
        <v>46</v>
      </c>
      <c r="F614" s="46">
        <v>18</v>
      </c>
      <c r="G614" s="36" t="s">
        <v>114</v>
      </c>
      <c r="H614" s="54">
        <v>27.58</v>
      </c>
      <c r="I614" s="57">
        <v>7.5688858175357341</v>
      </c>
      <c r="J614" s="57">
        <v>156595.61415677742</v>
      </c>
      <c r="K614" s="57">
        <v>0.23807784336477231</v>
      </c>
      <c r="L614" s="54">
        <v>22.049999999999997</v>
      </c>
      <c r="M614" s="47">
        <v>56.8</v>
      </c>
      <c r="N614" s="37" t="s">
        <v>238</v>
      </c>
    </row>
    <row r="615" spans="1:14">
      <c r="A615" s="44">
        <v>41873</v>
      </c>
      <c r="B615" s="45">
        <v>0.46527777777777773</v>
      </c>
      <c r="C615" s="36">
        <v>4</v>
      </c>
      <c r="D615" s="46">
        <v>404</v>
      </c>
      <c r="E615" s="46" t="s">
        <v>45</v>
      </c>
      <c r="F615" s="46">
        <v>19</v>
      </c>
      <c r="G615" s="36" t="s">
        <v>114</v>
      </c>
      <c r="H615" s="54">
        <v>27.58</v>
      </c>
      <c r="I615" s="57">
        <v>6.5668055075182767</v>
      </c>
      <c r="J615" s="57">
        <v>141770.02031968173</v>
      </c>
      <c r="K615" s="57">
        <v>-0.59770890464556437</v>
      </c>
      <c r="L615" s="54">
        <v>22.25</v>
      </c>
      <c r="M615" s="47">
        <v>49</v>
      </c>
      <c r="N615" s="37" t="s">
        <v>238</v>
      </c>
    </row>
    <row r="616" spans="1:14">
      <c r="A616" s="44">
        <v>41873</v>
      </c>
      <c r="B616" s="45">
        <v>0.46527777777777773</v>
      </c>
      <c r="C616" s="36">
        <v>4</v>
      </c>
      <c r="D616" s="46">
        <v>404</v>
      </c>
      <c r="E616" s="46" t="s">
        <v>45</v>
      </c>
      <c r="F616" s="46">
        <v>20</v>
      </c>
      <c r="G616" s="36" t="s">
        <v>114</v>
      </c>
      <c r="H616" s="54">
        <v>27.58</v>
      </c>
      <c r="I616" s="57">
        <v>7.2736181709511083</v>
      </c>
      <c r="J616" s="57">
        <v>141407.65386786521</v>
      </c>
      <c r="K616" s="57">
        <v>-1.2996117865442616</v>
      </c>
      <c r="L616" s="54">
        <v>23.15</v>
      </c>
      <c r="M616" s="47">
        <v>62.6</v>
      </c>
      <c r="N616" s="37" t="s">
        <v>238</v>
      </c>
    </row>
    <row r="617" spans="1:14">
      <c r="A617" s="44">
        <v>41873</v>
      </c>
      <c r="B617" s="45">
        <v>0.51041666666666663</v>
      </c>
      <c r="C617" s="36">
        <v>4</v>
      </c>
      <c r="D617" s="46">
        <v>406</v>
      </c>
      <c r="E617" s="46" t="s">
        <v>59</v>
      </c>
      <c r="F617" s="46">
        <v>21</v>
      </c>
      <c r="G617" s="36" t="s">
        <v>114</v>
      </c>
      <c r="H617" s="54">
        <v>28.39</v>
      </c>
      <c r="I617" s="57">
        <v>10.698126605525365</v>
      </c>
      <c r="J617" s="57">
        <v>148449.39527499542</v>
      </c>
      <c r="K617" s="57">
        <v>-4.0368068489496221</v>
      </c>
      <c r="L617" s="54">
        <v>22.75</v>
      </c>
      <c r="M617" s="47">
        <v>56.8</v>
      </c>
      <c r="N617" s="37" t="s">
        <v>238</v>
      </c>
    </row>
    <row r="618" spans="1:14">
      <c r="A618" s="44">
        <v>41873</v>
      </c>
      <c r="B618" s="45">
        <v>0.51041666666666663</v>
      </c>
      <c r="C618" s="36">
        <v>4</v>
      </c>
      <c r="D618" s="46">
        <v>406</v>
      </c>
      <c r="E618" s="46" t="s">
        <v>59</v>
      </c>
      <c r="F618" s="46">
        <v>22</v>
      </c>
      <c r="G618" s="36" t="s">
        <v>114</v>
      </c>
      <c r="H618" s="54">
        <v>28.39</v>
      </c>
      <c r="I618" s="57">
        <v>10.085302532527226</v>
      </c>
      <c r="J618" s="57">
        <v>149557.04447543441</v>
      </c>
      <c r="K618" s="57">
        <v>-0.57451786270972116</v>
      </c>
      <c r="L618" s="54">
        <v>21.05</v>
      </c>
      <c r="M618" s="47">
        <v>41.7</v>
      </c>
      <c r="N618" s="37" t="s">
        <v>238</v>
      </c>
    </row>
    <row r="619" spans="1:14">
      <c r="A619" s="44">
        <v>41873</v>
      </c>
      <c r="B619" s="45">
        <v>0.51041666666666663</v>
      </c>
      <c r="C619" s="36">
        <v>4</v>
      </c>
      <c r="D619" s="46">
        <v>414</v>
      </c>
      <c r="E619" s="46" t="s">
        <v>55</v>
      </c>
      <c r="F619" s="46">
        <v>23</v>
      </c>
      <c r="G619" s="36" t="s">
        <v>115</v>
      </c>
      <c r="H619" s="54">
        <v>28.39</v>
      </c>
      <c r="I619" s="57">
        <v>3.735188390916635</v>
      </c>
      <c r="J619" s="57">
        <v>40108.652145560416</v>
      </c>
      <c r="K619" s="57">
        <v>-3.7053288611698441</v>
      </c>
      <c r="L619" s="54">
        <v>21.25</v>
      </c>
      <c r="M619" s="47">
        <v>31.1</v>
      </c>
      <c r="N619" s="37" t="s">
        <v>238</v>
      </c>
    </row>
    <row r="620" spans="1:14">
      <c r="A620" s="44">
        <v>41873</v>
      </c>
      <c r="B620" s="45">
        <v>0.51041666666666663</v>
      </c>
      <c r="C620" s="36">
        <v>4</v>
      </c>
      <c r="D620" s="46">
        <v>414</v>
      </c>
      <c r="E620" s="46" t="s">
        <v>55</v>
      </c>
      <c r="F620" s="46">
        <v>24</v>
      </c>
      <c r="G620" s="36" t="s">
        <v>115</v>
      </c>
      <c r="H620" s="54">
        <v>28.39</v>
      </c>
      <c r="I620" s="57">
        <v>3.3435686082216813</v>
      </c>
      <c r="J620" s="57">
        <v>46447.246146504491</v>
      </c>
      <c r="K620" s="57">
        <v>-8.4815289888530554</v>
      </c>
      <c r="L620" s="54">
        <v>33.15</v>
      </c>
      <c r="M620" s="47">
        <v>34.6</v>
      </c>
      <c r="N620" s="37" t="s">
        <v>238</v>
      </c>
    </row>
    <row r="621" spans="1:14">
      <c r="A621" s="44">
        <v>41878</v>
      </c>
      <c r="B621" s="45">
        <v>0.51666666666666672</v>
      </c>
      <c r="C621" s="36">
        <v>1</v>
      </c>
      <c r="D621" s="46">
        <v>105</v>
      </c>
      <c r="E621" s="46" t="s">
        <v>59</v>
      </c>
      <c r="F621" s="46">
        <v>1</v>
      </c>
      <c r="G621" s="36" t="s">
        <v>114</v>
      </c>
      <c r="H621" s="54">
        <v>22.716000000000001</v>
      </c>
      <c r="I621" s="57">
        <v>2.6901524426451804</v>
      </c>
      <c r="J621" s="57">
        <v>102285.15137695463</v>
      </c>
      <c r="K621" s="57">
        <v>-0.5024899196872139</v>
      </c>
      <c r="L621" s="54">
        <v>22.049999999999997</v>
      </c>
      <c r="M621" s="47">
        <v>31.7</v>
      </c>
      <c r="N621" s="37" t="s">
        <v>238</v>
      </c>
    </row>
    <row r="622" spans="1:14">
      <c r="A622" s="44">
        <v>41878</v>
      </c>
      <c r="B622" s="45">
        <v>0.51666666666666672</v>
      </c>
      <c r="C622" s="36">
        <v>1</v>
      </c>
      <c r="D622" s="46">
        <v>105</v>
      </c>
      <c r="E622" s="46" t="s">
        <v>59</v>
      </c>
      <c r="F622" s="46">
        <v>2</v>
      </c>
      <c r="G622" s="36" t="s">
        <v>114</v>
      </c>
      <c r="H622" s="54">
        <v>22.716000000000001</v>
      </c>
      <c r="I622" s="57">
        <v>3.3203991102674832</v>
      </c>
      <c r="J622" s="57">
        <v>97310.449421952711</v>
      </c>
      <c r="K622" s="57">
        <v>0.4044548711669696</v>
      </c>
      <c r="L622" s="54">
        <v>21.6</v>
      </c>
      <c r="M622" s="47">
        <v>31.8</v>
      </c>
      <c r="N622" s="37" t="s">
        <v>238</v>
      </c>
    </row>
    <row r="623" spans="1:14">
      <c r="A623" s="44">
        <v>41878</v>
      </c>
      <c r="B623" s="45">
        <v>0.51666666666666672</v>
      </c>
      <c r="C623" s="36">
        <v>1</v>
      </c>
      <c r="D623" s="46">
        <v>107</v>
      </c>
      <c r="E623" s="46" t="s">
        <v>45</v>
      </c>
      <c r="F623" s="46">
        <v>3</v>
      </c>
      <c r="G623" s="36" t="s">
        <v>114</v>
      </c>
      <c r="H623" s="54">
        <v>22.716000000000001</v>
      </c>
      <c r="I623" s="57">
        <v>4.032976441048711</v>
      </c>
      <c r="J623" s="57">
        <v>138904.2363424353</v>
      </c>
      <c r="K623" s="57">
        <v>0.70908220024067214</v>
      </c>
      <c r="L623" s="54">
        <v>22.05</v>
      </c>
      <c r="M623" s="47">
        <v>37.9</v>
      </c>
      <c r="N623" s="37" t="s">
        <v>238</v>
      </c>
    </row>
    <row r="624" spans="1:14">
      <c r="A624" s="44">
        <v>41878</v>
      </c>
      <c r="B624" s="45">
        <v>0.51666666666666672</v>
      </c>
      <c r="C624" s="36">
        <v>1</v>
      </c>
      <c r="D624" s="46">
        <v>107</v>
      </c>
      <c r="E624" s="46" t="s">
        <v>45</v>
      </c>
      <c r="F624" s="46">
        <v>4</v>
      </c>
      <c r="G624" s="36" t="s">
        <v>114</v>
      </c>
      <c r="H624" s="54">
        <v>22.716000000000001</v>
      </c>
      <c r="I624" s="57">
        <v>4.9620838641333016</v>
      </c>
      <c r="J624" s="57">
        <v>119551.24293006721</v>
      </c>
      <c r="K624" s="57">
        <v>1.2534509472344988</v>
      </c>
      <c r="L624" s="54">
        <v>20.55</v>
      </c>
      <c r="M624" s="47">
        <v>41.8</v>
      </c>
      <c r="N624" s="37" t="s">
        <v>238</v>
      </c>
    </row>
    <row r="625" spans="1:14">
      <c r="A625" s="44">
        <v>41878</v>
      </c>
      <c r="B625" s="45">
        <v>0.4604166666666667</v>
      </c>
      <c r="C625" s="36">
        <v>1</v>
      </c>
      <c r="D625" s="46">
        <v>111</v>
      </c>
      <c r="E625" s="46" t="s">
        <v>46</v>
      </c>
      <c r="F625" s="46">
        <v>5</v>
      </c>
      <c r="G625" s="36" t="s">
        <v>114</v>
      </c>
      <c r="H625" s="54">
        <v>22.295000000000002</v>
      </c>
      <c r="I625" s="57">
        <v>3.5092857626825911</v>
      </c>
      <c r="J625" s="57">
        <v>95472.153556927937</v>
      </c>
      <c r="K625" s="57">
        <v>2.5794820729333647</v>
      </c>
      <c r="L625" s="54">
        <v>20.9</v>
      </c>
      <c r="M625" s="47">
        <v>32</v>
      </c>
      <c r="N625" s="37" t="s">
        <v>238</v>
      </c>
    </row>
    <row r="626" spans="1:14">
      <c r="A626" s="44">
        <v>41878</v>
      </c>
      <c r="B626" s="45">
        <v>0.4604166666666667</v>
      </c>
      <c r="C626" s="36">
        <v>1</v>
      </c>
      <c r="D626" s="46">
        <v>111</v>
      </c>
      <c r="E626" s="46" t="s">
        <v>46</v>
      </c>
      <c r="F626" s="46">
        <v>6</v>
      </c>
      <c r="G626" s="36" t="s">
        <v>114</v>
      </c>
      <c r="H626" s="54">
        <v>22.295000000000002</v>
      </c>
      <c r="I626" s="57">
        <v>2.5006512458184806</v>
      </c>
      <c r="J626" s="57">
        <v>103419.40642802865</v>
      </c>
      <c r="K626" s="57">
        <v>-6.2963892374388708</v>
      </c>
      <c r="L626" s="54">
        <v>18.899999999999999</v>
      </c>
      <c r="M626" s="47">
        <v>23.5</v>
      </c>
      <c r="N626" s="37" t="s">
        <v>238</v>
      </c>
    </row>
    <row r="627" spans="1:14">
      <c r="A627" s="44">
        <v>41878</v>
      </c>
      <c r="B627" s="45">
        <v>0.4604166666666667</v>
      </c>
      <c r="C627" s="36">
        <v>1</v>
      </c>
      <c r="D627" s="46">
        <v>113</v>
      </c>
      <c r="E627" s="46" t="s">
        <v>55</v>
      </c>
      <c r="F627" s="46">
        <v>7</v>
      </c>
      <c r="G627" s="36" t="s">
        <v>115</v>
      </c>
      <c r="H627" s="54">
        <v>22.295000000000002</v>
      </c>
      <c r="I627" s="57">
        <v>2.5015206794370464</v>
      </c>
      <c r="J627" s="57">
        <v>33697.071007062688</v>
      </c>
      <c r="K627" s="57">
        <v>-3.5982785037828857</v>
      </c>
      <c r="L627" s="54">
        <v>18.700000000000003</v>
      </c>
      <c r="M627" s="47">
        <v>22.8</v>
      </c>
      <c r="N627" s="37" t="s">
        <v>238</v>
      </c>
    </row>
    <row r="628" spans="1:14">
      <c r="A628" s="44">
        <v>41878</v>
      </c>
      <c r="B628" s="45">
        <v>0.4604166666666667</v>
      </c>
      <c r="C628" s="36">
        <v>1</v>
      </c>
      <c r="D628" s="46">
        <v>113</v>
      </c>
      <c r="E628" s="46" t="s">
        <v>55</v>
      </c>
      <c r="F628" s="46">
        <v>8</v>
      </c>
      <c r="G628" s="36" t="s">
        <v>115</v>
      </c>
      <c r="H628" s="54">
        <v>22.295000000000002</v>
      </c>
      <c r="I628" s="57">
        <v>0.4330694613738264</v>
      </c>
      <c r="J628" s="57">
        <v>12841.991639495609</v>
      </c>
      <c r="K628" s="57">
        <v>-2.3323798866042598</v>
      </c>
      <c r="L628" s="54">
        <v>18.200000000000003</v>
      </c>
      <c r="M628" s="47">
        <v>26.9</v>
      </c>
      <c r="N628" s="37" t="s">
        <v>238</v>
      </c>
    </row>
    <row r="629" spans="1:14">
      <c r="A629" s="44">
        <v>41878</v>
      </c>
      <c r="B629" s="45">
        <v>0.41805555555555557</v>
      </c>
      <c r="C629" s="36">
        <v>3</v>
      </c>
      <c r="D629" s="46">
        <v>311</v>
      </c>
      <c r="E629" s="46" t="s">
        <v>55</v>
      </c>
      <c r="F629" s="46">
        <v>9</v>
      </c>
      <c r="G629" s="36" t="s">
        <v>115</v>
      </c>
      <c r="H629" s="54">
        <v>21.768000000000001</v>
      </c>
      <c r="I629" s="57">
        <v>3.3271712644515379</v>
      </c>
      <c r="J629" s="57">
        <v>28339.578716392032</v>
      </c>
      <c r="K629" s="57">
        <v>1.5006455302086332</v>
      </c>
      <c r="L629" s="54">
        <v>18</v>
      </c>
      <c r="M629" s="47">
        <v>30.2</v>
      </c>
      <c r="N629" s="37" t="s">
        <v>238</v>
      </c>
    </row>
    <row r="630" spans="1:14">
      <c r="A630" s="44">
        <v>41878</v>
      </c>
      <c r="B630" s="45">
        <v>0.41805555555555557</v>
      </c>
      <c r="C630" s="36">
        <v>3</v>
      </c>
      <c r="D630" s="46">
        <v>311</v>
      </c>
      <c r="E630" s="46" t="s">
        <v>55</v>
      </c>
      <c r="F630" s="46">
        <v>10</v>
      </c>
      <c r="G630" s="36" t="s">
        <v>115</v>
      </c>
      <c r="H630" s="54">
        <v>21.768000000000001</v>
      </c>
      <c r="I630" s="57">
        <v>0.82879020219966748</v>
      </c>
      <c r="J630" s="57">
        <v>19936.265956875865</v>
      </c>
      <c r="K630" s="57">
        <v>0.44306400635304066</v>
      </c>
      <c r="L630" s="54">
        <v>20</v>
      </c>
      <c r="M630" s="47">
        <v>29</v>
      </c>
      <c r="N630" s="37" t="s">
        <v>238</v>
      </c>
    </row>
    <row r="631" spans="1:14">
      <c r="A631" s="44">
        <v>41878</v>
      </c>
      <c r="B631" s="45">
        <v>0.41805555555555557</v>
      </c>
      <c r="C631" s="36">
        <v>3</v>
      </c>
      <c r="D631" s="46">
        <v>305</v>
      </c>
      <c r="E631" s="46" t="s">
        <v>46</v>
      </c>
      <c r="F631" s="46">
        <v>11</v>
      </c>
      <c r="G631" s="36" t="s">
        <v>114</v>
      </c>
      <c r="H631" s="54">
        <v>21.768000000000001</v>
      </c>
      <c r="I631" s="57">
        <v>2.1954608677699818</v>
      </c>
      <c r="J631" s="57">
        <v>61505.386876116412</v>
      </c>
      <c r="K631" s="57">
        <v>1.4986514278387912</v>
      </c>
      <c r="L631" s="54">
        <v>20.549999999999997</v>
      </c>
      <c r="M631" s="47">
        <v>32.6</v>
      </c>
      <c r="N631" s="37" t="s">
        <v>238</v>
      </c>
    </row>
    <row r="632" spans="1:14">
      <c r="A632" s="44">
        <v>41878</v>
      </c>
      <c r="B632" s="45">
        <v>0.41805555555555557</v>
      </c>
      <c r="C632" s="36">
        <v>3</v>
      </c>
      <c r="D632" s="46">
        <v>305</v>
      </c>
      <c r="E632" s="46" t="s">
        <v>46</v>
      </c>
      <c r="F632" s="46">
        <v>12</v>
      </c>
      <c r="G632" s="36" t="s">
        <v>114</v>
      </c>
      <c r="H632" s="54">
        <v>21.768000000000001</v>
      </c>
      <c r="I632" s="57">
        <v>3.9139645376757266</v>
      </c>
      <c r="J632" s="57">
        <v>168600.26784820564</v>
      </c>
      <c r="K632" s="57">
        <v>2.5947004634201591</v>
      </c>
      <c r="L632" s="54">
        <v>20.05</v>
      </c>
      <c r="M632" s="47">
        <v>46</v>
      </c>
      <c r="N632" s="37" t="s">
        <v>238</v>
      </c>
    </row>
    <row r="633" spans="1:14">
      <c r="A633" s="44">
        <v>41878</v>
      </c>
      <c r="B633" s="45">
        <v>0.41805555555555557</v>
      </c>
      <c r="C633" s="36">
        <v>3</v>
      </c>
      <c r="D633" s="46">
        <v>308</v>
      </c>
      <c r="E633" s="46" t="s">
        <v>59</v>
      </c>
      <c r="F633" s="46">
        <v>13</v>
      </c>
      <c r="G633" s="36" t="s">
        <v>114</v>
      </c>
      <c r="H633" s="54">
        <v>21.768000000000001</v>
      </c>
      <c r="I633" s="57">
        <v>5.9356890893076288</v>
      </c>
      <c r="J633" s="57">
        <v>112140.4902370895</v>
      </c>
      <c r="K633" s="57">
        <v>8.1935544434668017</v>
      </c>
      <c r="L633" s="54">
        <v>20.55</v>
      </c>
      <c r="M633" s="47">
        <v>39</v>
      </c>
      <c r="N633" s="37" t="s">
        <v>238</v>
      </c>
    </row>
    <row r="634" spans="1:14">
      <c r="A634" s="44">
        <v>41878</v>
      </c>
      <c r="B634" s="45">
        <v>0.41805555555555557</v>
      </c>
      <c r="C634" s="36">
        <v>3</v>
      </c>
      <c r="D634" s="46">
        <v>308</v>
      </c>
      <c r="E634" s="46" t="s">
        <v>59</v>
      </c>
      <c r="F634" s="46">
        <v>14</v>
      </c>
      <c r="G634" s="36" t="s">
        <v>114</v>
      </c>
      <c r="H634" s="54">
        <v>21.768000000000001</v>
      </c>
      <c r="I634" s="57">
        <v>5.032389442362307</v>
      </c>
      <c r="J634" s="57">
        <v>141665.54542051069</v>
      </c>
      <c r="K634" s="57">
        <v>6.2005248082452491</v>
      </c>
      <c r="L634" s="54">
        <v>20</v>
      </c>
      <c r="M634" s="47">
        <v>41.6</v>
      </c>
      <c r="N634" s="37" t="s">
        <v>238</v>
      </c>
    </row>
    <row r="635" spans="1:14">
      <c r="A635" s="44">
        <v>41878</v>
      </c>
      <c r="B635" s="45">
        <v>0.41805555555555557</v>
      </c>
      <c r="C635" s="36">
        <v>3</v>
      </c>
      <c r="D635" s="46">
        <v>309</v>
      </c>
      <c r="E635" s="46" t="s">
        <v>45</v>
      </c>
      <c r="F635" s="46">
        <v>15</v>
      </c>
      <c r="G635" s="36" t="s">
        <v>114</v>
      </c>
      <c r="H635" s="54">
        <v>21.768000000000001</v>
      </c>
      <c r="I635" s="57">
        <v>5.4652844985506883</v>
      </c>
      <c r="J635" s="57">
        <v>160751.29457505158</v>
      </c>
      <c r="K635" s="57">
        <v>-13.575691763301993</v>
      </c>
      <c r="L635" s="54">
        <v>20.200000000000003</v>
      </c>
      <c r="M635" s="47">
        <v>43.1</v>
      </c>
      <c r="N635" s="37" t="s">
        <v>238</v>
      </c>
    </row>
    <row r="636" spans="1:14">
      <c r="A636" s="44">
        <v>41878</v>
      </c>
      <c r="B636" s="45">
        <v>0.41805555555555557</v>
      </c>
      <c r="C636" s="36">
        <v>3</v>
      </c>
      <c r="D636" s="46">
        <v>309</v>
      </c>
      <c r="E636" s="46" t="s">
        <v>45</v>
      </c>
      <c r="F636" s="46">
        <v>16</v>
      </c>
      <c r="G636" s="36" t="s">
        <v>114</v>
      </c>
      <c r="H636" s="54">
        <v>21.768000000000001</v>
      </c>
      <c r="I636" s="57">
        <v>5.1107728043782554</v>
      </c>
      <c r="J636" s="57">
        <v>188460.04313472542</v>
      </c>
      <c r="K636" s="57">
        <v>8.1535260732046488</v>
      </c>
      <c r="L636" s="54">
        <v>20.399999999999999</v>
      </c>
      <c r="M636" s="47">
        <v>31.8</v>
      </c>
      <c r="N636" s="37" t="s">
        <v>238</v>
      </c>
    </row>
    <row r="637" spans="1:14">
      <c r="A637" s="44">
        <v>41878</v>
      </c>
      <c r="B637" s="45">
        <v>0.45833333333333331</v>
      </c>
      <c r="C637" s="36">
        <v>4</v>
      </c>
      <c r="D637" s="46">
        <v>409</v>
      </c>
      <c r="E637" s="46" t="s">
        <v>46</v>
      </c>
      <c r="F637" s="46">
        <v>17</v>
      </c>
      <c r="G637" s="36" t="s">
        <v>114</v>
      </c>
      <c r="H637" s="54">
        <v>22.27</v>
      </c>
      <c r="I637" s="57">
        <v>3.3514239546210662</v>
      </c>
      <c r="J637" s="57">
        <v>151326.40947422161</v>
      </c>
      <c r="K637" s="57">
        <v>-6.0601742212186114</v>
      </c>
      <c r="L637" s="54">
        <v>20.45</v>
      </c>
      <c r="M637" s="47">
        <v>33.799999999999997</v>
      </c>
      <c r="N637" s="37" t="s">
        <v>238</v>
      </c>
    </row>
    <row r="638" spans="1:14">
      <c r="A638" s="44">
        <v>41878</v>
      </c>
      <c r="B638" s="45">
        <v>0.45833333333333331</v>
      </c>
      <c r="C638" s="36">
        <v>4</v>
      </c>
      <c r="D638" s="46">
        <v>409</v>
      </c>
      <c r="E638" s="46" t="s">
        <v>46</v>
      </c>
      <c r="F638" s="46">
        <v>18</v>
      </c>
      <c r="G638" s="36" t="s">
        <v>114</v>
      </c>
      <c r="H638" s="54">
        <v>22.27</v>
      </c>
      <c r="I638" s="57">
        <v>3.7806409245731634</v>
      </c>
      <c r="J638" s="57">
        <v>157659.22435756042</v>
      </c>
      <c r="K638" s="57">
        <v>-1.817077716812012</v>
      </c>
      <c r="L638" s="54">
        <v>20.65</v>
      </c>
      <c r="M638" s="47">
        <v>46.2</v>
      </c>
      <c r="N638" s="37" t="s">
        <v>238</v>
      </c>
    </row>
    <row r="639" spans="1:14">
      <c r="A639" s="44">
        <v>41878</v>
      </c>
      <c r="B639" s="45">
        <v>0.45833333333333331</v>
      </c>
      <c r="C639" s="36">
        <v>4</v>
      </c>
      <c r="D639" s="46">
        <v>404</v>
      </c>
      <c r="E639" s="46" t="s">
        <v>45</v>
      </c>
      <c r="F639" s="46">
        <v>19</v>
      </c>
      <c r="G639" s="36" t="s">
        <v>114</v>
      </c>
      <c r="H639" s="54">
        <v>22.27</v>
      </c>
      <c r="I639" s="57">
        <v>5.7696793995155957</v>
      </c>
      <c r="J639" s="57">
        <v>153051.25312889676</v>
      </c>
      <c r="K639" s="57">
        <v>-3.1011627988362016</v>
      </c>
      <c r="L639" s="54">
        <v>20.9</v>
      </c>
      <c r="M639" s="47">
        <v>45.7</v>
      </c>
      <c r="N639" s="37" t="s">
        <v>238</v>
      </c>
    </row>
    <row r="640" spans="1:14">
      <c r="A640" s="44">
        <v>41878</v>
      </c>
      <c r="B640" s="45">
        <v>0.45833333333333331</v>
      </c>
      <c r="C640" s="36">
        <v>4</v>
      </c>
      <c r="D640" s="46">
        <v>404</v>
      </c>
      <c r="E640" s="46" t="s">
        <v>45</v>
      </c>
      <c r="F640" s="46">
        <v>20</v>
      </c>
      <c r="G640" s="36" t="s">
        <v>114</v>
      </c>
      <c r="H640" s="54">
        <v>22.27</v>
      </c>
      <c r="I640" s="57">
        <v>5.4781595770501941</v>
      </c>
      <c r="J640" s="57">
        <v>187286.07194863493</v>
      </c>
      <c r="K640" s="57">
        <v>-2.4396024008141728</v>
      </c>
      <c r="L640" s="54">
        <v>21.1</v>
      </c>
      <c r="M640" s="47">
        <v>45.1</v>
      </c>
      <c r="N640" s="37" t="s">
        <v>238</v>
      </c>
    </row>
    <row r="641" spans="1:14">
      <c r="A641" s="44">
        <v>41878</v>
      </c>
      <c r="B641" s="45">
        <v>0.51041666666666663</v>
      </c>
      <c r="C641" s="36">
        <v>4</v>
      </c>
      <c r="D641" s="46">
        <v>406</v>
      </c>
      <c r="E641" s="46" t="s">
        <v>59</v>
      </c>
      <c r="F641" s="46">
        <v>21</v>
      </c>
      <c r="G641" s="36" t="s">
        <v>114</v>
      </c>
      <c r="H641" s="54">
        <v>22.695</v>
      </c>
      <c r="I641" s="57">
        <v>3.5605617288770675</v>
      </c>
      <c r="J641" s="57">
        <v>116753.42702652603</v>
      </c>
      <c r="K641" s="57">
        <v>0.4506889000402014</v>
      </c>
      <c r="L641" s="54">
        <v>20.85</v>
      </c>
      <c r="M641" s="47">
        <v>50.5</v>
      </c>
      <c r="N641" s="37" t="s">
        <v>238</v>
      </c>
    </row>
    <row r="642" spans="1:14">
      <c r="A642" s="44">
        <v>41878</v>
      </c>
      <c r="B642" s="45">
        <v>0.51041666666666663</v>
      </c>
      <c r="C642" s="36">
        <v>4</v>
      </c>
      <c r="D642" s="46">
        <v>406</v>
      </c>
      <c r="E642" s="46" t="s">
        <v>59</v>
      </c>
      <c r="F642" s="46">
        <v>22</v>
      </c>
      <c r="G642" s="36" t="s">
        <v>114</v>
      </c>
      <c r="H642" s="54">
        <v>22.695</v>
      </c>
      <c r="I642" s="57">
        <v>6.3931661419357662</v>
      </c>
      <c r="J642" s="57">
        <v>164262.35553848176</v>
      </c>
      <c r="K642" s="57">
        <v>1.5266551695158992</v>
      </c>
      <c r="L642" s="54">
        <v>19.25</v>
      </c>
      <c r="M642" s="47">
        <v>33</v>
      </c>
      <c r="N642" s="37" t="s">
        <v>238</v>
      </c>
    </row>
    <row r="643" spans="1:14">
      <c r="A643" s="44">
        <v>41878</v>
      </c>
      <c r="B643" s="45">
        <v>0.51041666666666663</v>
      </c>
      <c r="C643" s="36">
        <v>4</v>
      </c>
      <c r="D643" s="46">
        <v>414</v>
      </c>
      <c r="E643" s="46" t="s">
        <v>55</v>
      </c>
      <c r="F643" s="46">
        <v>23</v>
      </c>
      <c r="G643" s="36" t="s">
        <v>115</v>
      </c>
      <c r="H643" s="54">
        <v>22.695</v>
      </c>
      <c r="I643" s="57">
        <v>2.8879791200855824</v>
      </c>
      <c r="J643" s="57">
        <v>25367.750010159321</v>
      </c>
      <c r="K643" s="57">
        <v>-6.403285671928665</v>
      </c>
      <c r="L643" s="54">
        <v>18.899999999999999</v>
      </c>
      <c r="M643" s="47">
        <v>26.1</v>
      </c>
      <c r="N643" s="37" t="s">
        <v>238</v>
      </c>
    </row>
    <row r="644" spans="1:14">
      <c r="A644" s="44">
        <v>41878</v>
      </c>
      <c r="B644" s="45">
        <v>0.51041666666666663</v>
      </c>
      <c r="C644" s="36">
        <v>4</v>
      </c>
      <c r="D644" s="46">
        <v>414</v>
      </c>
      <c r="E644" s="46" t="s">
        <v>55</v>
      </c>
      <c r="F644" s="46">
        <v>24</v>
      </c>
      <c r="G644" s="36" t="s">
        <v>115</v>
      </c>
      <c r="H644" s="54">
        <v>22.695</v>
      </c>
      <c r="I644" s="57">
        <v>2.6310042989294251</v>
      </c>
      <c r="J644" s="57">
        <v>28061.458496993779</v>
      </c>
      <c r="K644" s="57">
        <v>-2.7300135767435614</v>
      </c>
      <c r="L644" s="54">
        <v>19.2</v>
      </c>
      <c r="M644" s="47">
        <v>29.8</v>
      </c>
      <c r="N644" s="37" t="s">
        <v>238</v>
      </c>
    </row>
    <row r="645" spans="1:14">
      <c r="A645" s="44">
        <v>41888</v>
      </c>
      <c r="B645" s="45">
        <v>0.4861111111111111</v>
      </c>
      <c r="C645" s="36">
        <v>1</v>
      </c>
      <c r="D645" s="46">
        <v>105</v>
      </c>
      <c r="E645" s="46" t="s">
        <v>59</v>
      </c>
      <c r="F645" s="46">
        <v>1</v>
      </c>
      <c r="G645" s="36" t="s">
        <v>114</v>
      </c>
      <c r="H645" s="54">
        <v>19.696999999999999</v>
      </c>
      <c r="I645" s="57">
        <v>-0.35664701344761324</v>
      </c>
      <c r="J645" s="57" t="s">
        <v>238</v>
      </c>
      <c r="K645" s="57">
        <v>2.4029066903331002</v>
      </c>
      <c r="L645" s="54">
        <v>19.100000000000001</v>
      </c>
      <c r="M645" s="47">
        <v>31.2</v>
      </c>
      <c r="N645" s="48" t="s">
        <v>125</v>
      </c>
    </row>
    <row r="646" spans="1:14">
      <c r="A646" s="44">
        <v>41888</v>
      </c>
      <c r="B646" s="45">
        <v>0.4861111111111111</v>
      </c>
      <c r="C646" s="36">
        <v>1</v>
      </c>
      <c r="D646" s="46">
        <v>105</v>
      </c>
      <c r="E646" s="46" t="s">
        <v>59</v>
      </c>
      <c r="F646" s="46">
        <v>2</v>
      </c>
      <c r="G646" s="36" t="s">
        <v>114</v>
      </c>
      <c r="H646" s="54">
        <v>19.696999999999999</v>
      </c>
      <c r="I646" s="57">
        <v>1.2790647292377764</v>
      </c>
      <c r="J646" s="57" t="s">
        <v>238</v>
      </c>
      <c r="K646" s="57">
        <v>0.75112786370332396</v>
      </c>
      <c r="L646" s="54">
        <v>20.100000000000001</v>
      </c>
      <c r="M646" s="47">
        <v>43.8</v>
      </c>
      <c r="N646" s="48" t="s">
        <v>125</v>
      </c>
    </row>
    <row r="647" spans="1:14">
      <c r="A647" s="44">
        <v>41888</v>
      </c>
      <c r="B647" s="45">
        <v>0.4861111111111111</v>
      </c>
      <c r="C647" s="36">
        <v>1</v>
      </c>
      <c r="D647" s="46">
        <v>107</v>
      </c>
      <c r="E647" s="46" t="s">
        <v>45</v>
      </c>
      <c r="F647" s="46">
        <v>3</v>
      </c>
      <c r="G647" s="36" t="s">
        <v>114</v>
      </c>
      <c r="H647" s="54">
        <v>19.696999999999999</v>
      </c>
      <c r="I647" s="57">
        <v>1.0978646620228016</v>
      </c>
      <c r="J647" s="57" t="s">
        <v>238</v>
      </c>
      <c r="K647" s="57">
        <v>3.0107635990796879</v>
      </c>
      <c r="L647" s="54">
        <v>20.100000000000001</v>
      </c>
      <c r="M647" s="47">
        <v>32.6</v>
      </c>
      <c r="N647" s="48" t="s">
        <v>125</v>
      </c>
    </row>
    <row r="648" spans="1:14">
      <c r="A648" s="44">
        <v>41888</v>
      </c>
      <c r="B648" s="45">
        <v>0.4861111111111111</v>
      </c>
      <c r="C648" s="36">
        <v>1</v>
      </c>
      <c r="D648" s="46">
        <v>107</v>
      </c>
      <c r="E648" s="46" t="s">
        <v>45</v>
      </c>
      <c r="F648" s="46">
        <v>4</v>
      </c>
      <c r="G648" s="36" t="s">
        <v>114</v>
      </c>
      <c r="H648" s="54">
        <v>19.696999999999999</v>
      </c>
      <c r="I648" s="57">
        <v>0.4927026031469775</v>
      </c>
      <c r="J648" s="57" t="s">
        <v>238</v>
      </c>
      <c r="K648" s="57">
        <v>1.5397587003718023</v>
      </c>
      <c r="L648" s="54">
        <v>18.25</v>
      </c>
      <c r="M648" s="47">
        <v>30.4</v>
      </c>
      <c r="N648" s="48" t="s">
        <v>125</v>
      </c>
    </row>
    <row r="649" spans="1:14">
      <c r="A649" s="44">
        <v>41888</v>
      </c>
      <c r="B649" s="45">
        <v>0.44791666666666669</v>
      </c>
      <c r="C649" s="36">
        <v>1</v>
      </c>
      <c r="D649" s="46">
        <v>111</v>
      </c>
      <c r="E649" s="46" t="s">
        <v>46</v>
      </c>
      <c r="F649" s="46">
        <v>5</v>
      </c>
      <c r="G649" s="36" t="s">
        <v>114</v>
      </c>
      <c r="H649" s="54">
        <v>19.245000000000001</v>
      </c>
      <c r="I649" s="57">
        <v>0.41338178705894879</v>
      </c>
      <c r="J649" s="57" t="s">
        <v>238</v>
      </c>
      <c r="K649" s="57">
        <v>-0.61493542100905718</v>
      </c>
      <c r="L649" s="54">
        <v>18.850000000000001</v>
      </c>
      <c r="M649" s="47">
        <v>30.3</v>
      </c>
      <c r="N649" s="48" t="s">
        <v>125</v>
      </c>
    </row>
    <row r="650" spans="1:14">
      <c r="A650" s="44">
        <v>41888</v>
      </c>
      <c r="B650" s="45">
        <v>0.44791666666666669</v>
      </c>
      <c r="C650" s="36">
        <v>1</v>
      </c>
      <c r="D650" s="46">
        <v>111</v>
      </c>
      <c r="E650" s="46" t="s">
        <v>46</v>
      </c>
      <c r="F650" s="46">
        <v>6</v>
      </c>
      <c r="G650" s="36" t="s">
        <v>114</v>
      </c>
      <c r="H650" s="54">
        <v>19.245000000000001</v>
      </c>
      <c r="I650" s="57">
        <v>0.73914545133736032</v>
      </c>
      <c r="J650" s="57" t="s">
        <v>238</v>
      </c>
      <c r="K650" s="57">
        <v>2.4012572625204469</v>
      </c>
      <c r="L650" s="54">
        <v>16.149999999999999</v>
      </c>
      <c r="M650" s="47">
        <v>26.1</v>
      </c>
      <c r="N650" s="48" t="s">
        <v>125</v>
      </c>
    </row>
    <row r="651" spans="1:14">
      <c r="A651" s="44">
        <v>41888</v>
      </c>
      <c r="B651" s="45">
        <v>0.44791666666666669</v>
      </c>
      <c r="C651" s="36">
        <v>1</v>
      </c>
      <c r="D651" s="46">
        <v>113</v>
      </c>
      <c r="E651" s="46" t="s">
        <v>55</v>
      </c>
      <c r="F651" s="46">
        <v>7</v>
      </c>
      <c r="G651" s="36" t="s">
        <v>115</v>
      </c>
      <c r="H651" s="54">
        <v>19.245000000000001</v>
      </c>
      <c r="I651" s="57">
        <v>2.7097239345895225</v>
      </c>
      <c r="J651" s="57" t="s">
        <v>238</v>
      </c>
      <c r="K651" s="57">
        <v>-3.9934138935488672</v>
      </c>
      <c r="L651" s="54">
        <v>15.350000000000001</v>
      </c>
      <c r="M651" s="47">
        <v>24.1</v>
      </c>
      <c r="N651" s="48" t="s">
        <v>125</v>
      </c>
    </row>
    <row r="652" spans="1:14">
      <c r="A652" s="44">
        <v>41888</v>
      </c>
      <c r="B652" s="45">
        <v>0.44791666666666669</v>
      </c>
      <c r="C652" s="36">
        <v>1</v>
      </c>
      <c r="D652" s="46">
        <v>113</v>
      </c>
      <c r="E652" s="46" t="s">
        <v>55</v>
      </c>
      <c r="F652" s="46">
        <v>8</v>
      </c>
      <c r="G652" s="36" t="s">
        <v>115</v>
      </c>
      <c r="H652" s="54">
        <v>19.245000000000001</v>
      </c>
      <c r="I652" s="57">
        <v>2.2552090670320593</v>
      </c>
      <c r="J652" s="57" t="s">
        <v>238</v>
      </c>
      <c r="K652" s="57">
        <v>-0.78417270331398781</v>
      </c>
      <c r="L652" s="54">
        <v>15.649999999999999</v>
      </c>
      <c r="M652" s="47">
        <v>27.9</v>
      </c>
      <c r="N652" s="48" t="s">
        <v>125</v>
      </c>
    </row>
    <row r="653" spans="1:14">
      <c r="A653" s="44">
        <v>41888</v>
      </c>
      <c r="B653" s="45">
        <v>0.40763888888888888</v>
      </c>
      <c r="C653" s="36">
        <v>3</v>
      </c>
      <c r="D653" s="46">
        <v>311</v>
      </c>
      <c r="E653" s="46" t="s">
        <v>55</v>
      </c>
      <c r="F653" s="46">
        <v>9</v>
      </c>
      <c r="G653" s="36" t="s">
        <v>115</v>
      </c>
      <c r="H653" s="54">
        <v>17.934999999999999</v>
      </c>
      <c r="I653" s="57">
        <v>1.4708690055402223</v>
      </c>
      <c r="J653" s="57" t="s">
        <v>238</v>
      </c>
      <c r="K653" s="57">
        <v>2.6962857546762455</v>
      </c>
      <c r="L653" s="54">
        <v>15.1</v>
      </c>
      <c r="M653" s="47">
        <v>31.5</v>
      </c>
      <c r="N653" s="48" t="s">
        <v>125</v>
      </c>
    </row>
    <row r="654" spans="1:14">
      <c r="A654" s="44">
        <v>41888</v>
      </c>
      <c r="B654" s="45">
        <v>0.40763888888888888</v>
      </c>
      <c r="C654" s="36">
        <v>3</v>
      </c>
      <c r="D654" s="46">
        <v>311</v>
      </c>
      <c r="E654" s="46" t="s">
        <v>55</v>
      </c>
      <c r="F654" s="46">
        <v>10</v>
      </c>
      <c r="G654" s="36" t="s">
        <v>115</v>
      </c>
      <c r="H654" s="54">
        <v>17.934999999999999</v>
      </c>
      <c r="I654" s="57">
        <v>1.5162226189763881</v>
      </c>
      <c r="J654" s="57" t="s">
        <v>238</v>
      </c>
      <c r="K654" s="57">
        <v>-3.3786103168787536</v>
      </c>
      <c r="L654" s="54">
        <v>16.850000000000001</v>
      </c>
      <c r="M654" s="47">
        <v>30.4</v>
      </c>
      <c r="N654" s="48" t="s">
        <v>125</v>
      </c>
    </row>
    <row r="655" spans="1:14">
      <c r="A655" s="44">
        <v>41888</v>
      </c>
      <c r="B655" s="45">
        <v>0.40763888888888888</v>
      </c>
      <c r="C655" s="36">
        <v>3</v>
      </c>
      <c r="D655" s="46">
        <v>305</v>
      </c>
      <c r="E655" s="46" t="s">
        <v>46</v>
      </c>
      <c r="F655" s="46">
        <v>11</v>
      </c>
      <c r="G655" s="36" t="s">
        <v>114</v>
      </c>
      <c r="H655" s="54">
        <v>17.934999999999999</v>
      </c>
      <c r="I655" s="57">
        <v>0.19070050567130806</v>
      </c>
      <c r="J655" s="57" t="s">
        <v>238</v>
      </c>
      <c r="K655" s="57">
        <v>-0.61552760917917082</v>
      </c>
      <c r="L655" s="54">
        <v>17.25</v>
      </c>
      <c r="M655" s="47">
        <v>29.7</v>
      </c>
      <c r="N655" s="48" t="s">
        <v>125</v>
      </c>
    </row>
    <row r="656" spans="1:14">
      <c r="A656" s="44">
        <v>41888</v>
      </c>
      <c r="B656" s="45">
        <v>0.40763888888888888</v>
      </c>
      <c r="C656" s="36">
        <v>3</v>
      </c>
      <c r="D656" s="46">
        <v>305</v>
      </c>
      <c r="E656" s="46" t="s">
        <v>46</v>
      </c>
      <c r="F656" s="46">
        <v>12</v>
      </c>
      <c r="G656" s="36" t="s">
        <v>114</v>
      </c>
      <c r="H656" s="54">
        <v>17.934999999999999</v>
      </c>
      <c r="I656" s="57">
        <v>0.63267142338883731</v>
      </c>
      <c r="J656" s="57" t="s">
        <v>238</v>
      </c>
      <c r="K656" s="57">
        <v>1.5420288234196171</v>
      </c>
      <c r="L656" s="54">
        <v>17.45</v>
      </c>
      <c r="M656" s="47">
        <v>40.4</v>
      </c>
      <c r="N656" s="48" t="s">
        <v>125</v>
      </c>
    </row>
    <row r="657" spans="1:14">
      <c r="A657" s="44">
        <v>41888</v>
      </c>
      <c r="B657" s="45">
        <v>0.4055555555555555</v>
      </c>
      <c r="C657" s="36">
        <v>3</v>
      </c>
      <c r="D657" s="46">
        <v>308</v>
      </c>
      <c r="E657" s="46" t="s">
        <v>59</v>
      </c>
      <c r="F657" s="46">
        <v>13</v>
      </c>
      <c r="G657" s="36" t="s">
        <v>114</v>
      </c>
      <c r="H657" s="54">
        <v>17.882999999999999</v>
      </c>
      <c r="I657" s="57">
        <v>6.6939782849106129</v>
      </c>
      <c r="J657" s="57" t="s">
        <v>238</v>
      </c>
      <c r="K657" s="57">
        <v>-4.4537522116762656</v>
      </c>
      <c r="L657" s="54">
        <v>17.299999999999997</v>
      </c>
      <c r="M657" s="47">
        <v>38.5</v>
      </c>
      <c r="N657" s="48" t="s">
        <v>125</v>
      </c>
    </row>
    <row r="658" spans="1:14">
      <c r="A658" s="44">
        <v>41888</v>
      </c>
      <c r="B658" s="45">
        <v>0.4055555555555555</v>
      </c>
      <c r="C658" s="36">
        <v>3</v>
      </c>
      <c r="D658" s="46">
        <v>308</v>
      </c>
      <c r="E658" s="46" t="s">
        <v>59</v>
      </c>
      <c r="F658" s="46">
        <v>14</v>
      </c>
      <c r="G658" s="36" t="s">
        <v>114</v>
      </c>
      <c r="H658" s="54">
        <v>17.882999999999999</v>
      </c>
      <c r="I658" s="57">
        <v>2.2132940958595952</v>
      </c>
      <c r="J658" s="57" t="s">
        <v>238</v>
      </c>
      <c r="K658" s="57">
        <v>10.329779738378161</v>
      </c>
      <c r="L658" s="54">
        <v>16.5</v>
      </c>
      <c r="M658" s="47">
        <v>40.200000000000003</v>
      </c>
      <c r="N658" s="48" t="s">
        <v>125</v>
      </c>
    </row>
    <row r="659" spans="1:14">
      <c r="A659" s="44">
        <v>41888</v>
      </c>
      <c r="B659" s="45">
        <v>0.4055555555555555</v>
      </c>
      <c r="C659" s="36">
        <v>3</v>
      </c>
      <c r="D659" s="46">
        <v>309</v>
      </c>
      <c r="E659" s="46" t="s">
        <v>45</v>
      </c>
      <c r="F659" s="46">
        <v>15</v>
      </c>
      <c r="G659" s="36" t="s">
        <v>114</v>
      </c>
      <c r="H659" s="54">
        <v>17.882999999999999</v>
      </c>
      <c r="I659" s="57">
        <v>3.0049524472598246</v>
      </c>
      <c r="J659" s="57" t="s">
        <v>238</v>
      </c>
      <c r="K659" s="57">
        <v>-8.8234561801863638</v>
      </c>
      <c r="L659" s="54">
        <v>16.75</v>
      </c>
      <c r="M659" s="47">
        <v>39.799999999999997</v>
      </c>
      <c r="N659" s="48" t="s">
        <v>125</v>
      </c>
    </row>
    <row r="660" spans="1:14">
      <c r="A660" s="44">
        <v>41888</v>
      </c>
      <c r="B660" s="45">
        <v>0.4055555555555555</v>
      </c>
      <c r="C660" s="36">
        <v>3</v>
      </c>
      <c r="D660" s="46">
        <v>309</v>
      </c>
      <c r="E660" s="46" t="s">
        <v>45</v>
      </c>
      <c r="F660" s="46">
        <v>16</v>
      </c>
      <c r="G660" s="36" t="s">
        <v>114</v>
      </c>
      <c r="H660" s="54">
        <v>17.882999999999999</v>
      </c>
      <c r="I660" s="57">
        <v>0.6792244448592325</v>
      </c>
      <c r="J660" s="57" t="s">
        <v>238</v>
      </c>
      <c r="K660" s="57">
        <v>3.8122498216816449</v>
      </c>
      <c r="L660" s="54">
        <v>17.8</v>
      </c>
      <c r="M660" s="47">
        <v>36</v>
      </c>
      <c r="N660" s="48" t="s">
        <v>125</v>
      </c>
    </row>
    <row r="661" spans="1:14">
      <c r="A661" s="44">
        <v>41888</v>
      </c>
      <c r="B661" s="45">
        <v>0.4465277777777778</v>
      </c>
      <c r="C661" s="36">
        <v>4</v>
      </c>
      <c r="D661" s="46">
        <v>409</v>
      </c>
      <c r="E661" s="46" t="s">
        <v>46</v>
      </c>
      <c r="F661" s="46">
        <v>17</v>
      </c>
      <c r="G661" s="36" t="s">
        <v>114</v>
      </c>
      <c r="H661" s="54">
        <v>19.202000000000002</v>
      </c>
      <c r="I661" s="57">
        <v>7.0247138979836876</v>
      </c>
      <c r="J661" s="57" t="s">
        <v>238</v>
      </c>
      <c r="K661" s="57">
        <v>-4.4436713790435531</v>
      </c>
      <c r="L661" s="54">
        <v>18.18</v>
      </c>
      <c r="M661" s="47">
        <v>36.700000000000003</v>
      </c>
      <c r="N661" s="48" t="s">
        <v>125</v>
      </c>
    </row>
    <row r="662" spans="1:14">
      <c r="A662" s="44">
        <v>41888</v>
      </c>
      <c r="B662" s="45">
        <v>0.4465277777777778</v>
      </c>
      <c r="C662" s="36">
        <v>4</v>
      </c>
      <c r="D662" s="46">
        <v>409</v>
      </c>
      <c r="E662" s="46" t="s">
        <v>46</v>
      </c>
      <c r="F662" s="46">
        <v>18</v>
      </c>
      <c r="G662" s="36" t="s">
        <v>114</v>
      </c>
      <c r="H662" s="54">
        <v>19.202000000000002</v>
      </c>
      <c r="I662" s="57">
        <v>3.7184821109004158</v>
      </c>
      <c r="J662" s="57" t="s">
        <v>238</v>
      </c>
      <c r="K662" s="57">
        <v>-2.2920553965729646</v>
      </c>
      <c r="L662" s="54">
        <v>18.149999999999999</v>
      </c>
      <c r="M662" s="47">
        <v>40.4</v>
      </c>
      <c r="N662" s="48" t="s">
        <v>125</v>
      </c>
    </row>
    <row r="663" spans="1:14">
      <c r="A663" s="44">
        <v>41888</v>
      </c>
      <c r="B663" s="45">
        <v>0.4465277777777778</v>
      </c>
      <c r="C663" s="36">
        <v>4</v>
      </c>
      <c r="D663" s="46">
        <v>404</v>
      </c>
      <c r="E663" s="46" t="s">
        <v>45</v>
      </c>
      <c r="F663" s="46">
        <v>19</v>
      </c>
      <c r="G663" s="36" t="s">
        <v>114</v>
      </c>
      <c r="H663" s="54">
        <v>19.202000000000002</v>
      </c>
      <c r="I663" s="57">
        <v>3.0837690744789077</v>
      </c>
      <c r="J663" s="57" t="s">
        <v>238</v>
      </c>
      <c r="K663" s="57">
        <v>-0.56035027909105017</v>
      </c>
      <c r="L663" s="54">
        <v>18.3</v>
      </c>
      <c r="M663" s="47">
        <v>40</v>
      </c>
      <c r="N663" s="48" t="s">
        <v>125</v>
      </c>
    </row>
    <row r="664" spans="1:14">
      <c r="A664" s="44">
        <v>41888</v>
      </c>
      <c r="B664" s="45">
        <v>0.4465277777777778</v>
      </c>
      <c r="C664" s="36">
        <v>4</v>
      </c>
      <c r="D664" s="46">
        <v>404</v>
      </c>
      <c r="E664" s="46" t="s">
        <v>45</v>
      </c>
      <c r="F664" s="46">
        <v>20</v>
      </c>
      <c r="G664" s="36" t="s">
        <v>114</v>
      </c>
      <c r="H664" s="54">
        <v>19.202000000000002</v>
      </c>
      <c r="I664" s="57">
        <v>21.68924999952776</v>
      </c>
      <c r="J664" s="57" t="s">
        <v>238</v>
      </c>
      <c r="K664" s="57">
        <v>-7.6141309501175236</v>
      </c>
      <c r="L664" s="54">
        <v>19.45</v>
      </c>
      <c r="M664" s="47">
        <v>46.5</v>
      </c>
      <c r="N664" s="48" t="s">
        <v>125</v>
      </c>
    </row>
    <row r="665" spans="1:14">
      <c r="A665" s="44">
        <v>41888</v>
      </c>
      <c r="B665" s="45">
        <v>0.48958333333333331</v>
      </c>
      <c r="C665" s="36">
        <v>4</v>
      </c>
      <c r="D665" s="46">
        <v>406</v>
      </c>
      <c r="E665" s="46" t="s">
        <v>59</v>
      </c>
      <c r="F665" s="46">
        <v>21</v>
      </c>
      <c r="G665" s="36" t="s">
        <v>114</v>
      </c>
      <c r="H665" s="54">
        <v>19.760000000000002</v>
      </c>
      <c r="I665" s="57">
        <v>5.8503263704634474</v>
      </c>
      <c r="J665" s="57" t="s">
        <v>238</v>
      </c>
      <c r="K665" s="57">
        <v>2.6678748695346299</v>
      </c>
      <c r="L665" s="54">
        <v>19.399999999999999</v>
      </c>
      <c r="M665" s="47">
        <v>49</v>
      </c>
      <c r="N665" s="48" t="s">
        <v>125</v>
      </c>
    </row>
    <row r="666" spans="1:14">
      <c r="A666" s="44">
        <v>41888</v>
      </c>
      <c r="B666" s="45">
        <v>0.48958333333333331</v>
      </c>
      <c r="C666" s="36">
        <v>4</v>
      </c>
      <c r="D666" s="46">
        <v>406</v>
      </c>
      <c r="E666" s="46" t="s">
        <v>59</v>
      </c>
      <c r="F666" s="46">
        <v>22</v>
      </c>
      <c r="G666" s="36" t="s">
        <v>114</v>
      </c>
      <c r="H666" s="54">
        <v>19.760000000000002</v>
      </c>
      <c r="I666" s="57">
        <v>9.4436492452619056</v>
      </c>
      <c r="J666" s="57" t="s">
        <v>238</v>
      </c>
      <c r="K666" s="57">
        <v>5.6198867555890404</v>
      </c>
      <c r="L666" s="54">
        <v>16.600000000000001</v>
      </c>
      <c r="M666" s="47">
        <v>28.8</v>
      </c>
      <c r="N666" s="48" t="s">
        <v>125</v>
      </c>
    </row>
    <row r="667" spans="1:14">
      <c r="A667" s="44">
        <v>41888</v>
      </c>
      <c r="B667" s="45">
        <v>0.48958333333333331</v>
      </c>
      <c r="C667" s="36">
        <v>4</v>
      </c>
      <c r="D667" s="46">
        <v>414</v>
      </c>
      <c r="E667" s="46" t="s">
        <v>55</v>
      </c>
      <c r="F667" s="46">
        <v>23</v>
      </c>
      <c r="G667" s="36" t="s">
        <v>115</v>
      </c>
      <c r="H667" s="54">
        <v>19.760000000000002</v>
      </c>
      <c r="I667" s="57">
        <v>1.2885680371882762</v>
      </c>
      <c r="J667" s="57" t="s">
        <v>238</v>
      </c>
      <c r="K667" s="57">
        <v>-0.8513182043897074</v>
      </c>
      <c r="L667" s="54">
        <v>16.25</v>
      </c>
      <c r="M667" s="47">
        <v>22.1</v>
      </c>
      <c r="N667" s="48" t="s">
        <v>125</v>
      </c>
    </row>
    <row r="668" spans="1:14">
      <c r="A668" s="44">
        <v>41888</v>
      </c>
      <c r="B668" s="45">
        <v>0.48958333333333331</v>
      </c>
      <c r="C668" s="36">
        <v>4</v>
      </c>
      <c r="D668" s="46">
        <v>414</v>
      </c>
      <c r="E668" s="46" t="s">
        <v>55</v>
      </c>
      <c r="F668" s="46">
        <v>24</v>
      </c>
      <c r="G668" s="36" t="s">
        <v>115</v>
      </c>
      <c r="H668" s="54">
        <v>19.760000000000002</v>
      </c>
      <c r="I668" s="57">
        <v>1.9327056</v>
      </c>
      <c r="J668" s="57" t="s">
        <v>238</v>
      </c>
      <c r="K668" s="57">
        <v>1.3268304</v>
      </c>
      <c r="L668" s="54">
        <v>15.8</v>
      </c>
      <c r="M668" s="47">
        <v>30</v>
      </c>
      <c r="N668" s="48" t="s">
        <v>125</v>
      </c>
    </row>
    <row r="669" spans="1:14">
      <c r="A669" s="44">
        <v>41910</v>
      </c>
      <c r="B669" s="45">
        <v>0.38680555555555557</v>
      </c>
      <c r="C669" s="36">
        <v>1</v>
      </c>
      <c r="D669" s="46">
        <v>105</v>
      </c>
      <c r="E669" s="46" t="s">
        <v>59</v>
      </c>
      <c r="F669" s="46">
        <v>1</v>
      </c>
      <c r="G669" s="36" t="s">
        <v>114</v>
      </c>
      <c r="H669" s="54">
        <v>21.792000000000002</v>
      </c>
      <c r="I669" s="57">
        <v>1.2578249140546023</v>
      </c>
      <c r="J669" s="57">
        <v>41873.174946748521</v>
      </c>
      <c r="K669" s="57">
        <v>16.383105432872018</v>
      </c>
      <c r="L669" s="54">
        <v>15.85</v>
      </c>
      <c r="M669" s="47">
        <v>27.5</v>
      </c>
      <c r="N669" s="37" t="s">
        <v>238</v>
      </c>
    </row>
    <row r="670" spans="1:14">
      <c r="A670" s="44">
        <v>41910</v>
      </c>
      <c r="B670" s="45">
        <v>0.38680555555555557</v>
      </c>
      <c r="C670" s="36">
        <v>1</v>
      </c>
      <c r="D670" s="46">
        <v>105</v>
      </c>
      <c r="E670" s="46" t="s">
        <v>59</v>
      </c>
      <c r="F670" s="46">
        <v>2</v>
      </c>
      <c r="G670" s="36" t="s">
        <v>114</v>
      </c>
      <c r="H670" s="54">
        <v>21.792000000000002</v>
      </c>
      <c r="I670" s="57">
        <v>0.19540747669524999</v>
      </c>
      <c r="J670" s="57">
        <v>18742.806355972814</v>
      </c>
      <c r="K670" s="57">
        <v>19.592877558746462</v>
      </c>
      <c r="L670" s="54">
        <v>15.1</v>
      </c>
      <c r="M670" s="47">
        <v>23.7</v>
      </c>
      <c r="N670" s="37" t="s">
        <v>238</v>
      </c>
    </row>
    <row r="671" spans="1:14">
      <c r="A671" s="44">
        <v>41910</v>
      </c>
      <c r="B671" s="45">
        <v>0.38680555555555557</v>
      </c>
      <c r="C671" s="36">
        <v>1</v>
      </c>
      <c r="D671" s="46">
        <v>107</v>
      </c>
      <c r="E671" s="46" t="s">
        <v>45</v>
      </c>
      <c r="F671" s="46">
        <v>3</v>
      </c>
      <c r="G671" s="36" t="s">
        <v>114</v>
      </c>
      <c r="H671" s="54">
        <v>21.792000000000002</v>
      </c>
      <c r="I671" s="57">
        <v>0.82387743762272192</v>
      </c>
      <c r="J671" s="57">
        <v>46909.809653565891</v>
      </c>
      <c r="K671" s="57">
        <v>-1.4738663520689483</v>
      </c>
      <c r="L671" s="54">
        <v>14.9</v>
      </c>
      <c r="M671" s="47">
        <v>25.6</v>
      </c>
      <c r="N671" s="37" t="s">
        <v>238</v>
      </c>
    </row>
    <row r="672" spans="1:14">
      <c r="A672" s="44">
        <v>41910</v>
      </c>
      <c r="B672" s="45">
        <v>0.38680555555555557</v>
      </c>
      <c r="C672" s="36">
        <v>1</v>
      </c>
      <c r="D672" s="46">
        <v>107</v>
      </c>
      <c r="E672" s="46" t="s">
        <v>45</v>
      </c>
      <c r="F672" s="46">
        <v>4</v>
      </c>
      <c r="G672" s="36" t="s">
        <v>114</v>
      </c>
      <c r="H672" s="54">
        <v>21.792000000000002</v>
      </c>
      <c r="I672" s="57">
        <v>1.7744601754033649</v>
      </c>
      <c r="J672" s="57">
        <v>59098.638726647769</v>
      </c>
      <c r="K672" s="57">
        <v>-0.53426436360768836</v>
      </c>
      <c r="L672" s="54">
        <v>15.9</v>
      </c>
      <c r="M672" s="47">
        <v>25.5</v>
      </c>
      <c r="N672" s="37" t="s">
        <v>238</v>
      </c>
    </row>
    <row r="673" spans="1:14">
      <c r="A673" s="44">
        <v>41910</v>
      </c>
      <c r="B673" s="45">
        <v>0.43402777777777773</v>
      </c>
      <c r="C673" s="36">
        <v>1</v>
      </c>
      <c r="D673" s="46">
        <v>111</v>
      </c>
      <c r="E673" s="46" t="s">
        <v>46</v>
      </c>
      <c r="F673" s="46">
        <v>5</v>
      </c>
      <c r="G673" s="36" t="s">
        <v>114</v>
      </c>
      <c r="H673" s="54">
        <v>23.824999999999999</v>
      </c>
      <c r="I673" s="57">
        <v>0.42626398047277259</v>
      </c>
      <c r="J673" s="57">
        <v>75266.989322902882</v>
      </c>
      <c r="K673" s="57">
        <v>-2.4198784430346243</v>
      </c>
      <c r="L673" s="54">
        <v>15.8</v>
      </c>
      <c r="M673" s="47">
        <v>20.8</v>
      </c>
      <c r="N673" s="37" t="s">
        <v>238</v>
      </c>
    </row>
    <row r="674" spans="1:14">
      <c r="A674" s="44">
        <v>41910</v>
      </c>
      <c r="B674" s="45">
        <v>0.43402777777777773</v>
      </c>
      <c r="C674" s="36">
        <v>1</v>
      </c>
      <c r="D674" s="46">
        <v>111</v>
      </c>
      <c r="E674" s="46" t="s">
        <v>46</v>
      </c>
      <c r="F674" s="46">
        <v>6</v>
      </c>
      <c r="G674" s="36" t="s">
        <v>114</v>
      </c>
      <c r="H674" s="54">
        <v>23.824999999999999</v>
      </c>
      <c r="I674" s="57">
        <v>0.36721958318584846</v>
      </c>
      <c r="J674" s="57">
        <v>76636.964274351834</v>
      </c>
      <c r="K674" s="57">
        <v>-2.6107408525053595</v>
      </c>
      <c r="L674" s="54">
        <v>14.350000000000001</v>
      </c>
      <c r="M674" s="47">
        <v>29</v>
      </c>
      <c r="N674" s="37" t="s">
        <v>238</v>
      </c>
    </row>
    <row r="675" spans="1:14">
      <c r="A675" s="44">
        <v>41910</v>
      </c>
      <c r="B675" s="45">
        <v>0.43402777777777773</v>
      </c>
      <c r="C675" s="36">
        <v>1</v>
      </c>
      <c r="D675" s="46">
        <v>113</v>
      </c>
      <c r="E675" s="46" t="s">
        <v>55</v>
      </c>
      <c r="F675" s="46">
        <v>7</v>
      </c>
      <c r="G675" s="36" t="s">
        <v>115</v>
      </c>
      <c r="H675" s="54">
        <v>23.824999999999999</v>
      </c>
      <c r="I675" s="57">
        <v>0.62787315682753431</v>
      </c>
      <c r="J675" s="57">
        <v>15232.839258603788</v>
      </c>
      <c r="K675" s="57">
        <v>-2.4478842774781189</v>
      </c>
      <c r="L675" s="54">
        <v>14.4</v>
      </c>
      <c r="M675" s="47">
        <v>26.2</v>
      </c>
      <c r="N675" s="37" t="s">
        <v>238</v>
      </c>
    </row>
    <row r="676" spans="1:14">
      <c r="A676" s="44">
        <v>41910</v>
      </c>
      <c r="B676" s="45">
        <v>0.43402777777777773</v>
      </c>
      <c r="C676" s="36">
        <v>1</v>
      </c>
      <c r="D676" s="46">
        <v>113</v>
      </c>
      <c r="E676" s="46" t="s">
        <v>55</v>
      </c>
      <c r="F676" s="46">
        <v>8</v>
      </c>
      <c r="G676" s="36" t="s">
        <v>115</v>
      </c>
      <c r="H676" s="54">
        <v>23.824999999999999</v>
      </c>
      <c r="I676" s="57">
        <v>0.35663911248679403</v>
      </c>
      <c r="J676" s="57">
        <v>8499.6397105755732</v>
      </c>
      <c r="K676" s="57">
        <v>3.7937669786212518</v>
      </c>
      <c r="L676" s="54">
        <v>14.7</v>
      </c>
      <c r="M676" s="47">
        <v>22.7</v>
      </c>
      <c r="N676" s="37" t="s">
        <v>238</v>
      </c>
    </row>
    <row r="677" spans="1:14">
      <c r="A677" s="44">
        <v>41910</v>
      </c>
      <c r="B677" s="45">
        <v>0.47222222222222227</v>
      </c>
      <c r="C677" s="36">
        <v>3</v>
      </c>
      <c r="D677" s="46">
        <v>311</v>
      </c>
      <c r="E677" s="46" t="s">
        <v>55</v>
      </c>
      <c r="F677" s="46">
        <v>9</v>
      </c>
      <c r="G677" s="36" t="s">
        <v>115</v>
      </c>
      <c r="H677" s="54">
        <v>25.55</v>
      </c>
      <c r="I677" s="57">
        <v>0.67540343226389044</v>
      </c>
      <c r="J677" s="57">
        <v>7758.7449657168863</v>
      </c>
      <c r="K677" s="57">
        <v>2.8633153591057745</v>
      </c>
      <c r="L677" s="54">
        <v>14.9</v>
      </c>
      <c r="M677" s="47">
        <v>22.6</v>
      </c>
      <c r="N677" s="37" t="s">
        <v>238</v>
      </c>
    </row>
    <row r="678" spans="1:14">
      <c r="A678" s="44">
        <v>41910</v>
      </c>
      <c r="B678" s="45">
        <v>0.47222222222222227</v>
      </c>
      <c r="C678" s="36">
        <v>3</v>
      </c>
      <c r="D678" s="46">
        <v>311</v>
      </c>
      <c r="E678" s="46" t="s">
        <v>55</v>
      </c>
      <c r="F678" s="46">
        <v>10</v>
      </c>
      <c r="G678" s="36" t="s">
        <v>115</v>
      </c>
      <c r="H678" s="54">
        <v>25.55</v>
      </c>
      <c r="I678" s="57">
        <v>0.4859830545828992</v>
      </c>
      <c r="J678" s="57">
        <v>9869.6117496657716</v>
      </c>
      <c r="K678" s="57">
        <v>2.6772854130332315</v>
      </c>
      <c r="L678" s="54">
        <v>15.7</v>
      </c>
      <c r="M678" s="47">
        <v>18.899999999999999</v>
      </c>
      <c r="N678" s="37" t="s">
        <v>238</v>
      </c>
    </row>
    <row r="679" spans="1:14">
      <c r="A679" s="44">
        <v>41910</v>
      </c>
      <c r="B679" s="45">
        <v>0.47222222222222227</v>
      </c>
      <c r="C679" s="36">
        <v>3</v>
      </c>
      <c r="D679" s="46">
        <v>305</v>
      </c>
      <c r="E679" s="46" t="s">
        <v>46</v>
      </c>
      <c r="F679" s="46">
        <v>11</v>
      </c>
      <c r="G679" s="36" t="s">
        <v>114</v>
      </c>
      <c r="H679" s="54">
        <v>25.55</v>
      </c>
      <c r="I679" s="57">
        <v>1.4861412931705245</v>
      </c>
      <c r="J679" s="57">
        <v>91026.198842822283</v>
      </c>
      <c r="K679" s="57">
        <v>-1.9763468622214213</v>
      </c>
      <c r="L679" s="54">
        <v>17.399999999999999</v>
      </c>
      <c r="M679" s="47">
        <v>18.899999999999999</v>
      </c>
      <c r="N679" s="37" t="s">
        <v>238</v>
      </c>
    </row>
    <row r="680" spans="1:14">
      <c r="A680" s="44">
        <v>41910</v>
      </c>
      <c r="B680" s="45">
        <v>0.47222222222222227</v>
      </c>
      <c r="C680" s="36">
        <v>3</v>
      </c>
      <c r="D680" s="46">
        <v>305</v>
      </c>
      <c r="E680" s="46" t="s">
        <v>46</v>
      </c>
      <c r="F680" s="46">
        <v>12</v>
      </c>
      <c r="G680" s="36" t="s">
        <v>114</v>
      </c>
      <c r="H680" s="54">
        <v>25.55</v>
      </c>
      <c r="I680" s="57">
        <v>1.1073190889027609</v>
      </c>
      <c r="J680" s="57">
        <v>71710.476080679247</v>
      </c>
      <c r="K680" s="57">
        <v>0.22245099953826039</v>
      </c>
      <c r="L680" s="54">
        <v>15.8</v>
      </c>
      <c r="M680" s="47">
        <v>29.8</v>
      </c>
      <c r="N680" s="37" t="s">
        <v>238</v>
      </c>
    </row>
    <row r="681" spans="1:14">
      <c r="A681" s="44">
        <v>41910</v>
      </c>
      <c r="B681" s="45">
        <v>0.39166666666666666</v>
      </c>
      <c r="C681" s="36">
        <v>3</v>
      </c>
      <c r="D681" s="46">
        <v>308</v>
      </c>
      <c r="E681" s="46" t="s">
        <v>59</v>
      </c>
      <c r="F681" s="46">
        <v>13</v>
      </c>
      <c r="G681" s="36" t="s">
        <v>114</v>
      </c>
      <c r="H681" s="54">
        <v>22.13</v>
      </c>
      <c r="I681" s="57">
        <v>0.40094129635781967</v>
      </c>
      <c r="J681" s="57">
        <v>33726.435841364961</v>
      </c>
      <c r="K681" s="57">
        <v>-2.3228419116256056</v>
      </c>
      <c r="L681" s="54">
        <v>15.65</v>
      </c>
      <c r="M681" s="47">
        <v>27.7</v>
      </c>
      <c r="N681" s="37" t="s">
        <v>238</v>
      </c>
    </row>
    <row r="682" spans="1:14">
      <c r="A682" s="44">
        <v>41910</v>
      </c>
      <c r="B682" s="45">
        <v>0.39166666666666666</v>
      </c>
      <c r="C682" s="36">
        <v>3</v>
      </c>
      <c r="D682" s="46">
        <v>308</v>
      </c>
      <c r="E682" s="46" t="s">
        <v>59</v>
      </c>
      <c r="F682" s="46">
        <v>14</v>
      </c>
      <c r="G682" s="36" t="s">
        <v>114</v>
      </c>
      <c r="H682" s="54">
        <v>22.13</v>
      </c>
      <c r="I682" s="57">
        <v>0.83848788750131209</v>
      </c>
      <c r="J682" s="57">
        <v>49028.12477334201</v>
      </c>
      <c r="K682" s="57">
        <v>2.1672277115196446</v>
      </c>
      <c r="L682" s="54">
        <v>14.8</v>
      </c>
      <c r="M682" s="47">
        <v>29.1</v>
      </c>
      <c r="N682" s="37" t="s">
        <v>238</v>
      </c>
    </row>
    <row r="683" spans="1:14">
      <c r="A683" s="44">
        <v>41910</v>
      </c>
      <c r="B683" s="45">
        <v>0.39166666666666666</v>
      </c>
      <c r="C683" s="36">
        <v>3</v>
      </c>
      <c r="D683" s="46">
        <v>309</v>
      </c>
      <c r="E683" s="46" t="s">
        <v>45</v>
      </c>
      <c r="F683" s="46">
        <v>15</v>
      </c>
      <c r="G683" s="36" t="s">
        <v>114</v>
      </c>
      <c r="H683" s="54">
        <v>22.13</v>
      </c>
      <c r="I683" s="57">
        <v>1.5112103343878605</v>
      </c>
      <c r="J683" s="57">
        <v>61992.413502002426</v>
      </c>
      <c r="K683" s="57">
        <v>-1.5199683956257641</v>
      </c>
      <c r="L683" s="54">
        <v>14.95</v>
      </c>
      <c r="M683" s="47">
        <v>29.8</v>
      </c>
      <c r="N683" s="37" t="s">
        <v>238</v>
      </c>
    </row>
    <row r="684" spans="1:14">
      <c r="A684" s="44">
        <v>41910</v>
      </c>
      <c r="B684" s="45">
        <v>0.39166666666666666</v>
      </c>
      <c r="C684" s="36">
        <v>3</v>
      </c>
      <c r="D684" s="46">
        <v>309</v>
      </c>
      <c r="E684" s="46" t="s">
        <v>45</v>
      </c>
      <c r="F684" s="46">
        <v>16</v>
      </c>
      <c r="G684" s="36" t="s">
        <v>114</v>
      </c>
      <c r="H684" s="54">
        <v>22.13</v>
      </c>
      <c r="I684" s="57">
        <v>1.658513666602133</v>
      </c>
      <c r="J684" s="57">
        <v>56707.462103911414</v>
      </c>
      <c r="K684" s="57">
        <v>-3.4493403616989946</v>
      </c>
      <c r="L684" s="54">
        <v>15.3</v>
      </c>
      <c r="M684" s="47">
        <v>21.3</v>
      </c>
      <c r="N684" s="37" t="s">
        <v>238</v>
      </c>
    </row>
    <row r="685" spans="1:14">
      <c r="A685" s="44">
        <v>41910</v>
      </c>
      <c r="B685" s="45">
        <v>0.43333333333333335</v>
      </c>
      <c r="C685" s="36">
        <v>4</v>
      </c>
      <c r="D685" s="46">
        <v>409</v>
      </c>
      <c r="E685" s="46" t="s">
        <v>46</v>
      </c>
      <c r="F685" s="46">
        <v>17</v>
      </c>
      <c r="G685" s="36" t="s">
        <v>114</v>
      </c>
      <c r="H685" s="54">
        <v>23.802</v>
      </c>
      <c r="I685" s="57">
        <v>1.3164714168190266</v>
      </c>
      <c r="J685" s="57">
        <v>73090.742035094823</v>
      </c>
      <c r="K685" s="57">
        <v>3.9921547594961999</v>
      </c>
      <c r="L685" s="54">
        <v>15.350000000000001</v>
      </c>
      <c r="M685" s="47">
        <v>25</v>
      </c>
      <c r="N685" s="37" t="s">
        <v>238</v>
      </c>
    </row>
    <row r="686" spans="1:14">
      <c r="A686" s="44">
        <v>41910</v>
      </c>
      <c r="B686" s="45">
        <v>0.43333333333333335</v>
      </c>
      <c r="C686" s="36">
        <v>4</v>
      </c>
      <c r="D686" s="46">
        <v>409</v>
      </c>
      <c r="E686" s="46" t="s">
        <v>46</v>
      </c>
      <c r="F686" s="46">
        <v>18</v>
      </c>
      <c r="G686" s="36" t="s">
        <v>114</v>
      </c>
      <c r="H686" s="54">
        <v>23.802</v>
      </c>
      <c r="I686" s="57">
        <v>1.0778393469872081</v>
      </c>
      <c r="J686" s="57">
        <v>67204.634961787131</v>
      </c>
      <c r="K686" s="57">
        <v>-11.502260233096139</v>
      </c>
      <c r="L686" s="54">
        <v>15.75</v>
      </c>
      <c r="M686" s="47">
        <v>25.8</v>
      </c>
      <c r="N686" s="37" t="s">
        <v>238</v>
      </c>
    </row>
    <row r="687" spans="1:14">
      <c r="A687" s="44">
        <v>41910</v>
      </c>
      <c r="B687" s="45">
        <v>0.43333333333333335</v>
      </c>
      <c r="C687" s="36">
        <v>4</v>
      </c>
      <c r="D687" s="46">
        <v>404</v>
      </c>
      <c r="E687" s="46" t="s">
        <v>45</v>
      </c>
      <c r="F687" s="46">
        <v>19</v>
      </c>
      <c r="G687" s="36" t="s">
        <v>114</v>
      </c>
      <c r="H687" s="54">
        <v>23.802</v>
      </c>
      <c r="I687" s="57">
        <v>1.5324373261089135</v>
      </c>
      <c r="J687" s="57">
        <v>74076.210156883273</v>
      </c>
      <c r="K687" s="57">
        <v>5.222673624050695</v>
      </c>
      <c r="L687" s="54">
        <v>15.75</v>
      </c>
      <c r="M687" s="47">
        <v>28.3</v>
      </c>
      <c r="N687" s="37" t="s">
        <v>238</v>
      </c>
    </row>
    <row r="688" spans="1:14">
      <c r="A688" s="44">
        <v>41923</v>
      </c>
      <c r="B688" s="45">
        <v>0.47916666666666669</v>
      </c>
      <c r="C688" s="36">
        <v>1</v>
      </c>
      <c r="D688" s="46">
        <v>113</v>
      </c>
      <c r="E688" s="46" t="s">
        <v>55</v>
      </c>
      <c r="F688" s="46">
        <v>7</v>
      </c>
      <c r="G688" s="36" t="s">
        <v>115</v>
      </c>
      <c r="H688" s="54">
        <v>12.38</v>
      </c>
      <c r="I688" s="57">
        <v>0.60577880445811361</v>
      </c>
      <c r="J688" s="57">
        <v>6045.8260743213777</v>
      </c>
      <c r="K688" s="57">
        <v>-1.7476628546155388</v>
      </c>
      <c r="L688" s="54">
        <v>17.149999999999999</v>
      </c>
      <c r="M688" s="47">
        <v>30.1</v>
      </c>
      <c r="N688" s="48" t="s">
        <v>126</v>
      </c>
    </row>
    <row r="689" spans="1:14">
      <c r="A689" s="44">
        <v>41923</v>
      </c>
      <c r="B689" s="45">
        <v>0.47916666666666669</v>
      </c>
      <c r="C689" s="36">
        <v>1</v>
      </c>
      <c r="D689" s="46">
        <v>113</v>
      </c>
      <c r="E689" s="46" t="s">
        <v>55</v>
      </c>
      <c r="F689" s="46">
        <v>8</v>
      </c>
      <c r="G689" s="36" t="s">
        <v>115</v>
      </c>
      <c r="H689" s="54">
        <v>12.38</v>
      </c>
      <c r="I689" s="57">
        <v>8.5606384122267759E-2</v>
      </c>
      <c r="J689" s="57">
        <v>4063.8514778841072</v>
      </c>
      <c r="K689" s="57">
        <v>1.8529696649195377</v>
      </c>
      <c r="L689" s="54">
        <v>17.399999999999999</v>
      </c>
      <c r="M689" s="47">
        <v>28.8</v>
      </c>
      <c r="N689" s="48" t="s">
        <v>126</v>
      </c>
    </row>
    <row r="690" spans="1:14">
      <c r="A690" s="44">
        <v>41923</v>
      </c>
      <c r="B690" s="45">
        <v>0.51736111111111105</v>
      </c>
      <c r="C690" s="36">
        <v>3</v>
      </c>
      <c r="D690" s="46">
        <v>311</v>
      </c>
      <c r="E690" s="46" t="s">
        <v>55</v>
      </c>
      <c r="F690" s="46">
        <v>9</v>
      </c>
      <c r="G690" s="36" t="s">
        <v>115</v>
      </c>
      <c r="H690" s="54">
        <v>13.1883</v>
      </c>
      <c r="I690" s="57">
        <v>0.72269645821910988</v>
      </c>
      <c r="J690" s="57">
        <v>7448.8107265500794</v>
      </c>
      <c r="K690" s="57">
        <v>-1.3663887248004727</v>
      </c>
      <c r="L690" s="54">
        <v>14.75</v>
      </c>
      <c r="M690" s="47">
        <v>27.8</v>
      </c>
      <c r="N690" s="48" t="s">
        <v>126</v>
      </c>
    </row>
    <row r="691" spans="1:14">
      <c r="A691" s="44">
        <v>41923</v>
      </c>
      <c r="B691" s="45">
        <v>0.51736111111111105</v>
      </c>
      <c r="C691" s="36">
        <v>3</v>
      </c>
      <c r="D691" s="46">
        <v>311</v>
      </c>
      <c r="E691" s="46" t="s">
        <v>55</v>
      </c>
      <c r="F691" s="46">
        <v>10</v>
      </c>
      <c r="G691" s="36" t="s">
        <v>114</v>
      </c>
      <c r="H691" s="54">
        <v>13.1883</v>
      </c>
      <c r="I691" s="57">
        <v>0.57647159093367351</v>
      </c>
      <c r="J691" s="57">
        <v>4834.6544182753305</v>
      </c>
      <c r="K691" s="57">
        <v>-1.0033019717948874</v>
      </c>
      <c r="L691" s="54">
        <v>14.850000000000001</v>
      </c>
      <c r="M691" s="47">
        <v>28.4</v>
      </c>
      <c r="N691" s="48" t="s">
        <v>126</v>
      </c>
    </row>
    <row r="692" spans="1:14">
      <c r="A692" s="44">
        <v>41923</v>
      </c>
      <c r="B692" s="45">
        <v>0.51736111111111105</v>
      </c>
      <c r="C692" s="36">
        <v>3</v>
      </c>
      <c r="D692" s="46">
        <v>305</v>
      </c>
      <c r="E692" s="46" t="s">
        <v>46</v>
      </c>
      <c r="F692" s="46">
        <v>11</v>
      </c>
      <c r="G692" s="36" t="s">
        <v>114</v>
      </c>
      <c r="H692" s="54">
        <v>13.1883</v>
      </c>
      <c r="I692" s="57">
        <v>0.24733579828052121</v>
      </c>
      <c r="J692" s="57">
        <v>43785.280663567602</v>
      </c>
      <c r="K692" s="57">
        <v>-7.2665509905170618</v>
      </c>
      <c r="L692" s="54">
        <v>8.1</v>
      </c>
      <c r="M692" s="47">
        <v>27.8</v>
      </c>
      <c r="N692" s="48" t="s">
        <v>126</v>
      </c>
    </row>
    <row r="693" spans="1:14">
      <c r="A693" s="44">
        <v>41923</v>
      </c>
      <c r="B693" s="45">
        <v>0.51736111111111105</v>
      </c>
      <c r="C693" s="36">
        <v>3</v>
      </c>
      <c r="D693" s="46">
        <v>305</v>
      </c>
      <c r="E693" s="46" t="s">
        <v>46</v>
      </c>
      <c r="F693" s="46">
        <v>12</v>
      </c>
      <c r="G693" s="36" t="s">
        <v>114</v>
      </c>
      <c r="H693" s="54">
        <v>13.1883</v>
      </c>
      <c r="I693" s="57">
        <v>-1.8366636543121109E-2</v>
      </c>
      <c r="J693" s="57">
        <v>34237.917538652502</v>
      </c>
      <c r="K693" s="57">
        <v>4.70558894035159</v>
      </c>
      <c r="L693" s="54">
        <v>8.3000000000000007</v>
      </c>
      <c r="M693" s="47">
        <v>29.7</v>
      </c>
      <c r="N693" s="48" t="s">
        <v>126</v>
      </c>
    </row>
    <row r="694" spans="1:14">
      <c r="A694" s="44">
        <v>41923</v>
      </c>
      <c r="B694" s="45">
        <v>0.45833333333333331</v>
      </c>
      <c r="C694" s="36">
        <v>3</v>
      </c>
      <c r="D694" s="46">
        <v>308</v>
      </c>
      <c r="E694" s="46" t="s">
        <v>59</v>
      </c>
      <c r="F694" s="46">
        <v>13</v>
      </c>
      <c r="G694" s="36" t="s">
        <v>114</v>
      </c>
      <c r="H694" s="54">
        <v>11.62</v>
      </c>
      <c r="I694" s="57">
        <v>1.4193528383625891</v>
      </c>
      <c r="J694" s="57">
        <v>17231.961448767866</v>
      </c>
      <c r="K694" s="57">
        <v>-3.1296415212689808</v>
      </c>
      <c r="L694" s="54">
        <v>8.15</v>
      </c>
      <c r="M694" s="47">
        <v>27.9</v>
      </c>
      <c r="N694" s="48" t="s">
        <v>126</v>
      </c>
    </row>
    <row r="695" spans="1:14">
      <c r="A695" s="44">
        <v>41923</v>
      </c>
      <c r="B695" s="45">
        <v>0.45833333333333331</v>
      </c>
      <c r="C695" s="36">
        <v>3</v>
      </c>
      <c r="D695" s="46">
        <v>308</v>
      </c>
      <c r="E695" s="46" t="s">
        <v>59</v>
      </c>
      <c r="F695" s="46">
        <v>14</v>
      </c>
      <c r="G695" s="36" t="s">
        <v>114</v>
      </c>
      <c r="H695" s="54">
        <v>11.62</v>
      </c>
      <c r="I695" s="57">
        <v>1.5907457922365991</v>
      </c>
      <c r="J695" s="57">
        <v>20414.896573944472</v>
      </c>
      <c r="K695" s="57">
        <v>-9.1254194557602073</v>
      </c>
      <c r="L695" s="54">
        <v>6.9499999999999993</v>
      </c>
      <c r="M695" s="47">
        <v>28.4</v>
      </c>
      <c r="N695" s="48" t="s">
        <v>126</v>
      </c>
    </row>
    <row r="696" spans="1:14">
      <c r="A696" s="44">
        <v>41923</v>
      </c>
      <c r="B696" s="45">
        <v>0.45833333333333331</v>
      </c>
      <c r="C696" s="36">
        <v>3</v>
      </c>
      <c r="D696" s="46">
        <v>309</v>
      </c>
      <c r="E696" s="46" t="s">
        <v>45</v>
      </c>
      <c r="F696" s="46">
        <v>15</v>
      </c>
      <c r="G696" s="36" t="s">
        <v>114</v>
      </c>
      <c r="H696" s="54">
        <v>11.62</v>
      </c>
      <c r="I696" s="57">
        <v>0.19244002951118111</v>
      </c>
      <c r="J696" s="57">
        <v>44825.686851009872</v>
      </c>
      <c r="K696" s="57">
        <v>-0.18847925567431156</v>
      </c>
      <c r="L696" s="54">
        <v>6.9</v>
      </c>
      <c r="M696" s="47">
        <v>30.7</v>
      </c>
      <c r="N696" s="48" t="s">
        <v>126</v>
      </c>
    </row>
    <row r="697" spans="1:14">
      <c r="A697" s="44">
        <v>41923</v>
      </c>
      <c r="B697" s="45">
        <v>0.45833333333333331</v>
      </c>
      <c r="C697" s="36">
        <v>3</v>
      </c>
      <c r="D697" s="46">
        <v>309</v>
      </c>
      <c r="E697" s="46" t="s">
        <v>45</v>
      </c>
      <c r="F697" s="46">
        <v>16</v>
      </c>
      <c r="G697" s="36" t="s">
        <v>114</v>
      </c>
      <c r="H697" s="54">
        <v>11.62</v>
      </c>
      <c r="I697" s="57">
        <v>0.45132298421746769</v>
      </c>
      <c r="J697" s="57">
        <v>36672.714563275404</v>
      </c>
      <c r="K697" s="57">
        <v>-2.0641496108516315</v>
      </c>
      <c r="L697" s="54">
        <v>7.9</v>
      </c>
      <c r="M697" s="47">
        <v>22</v>
      </c>
      <c r="N697" s="48" t="s">
        <v>126</v>
      </c>
    </row>
    <row r="698" spans="1:14">
      <c r="A698" s="44">
        <v>41923</v>
      </c>
      <c r="B698" s="45">
        <v>0.49652777777777773</v>
      </c>
      <c r="C698" s="36">
        <v>4</v>
      </c>
      <c r="D698" s="46">
        <v>409</v>
      </c>
      <c r="E698" s="46" t="s">
        <v>46</v>
      </c>
      <c r="F698" s="46">
        <v>17</v>
      </c>
      <c r="G698" s="36" t="s">
        <v>114</v>
      </c>
      <c r="H698" s="54">
        <v>12.84</v>
      </c>
      <c r="I698" s="57">
        <v>0.23908069873125395</v>
      </c>
      <c r="J698" s="57">
        <v>44299.806652899009</v>
      </c>
      <c r="K698" s="57">
        <v>1.380745482969985</v>
      </c>
      <c r="L698" s="54">
        <v>7.95</v>
      </c>
      <c r="M698" s="47">
        <v>22.3</v>
      </c>
      <c r="N698" s="48" t="s">
        <v>126</v>
      </c>
    </row>
    <row r="699" spans="1:14">
      <c r="A699" s="44">
        <v>41923</v>
      </c>
      <c r="B699" s="45">
        <v>0.49652777777777773</v>
      </c>
      <c r="C699" s="36">
        <v>4</v>
      </c>
      <c r="D699" s="46">
        <v>409</v>
      </c>
      <c r="E699" s="46" t="s">
        <v>46</v>
      </c>
      <c r="F699" s="46">
        <v>18</v>
      </c>
      <c r="G699" s="36" t="s">
        <v>114</v>
      </c>
      <c r="H699" s="54">
        <v>12.84</v>
      </c>
      <c r="I699" s="57">
        <v>5.9468812457523071E-2</v>
      </c>
      <c r="J699" s="57">
        <v>29051.500743480545</v>
      </c>
      <c r="K699" s="57">
        <v>-4.1300198827351196</v>
      </c>
      <c r="L699" s="54">
        <v>8.15</v>
      </c>
      <c r="M699" s="47">
        <v>26.4</v>
      </c>
      <c r="N699" s="48" t="s">
        <v>126</v>
      </c>
    </row>
    <row r="700" spans="1:14">
      <c r="A700" s="44">
        <v>41923</v>
      </c>
      <c r="B700" s="45">
        <v>0.49652777777777773</v>
      </c>
      <c r="C700" s="36">
        <v>4</v>
      </c>
      <c r="D700" s="46">
        <v>404</v>
      </c>
      <c r="E700" s="46" t="s">
        <v>45</v>
      </c>
      <c r="F700" s="46">
        <v>19</v>
      </c>
      <c r="G700" s="36" t="s">
        <v>114</v>
      </c>
      <c r="H700" s="54">
        <v>12.84</v>
      </c>
      <c r="I700" s="57">
        <v>1.3468409663968501</v>
      </c>
      <c r="J700" s="57">
        <v>36614.702043454621</v>
      </c>
      <c r="K700" s="57">
        <v>0.17109270538397564</v>
      </c>
      <c r="L700" s="54">
        <v>7.85</v>
      </c>
      <c r="M700" s="47">
        <v>28</v>
      </c>
      <c r="N700" s="48" t="s">
        <v>126</v>
      </c>
    </row>
    <row r="701" spans="1:14">
      <c r="A701" s="44">
        <v>41923</v>
      </c>
      <c r="B701" s="45">
        <v>0.49652777777777773</v>
      </c>
      <c r="C701" s="36">
        <v>4</v>
      </c>
      <c r="D701" s="46">
        <v>404</v>
      </c>
      <c r="E701" s="46" t="s">
        <v>45</v>
      </c>
      <c r="F701" s="46">
        <v>20</v>
      </c>
      <c r="G701" s="36" t="s">
        <v>114</v>
      </c>
      <c r="H701" s="54">
        <v>12.84</v>
      </c>
      <c r="I701" s="57">
        <v>0.92831383516261545</v>
      </c>
      <c r="J701" s="57">
        <v>51959.742846683323</v>
      </c>
      <c r="K701" s="57">
        <v>-1.3943700944999711</v>
      </c>
      <c r="L701" s="54">
        <v>10.8</v>
      </c>
      <c r="M701" s="47">
        <v>34.9</v>
      </c>
      <c r="N701" s="48" t="s">
        <v>126</v>
      </c>
    </row>
    <row r="702" spans="1:14">
      <c r="A702" s="44">
        <v>41923</v>
      </c>
      <c r="B702" s="45">
        <v>0.5395833333333333</v>
      </c>
      <c r="C702" s="36">
        <v>4</v>
      </c>
      <c r="D702" s="46">
        <v>406</v>
      </c>
      <c r="E702" s="46" t="s">
        <v>59</v>
      </c>
      <c r="F702" s="46">
        <v>21</v>
      </c>
      <c r="G702" s="36" t="s">
        <v>114</v>
      </c>
      <c r="H702" s="54">
        <v>13.44</v>
      </c>
      <c r="I702" s="57">
        <v>7.3634824985487475</v>
      </c>
      <c r="J702" s="57">
        <v>31475.053048928436</v>
      </c>
      <c r="K702" s="57">
        <v>-4.6789140069549893</v>
      </c>
      <c r="L702" s="54">
        <v>0.75</v>
      </c>
      <c r="M702" s="47">
        <v>29.8</v>
      </c>
      <c r="N702" s="48" t="s">
        <v>126</v>
      </c>
    </row>
    <row r="703" spans="1:14">
      <c r="A703" s="44">
        <v>41955</v>
      </c>
      <c r="B703" s="45">
        <v>0.66666666666666663</v>
      </c>
      <c r="C703" s="36">
        <v>1</v>
      </c>
      <c r="D703" s="46">
        <v>105</v>
      </c>
      <c r="E703" s="46" t="s">
        <v>59</v>
      </c>
      <c r="F703" s="46">
        <v>1</v>
      </c>
      <c r="G703" s="36" t="s">
        <v>114</v>
      </c>
      <c r="H703" s="54">
        <v>-4.8730000000000002</v>
      </c>
      <c r="I703" s="57">
        <v>-0.26658918548971705</v>
      </c>
      <c r="J703" s="57">
        <v>-631.48919638115899</v>
      </c>
      <c r="K703" s="57">
        <v>5.4199581123133704</v>
      </c>
      <c r="L703" s="54">
        <v>0.19999999999999998</v>
      </c>
      <c r="M703" s="47">
        <v>31</v>
      </c>
      <c r="N703" s="48" t="s">
        <v>127</v>
      </c>
    </row>
    <row r="704" spans="1:14">
      <c r="A704" s="44">
        <v>41955</v>
      </c>
      <c r="B704" s="45">
        <v>0.66666666666666663</v>
      </c>
      <c r="C704" s="36">
        <v>1</v>
      </c>
      <c r="D704" s="46">
        <v>105</v>
      </c>
      <c r="E704" s="46" t="s">
        <v>59</v>
      </c>
      <c r="F704" s="46">
        <v>2</v>
      </c>
      <c r="G704" s="36" t="s">
        <v>114</v>
      </c>
      <c r="H704" s="54">
        <v>-4.8730000000000002</v>
      </c>
      <c r="I704" s="57">
        <v>8.0210149218730393</v>
      </c>
      <c r="J704" s="57">
        <v>37283.831930605069</v>
      </c>
      <c r="K704" s="57">
        <v>0.73230262165568705</v>
      </c>
      <c r="L704" s="54">
        <v>0.7</v>
      </c>
      <c r="M704" s="47">
        <v>20.9</v>
      </c>
      <c r="N704" s="48" t="s">
        <v>127</v>
      </c>
    </row>
    <row r="705" spans="1:14">
      <c r="A705" s="44">
        <v>41955</v>
      </c>
      <c r="B705" s="45">
        <v>0.66666666666666663</v>
      </c>
      <c r="C705" s="36">
        <v>1</v>
      </c>
      <c r="D705" s="46">
        <v>113</v>
      </c>
      <c r="E705" s="46" t="s">
        <v>55</v>
      </c>
      <c r="F705" s="46">
        <v>7</v>
      </c>
      <c r="G705" s="36" t="s">
        <v>128</v>
      </c>
      <c r="H705" s="54">
        <v>-4.8730000000000002</v>
      </c>
      <c r="I705" s="57">
        <v>1.3298826462438322</v>
      </c>
      <c r="J705" s="57">
        <v>16955.949268418346</v>
      </c>
      <c r="K705" s="57">
        <v>0.56144553670473818</v>
      </c>
      <c r="L705" s="54">
        <v>0.65</v>
      </c>
      <c r="M705" s="47">
        <v>16.399999999999999</v>
      </c>
      <c r="N705" s="48" t="s">
        <v>127</v>
      </c>
    </row>
    <row r="706" spans="1:14">
      <c r="A706" s="44">
        <v>41955</v>
      </c>
      <c r="B706" s="45">
        <v>0.66666666666666663</v>
      </c>
      <c r="C706" s="36">
        <v>1</v>
      </c>
      <c r="D706" s="46">
        <v>113</v>
      </c>
      <c r="E706" s="46" t="s">
        <v>55</v>
      </c>
      <c r="F706" s="46">
        <v>8</v>
      </c>
      <c r="G706" s="36" t="s">
        <v>128</v>
      </c>
      <c r="H706" s="54">
        <v>-4.8730000000000002</v>
      </c>
      <c r="I706" s="57">
        <v>4.2393815818525644E-2</v>
      </c>
      <c r="J706" s="57">
        <v>8781.9947342049381</v>
      </c>
      <c r="K706" s="57">
        <v>-4.7349699483979091</v>
      </c>
      <c r="L706" s="54">
        <v>1.65</v>
      </c>
      <c r="M706" s="47">
        <v>2.0499999999999998</v>
      </c>
      <c r="N706" s="48" t="s">
        <v>127</v>
      </c>
    </row>
    <row r="707" spans="1:14">
      <c r="A707" s="44">
        <v>41955</v>
      </c>
      <c r="B707" s="45">
        <v>0.625</v>
      </c>
      <c r="C707" s="36">
        <v>3</v>
      </c>
      <c r="D707" s="46">
        <v>311</v>
      </c>
      <c r="E707" s="46" t="s">
        <v>55</v>
      </c>
      <c r="F707" s="46">
        <v>9</v>
      </c>
      <c r="G707" s="36" t="s">
        <v>128</v>
      </c>
      <c r="H707" s="54">
        <v>-4.6989999999999998</v>
      </c>
      <c r="I707" s="57">
        <v>2.1091138338166324</v>
      </c>
      <c r="J707" s="57">
        <v>16524.637993937395</v>
      </c>
      <c r="K707" s="57">
        <v>0.46713734611007623</v>
      </c>
      <c r="L707" s="54">
        <v>1.6</v>
      </c>
      <c r="M707" s="47">
        <v>11.3</v>
      </c>
      <c r="N707" s="48" t="s">
        <v>127</v>
      </c>
    </row>
    <row r="708" spans="1:14">
      <c r="A708" s="44">
        <v>41955</v>
      </c>
      <c r="B708" s="45">
        <v>0.625</v>
      </c>
      <c r="C708" s="36">
        <v>3</v>
      </c>
      <c r="D708" s="46">
        <v>311</v>
      </c>
      <c r="E708" s="46" t="s">
        <v>55</v>
      </c>
      <c r="F708" s="46">
        <v>10</v>
      </c>
      <c r="G708" s="36" t="s">
        <v>128</v>
      </c>
      <c r="H708" s="54">
        <v>-4.6989999999999998</v>
      </c>
      <c r="I708" s="57">
        <v>-0.68430146224640065</v>
      </c>
      <c r="J708" s="57">
        <v>4938.6396019548283</v>
      </c>
      <c r="K708" s="57">
        <v>-6.1186616890527175</v>
      </c>
      <c r="L708" s="54">
        <v>1.3</v>
      </c>
      <c r="M708" s="47">
        <v>29</v>
      </c>
      <c r="N708" s="48" t="s">
        <v>127</v>
      </c>
    </row>
    <row r="709" spans="1:14">
      <c r="A709" s="44">
        <v>41955</v>
      </c>
      <c r="B709" s="45">
        <v>0.625</v>
      </c>
      <c r="C709" s="36">
        <v>3</v>
      </c>
      <c r="D709" s="46">
        <v>308</v>
      </c>
      <c r="E709" s="46" t="s">
        <v>59</v>
      </c>
      <c r="F709" s="46">
        <v>13</v>
      </c>
      <c r="G709" s="36" t="s">
        <v>114</v>
      </c>
      <c r="H709" s="54">
        <v>-4.6989999999999998</v>
      </c>
      <c r="I709" s="57">
        <v>2.935037765074477</v>
      </c>
      <c r="J709" s="57">
        <v>11203.263080747178</v>
      </c>
      <c r="K709" s="57">
        <v>1.5983420522390852</v>
      </c>
      <c r="L709" s="54">
        <v>0.7</v>
      </c>
      <c r="M709" s="47">
        <v>32.1</v>
      </c>
      <c r="N709" s="48" t="s">
        <v>127</v>
      </c>
    </row>
    <row r="710" spans="1:14">
      <c r="A710" s="44">
        <v>41955</v>
      </c>
      <c r="B710" s="45">
        <v>0.625</v>
      </c>
      <c r="C710" s="36">
        <v>3</v>
      </c>
      <c r="D710" s="46">
        <v>308</v>
      </c>
      <c r="E710" s="46" t="s">
        <v>59</v>
      </c>
      <c r="F710" s="46">
        <v>14</v>
      </c>
      <c r="G710" s="36" t="s">
        <v>114</v>
      </c>
      <c r="H710" s="54">
        <v>-4.6989999999999998</v>
      </c>
      <c r="I710" s="57">
        <v>12.804933535489839</v>
      </c>
      <c r="J710" s="57">
        <v>54970.770488504349</v>
      </c>
      <c r="K710" s="57">
        <v>0.1462910962160662</v>
      </c>
      <c r="L710" s="54">
        <v>1</v>
      </c>
      <c r="M710" s="47">
        <v>24.8</v>
      </c>
      <c r="N710" s="48" t="s">
        <v>127</v>
      </c>
    </row>
    <row r="711" spans="1:14">
      <c r="A711" s="44">
        <v>41955</v>
      </c>
      <c r="B711" s="45">
        <v>0.58333333333333337</v>
      </c>
      <c r="C711" s="36">
        <v>4</v>
      </c>
      <c r="D711" s="46">
        <v>406</v>
      </c>
      <c r="E711" s="46" t="s">
        <v>59</v>
      </c>
      <c r="F711" s="46">
        <v>21</v>
      </c>
      <c r="G711" s="36" t="s">
        <v>114</v>
      </c>
      <c r="H711" s="54">
        <v>-4.5279999999999996</v>
      </c>
      <c r="I711" s="57">
        <v>8.8907923147727494</v>
      </c>
      <c r="J711" s="57">
        <v>62372.425907649173</v>
      </c>
      <c r="K711" s="57">
        <v>3.5031876783317379</v>
      </c>
      <c r="L711" s="54">
        <v>1.1499999999999999</v>
      </c>
      <c r="M711" s="47">
        <v>30.8</v>
      </c>
      <c r="N711" s="48" t="s">
        <v>127</v>
      </c>
    </row>
    <row r="712" spans="1:14">
      <c r="A712" s="44">
        <v>41955</v>
      </c>
      <c r="B712" s="45">
        <v>0.58333333333333337</v>
      </c>
      <c r="C712" s="36">
        <v>4</v>
      </c>
      <c r="D712" s="46">
        <v>406</v>
      </c>
      <c r="E712" s="46" t="s">
        <v>59</v>
      </c>
      <c r="F712" s="46">
        <v>22</v>
      </c>
      <c r="G712" s="36" t="s">
        <v>114</v>
      </c>
      <c r="H712" s="54">
        <v>-4.5279999999999996</v>
      </c>
      <c r="I712" s="57" t="s">
        <v>238</v>
      </c>
      <c r="J712" s="57" t="s">
        <v>238</v>
      </c>
      <c r="K712" s="57" t="s">
        <v>238</v>
      </c>
      <c r="L712" s="54">
        <v>1.45</v>
      </c>
      <c r="M712" s="47">
        <v>24.4</v>
      </c>
      <c r="N712" s="48" t="s">
        <v>129</v>
      </c>
    </row>
    <row r="713" spans="1:14">
      <c r="A713" s="44">
        <v>41955</v>
      </c>
      <c r="B713" s="45">
        <v>0.58333333333333337</v>
      </c>
      <c r="C713" s="36">
        <v>4</v>
      </c>
      <c r="D713" s="46">
        <v>414</v>
      </c>
      <c r="E713" s="46" t="s">
        <v>55</v>
      </c>
      <c r="F713" s="46">
        <v>23</v>
      </c>
      <c r="G713" s="36" t="s">
        <v>128</v>
      </c>
      <c r="H713" s="54">
        <v>-4.5279999999999996</v>
      </c>
      <c r="I713" s="57">
        <v>5.6611090331975049</v>
      </c>
      <c r="J713" s="57">
        <v>38435.796022138653</v>
      </c>
      <c r="K713" s="57">
        <v>0.65976817901050933</v>
      </c>
      <c r="L713" s="54">
        <v>1.8</v>
      </c>
      <c r="M713" s="47">
        <v>16.399999999999999</v>
      </c>
      <c r="N713" s="48" t="s">
        <v>127</v>
      </c>
    </row>
    <row r="714" spans="1:14">
      <c r="A714" s="44">
        <v>41955</v>
      </c>
      <c r="B714" s="45">
        <v>0.58333333333333337</v>
      </c>
      <c r="C714" s="36">
        <v>4</v>
      </c>
      <c r="D714" s="46">
        <v>414</v>
      </c>
      <c r="E714" s="46" t="s">
        <v>55</v>
      </c>
      <c r="F714" s="46">
        <v>24</v>
      </c>
      <c r="G714" s="36" t="s">
        <v>128</v>
      </c>
      <c r="H714" s="54">
        <v>-4.5279999999999996</v>
      </c>
      <c r="I714" s="57">
        <v>6.3130612981880896</v>
      </c>
      <c r="J714" s="57">
        <v>48561.726278860442</v>
      </c>
      <c r="K714" s="57">
        <v>4.3734895630389294</v>
      </c>
      <c r="L714" s="54">
        <v>0.25</v>
      </c>
      <c r="M714" s="47">
        <v>27.6</v>
      </c>
      <c r="N714" s="48" t="s">
        <v>127</v>
      </c>
    </row>
    <row r="715" spans="1:14">
      <c r="A715" s="44">
        <v>41956</v>
      </c>
      <c r="B715" s="45">
        <v>0.40625</v>
      </c>
      <c r="C715" s="36">
        <v>1</v>
      </c>
      <c r="D715" s="46">
        <v>105</v>
      </c>
      <c r="E715" s="46" t="s">
        <v>59</v>
      </c>
      <c r="F715" s="46">
        <v>1</v>
      </c>
      <c r="G715" s="36" t="s">
        <v>114</v>
      </c>
      <c r="H715" s="54">
        <v>-4.7939999999999996</v>
      </c>
      <c r="I715" s="57">
        <v>2.8715338222447602</v>
      </c>
      <c r="J715" s="57">
        <v>1002.9964099327248</v>
      </c>
      <c r="K715" s="57">
        <v>2.035372143736458</v>
      </c>
      <c r="L715" s="54">
        <v>0.35</v>
      </c>
      <c r="M715" s="47">
        <v>17.8</v>
      </c>
      <c r="N715" s="48" t="s">
        <v>130</v>
      </c>
    </row>
    <row r="716" spans="1:14">
      <c r="A716" s="44">
        <v>41956</v>
      </c>
      <c r="B716" s="45">
        <v>0.40625</v>
      </c>
      <c r="C716" s="36">
        <v>1</v>
      </c>
      <c r="D716" s="46">
        <v>105</v>
      </c>
      <c r="E716" s="46" t="s">
        <v>59</v>
      </c>
      <c r="F716" s="46">
        <v>2</v>
      </c>
      <c r="G716" s="36" t="s">
        <v>114</v>
      </c>
      <c r="H716" s="54">
        <v>-4.7939999999999996</v>
      </c>
      <c r="I716" s="57">
        <v>20.951530356975383</v>
      </c>
      <c r="J716" s="57">
        <v>11117.594956434996</v>
      </c>
      <c r="K716" s="57">
        <v>-1.428893884986596</v>
      </c>
      <c r="L716" s="54">
        <v>-0.15000000000000002</v>
      </c>
      <c r="M716" s="54" t="s">
        <v>238</v>
      </c>
      <c r="N716" s="48" t="s">
        <v>130</v>
      </c>
    </row>
    <row r="717" spans="1:14">
      <c r="A717" s="44">
        <v>41956</v>
      </c>
      <c r="B717" s="45">
        <v>0.40625</v>
      </c>
      <c r="C717" s="36">
        <v>1</v>
      </c>
      <c r="D717" s="46">
        <v>107</v>
      </c>
      <c r="E717" s="46" t="s">
        <v>45</v>
      </c>
      <c r="F717" s="46">
        <v>3</v>
      </c>
      <c r="G717" s="36" t="s">
        <v>114</v>
      </c>
      <c r="H717" s="54">
        <v>-4.7939999999999996</v>
      </c>
      <c r="I717" s="57">
        <v>1.2507302697178848</v>
      </c>
      <c r="J717" s="57">
        <v>11229.399193131438</v>
      </c>
      <c r="K717" s="57">
        <v>-1.6969068671391883</v>
      </c>
      <c r="L717" s="54">
        <v>0.25</v>
      </c>
      <c r="M717" s="54" t="s">
        <v>238</v>
      </c>
      <c r="N717" s="48" t="s">
        <v>130</v>
      </c>
    </row>
    <row r="718" spans="1:14">
      <c r="A718" s="44">
        <v>41956</v>
      </c>
      <c r="B718" s="45">
        <v>0.40625</v>
      </c>
      <c r="C718" s="36">
        <v>1</v>
      </c>
      <c r="D718" s="46">
        <v>107</v>
      </c>
      <c r="E718" s="46" t="s">
        <v>45</v>
      </c>
      <c r="F718" s="46">
        <v>4</v>
      </c>
      <c r="G718" s="36" t="s">
        <v>114</v>
      </c>
      <c r="H718" s="54">
        <v>-4.7939999999999996</v>
      </c>
      <c r="I718" s="57">
        <v>0.73157632415798934</v>
      </c>
      <c r="J718" s="57">
        <v>9477.5855078905079</v>
      </c>
      <c r="K718" s="57">
        <v>-0.72828370711918777</v>
      </c>
      <c r="L718" s="54">
        <v>0</v>
      </c>
      <c r="M718" s="54" t="s">
        <v>238</v>
      </c>
      <c r="N718" s="48" t="s">
        <v>130</v>
      </c>
    </row>
    <row r="719" spans="1:14">
      <c r="A719" s="44">
        <v>41956</v>
      </c>
      <c r="B719" s="45">
        <v>0.44791666666666669</v>
      </c>
      <c r="C719" s="36">
        <v>1</v>
      </c>
      <c r="D719" s="46">
        <v>111</v>
      </c>
      <c r="E719" s="46" t="s">
        <v>46</v>
      </c>
      <c r="F719" s="46">
        <v>5</v>
      </c>
      <c r="G719" s="36" t="s">
        <v>114</v>
      </c>
      <c r="H719" s="54">
        <v>-3.9780000000000002</v>
      </c>
      <c r="I719" s="57">
        <v>-5.2837873541192321E-2</v>
      </c>
      <c r="J719" s="57">
        <v>-1150.5654325700461</v>
      </c>
      <c r="K719" s="57">
        <v>-5.7495090104033135</v>
      </c>
      <c r="L719" s="54">
        <v>0</v>
      </c>
      <c r="M719" s="54" t="s">
        <v>238</v>
      </c>
      <c r="N719" s="48" t="s">
        <v>130</v>
      </c>
    </row>
    <row r="720" spans="1:14">
      <c r="A720" s="44">
        <v>41956</v>
      </c>
      <c r="B720" s="45">
        <v>0.44791666666666669</v>
      </c>
      <c r="C720" s="36">
        <v>1</v>
      </c>
      <c r="D720" s="46">
        <v>111</v>
      </c>
      <c r="E720" s="46" t="s">
        <v>46</v>
      </c>
      <c r="F720" s="46">
        <v>6</v>
      </c>
      <c r="G720" s="36" t="s">
        <v>114</v>
      </c>
      <c r="H720" s="54">
        <v>-3.9780000000000002</v>
      </c>
      <c r="I720" s="57">
        <v>1.3812181771704317E-2</v>
      </c>
      <c r="J720" s="57">
        <v>718.98777663210842</v>
      </c>
      <c r="K720" s="57">
        <v>-9.3808571634720348</v>
      </c>
      <c r="L720" s="54">
        <v>0.64999999999999991</v>
      </c>
      <c r="M720" s="54" t="s">
        <v>238</v>
      </c>
      <c r="N720" s="48" t="s">
        <v>130</v>
      </c>
    </row>
    <row r="721" spans="1:14">
      <c r="A721" s="44">
        <v>41956</v>
      </c>
      <c r="B721" s="45">
        <v>0.44791666666666669</v>
      </c>
      <c r="C721" s="36">
        <v>1</v>
      </c>
      <c r="D721" s="46">
        <v>113</v>
      </c>
      <c r="E721" s="46" t="s">
        <v>55</v>
      </c>
      <c r="F721" s="46">
        <v>7</v>
      </c>
      <c r="G721" s="36" t="s">
        <v>128</v>
      </c>
      <c r="H721" s="54">
        <v>-3.9780000000000002</v>
      </c>
      <c r="I721" s="57">
        <v>10.084670995071821</v>
      </c>
      <c r="J721" s="57">
        <v>10166.324391299035</v>
      </c>
      <c r="K721" s="57">
        <v>-1.029819897420434</v>
      </c>
      <c r="L721" s="54">
        <v>0.30000000000000004</v>
      </c>
      <c r="M721" s="54" t="s">
        <v>238</v>
      </c>
      <c r="N721" s="48" t="s">
        <v>130</v>
      </c>
    </row>
    <row r="722" spans="1:14">
      <c r="A722" s="44">
        <v>41956</v>
      </c>
      <c r="B722" s="45">
        <v>0.44791666666666669</v>
      </c>
      <c r="C722" s="36">
        <v>1</v>
      </c>
      <c r="D722" s="46">
        <v>113</v>
      </c>
      <c r="E722" s="46" t="s">
        <v>55</v>
      </c>
      <c r="F722" s="46">
        <v>8</v>
      </c>
      <c r="G722" s="36" t="s">
        <v>128</v>
      </c>
      <c r="H722" s="54">
        <v>-3.9780000000000002</v>
      </c>
      <c r="I722" s="57">
        <v>3.1688450076085357</v>
      </c>
      <c r="J722" s="57">
        <v>6338.8134071326122</v>
      </c>
      <c r="K722" s="57">
        <v>-4.228545015097513</v>
      </c>
      <c r="L722" s="54">
        <v>0.25</v>
      </c>
      <c r="M722" s="54" t="s">
        <v>238</v>
      </c>
      <c r="N722" s="48" t="s">
        <v>130</v>
      </c>
    </row>
    <row r="723" spans="1:14">
      <c r="A723" s="44">
        <v>41956</v>
      </c>
      <c r="B723" s="45">
        <v>0.49305555555555558</v>
      </c>
      <c r="C723" s="36">
        <v>3</v>
      </c>
      <c r="D723" s="46">
        <v>311</v>
      </c>
      <c r="E723" s="46" t="s">
        <v>55</v>
      </c>
      <c r="F723" s="46">
        <v>9</v>
      </c>
      <c r="G723" s="36" t="s">
        <v>128</v>
      </c>
      <c r="H723" s="54">
        <v>-3.7029999999999998</v>
      </c>
      <c r="I723" s="57">
        <v>27.474852290466533</v>
      </c>
      <c r="J723" s="57">
        <v>10297.307138557715</v>
      </c>
      <c r="K723" s="57">
        <v>0.24690679802365137</v>
      </c>
      <c r="L723" s="54">
        <v>0.25</v>
      </c>
      <c r="M723" s="54" t="s">
        <v>238</v>
      </c>
      <c r="N723" s="48" t="s">
        <v>130</v>
      </c>
    </row>
    <row r="724" spans="1:14">
      <c r="A724" s="44">
        <v>41956</v>
      </c>
      <c r="B724" s="45">
        <v>0.49305555555555558</v>
      </c>
      <c r="C724" s="36">
        <v>3</v>
      </c>
      <c r="D724" s="46">
        <v>311</v>
      </c>
      <c r="E724" s="46" t="s">
        <v>55</v>
      </c>
      <c r="F724" s="46">
        <v>10</v>
      </c>
      <c r="G724" s="36" t="s">
        <v>128</v>
      </c>
      <c r="H724" s="54">
        <v>-3.7029999999999998</v>
      </c>
      <c r="I724" s="57">
        <v>5.3082728954500364</v>
      </c>
      <c r="J724" s="57">
        <v>5577.4613124528596</v>
      </c>
      <c r="K724" s="57">
        <v>1.1914013609695462</v>
      </c>
      <c r="L724" s="54">
        <v>0.35</v>
      </c>
      <c r="M724" s="54" t="s">
        <v>238</v>
      </c>
      <c r="N724" s="48" t="s">
        <v>130</v>
      </c>
    </row>
    <row r="725" spans="1:14">
      <c r="A725" s="44">
        <v>41956</v>
      </c>
      <c r="B725" s="45">
        <v>0.49305555555555558</v>
      </c>
      <c r="C725" s="36">
        <v>3</v>
      </c>
      <c r="D725" s="46">
        <v>305</v>
      </c>
      <c r="E725" s="46" t="s">
        <v>46</v>
      </c>
      <c r="F725" s="46">
        <v>11</v>
      </c>
      <c r="G725" s="36" t="s">
        <v>114</v>
      </c>
      <c r="H725" s="54">
        <v>-3.7029999999999998</v>
      </c>
      <c r="I725" s="57">
        <v>0.67269427178911734</v>
      </c>
      <c r="J725" s="57">
        <v>1625.325201782083</v>
      </c>
      <c r="K725" s="57">
        <v>2.0306301128640523</v>
      </c>
      <c r="L725" s="54">
        <v>0.2</v>
      </c>
      <c r="M725" s="54" t="s">
        <v>238</v>
      </c>
      <c r="N725" s="48" t="s">
        <v>130</v>
      </c>
    </row>
    <row r="726" spans="1:14">
      <c r="A726" s="44">
        <v>41956</v>
      </c>
      <c r="B726" s="45">
        <v>0.49305555555555558</v>
      </c>
      <c r="C726" s="36">
        <v>3</v>
      </c>
      <c r="D726" s="46">
        <v>305</v>
      </c>
      <c r="E726" s="46" t="s">
        <v>46</v>
      </c>
      <c r="F726" s="46">
        <v>12</v>
      </c>
      <c r="G726" s="36" t="s">
        <v>114</v>
      </c>
      <c r="H726" s="54">
        <v>-3.7029999999999998</v>
      </c>
      <c r="I726" s="57">
        <v>-6.3822414687535925E-2</v>
      </c>
      <c r="J726" s="57">
        <v>-1314.5604357271222</v>
      </c>
      <c r="K726" s="57">
        <v>-2.8556552423507435</v>
      </c>
      <c r="L726" s="54" t="s">
        <v>238</v>
      </c>
      <c r="M726" s="54" t="s">
        <v>238</v>
      </c>
      <c r="N726" s="48" t="s">
        <v>130</v>
      </c>
    </row>
    <row r="727" spans="1:14">
      <c r="A727" s="44">
        <v>41956</v>
      </c>
      <c r="B727" s="45">
        <v>0.40208333333333335</v>
      </c>
      <c r="C727" s="36">
        <v>3</v>
      </c>
      <c r="D727" s="46">
        <v>308</v>
      </c>
      <c r="E727" s="46" t="s">
        <v>59</v>
      </c>
      <c r="F727" s="46">
        <v>13</v>
      </c>
      <c r="G727" s="36" t="s">
        <v>114</v>
      </c>
      <c r="H727" s="54">
        <v>-4.9379999999999997</v>
      </c>
      <c r="I727" s="57">
        <v>5.3871561027860393</v>
      </c>
      <c r="J727" s="57">
        <v>4055.2262250845156</v>
      </c>
      <c r="K727" s="57">
        <v>-3.5263805997212896</v>
      </c>
      <c r="L727" s="54" t="s">
        <v>238</v>
      </c>
      <c r="M727" s="54" t="s">
        <v>238</v>
      </c>
      <c r="N727" s="48" t="s">
        <v>130</v>
      </c>
    </row>
    <row r="728" spans="1:14">
      <c r="A728" s="44">
        <v>41956</v>
      </c>
      <c r="B728" s="45">
        <v>0.40208333333333335</v>
      </c>
      <c r="C728" s="36">
        <v>3</v>
      </c>
      <c r="D728" s="46">
        <v>308</v>
      </c>
      <c r="E728" s="46" t="s">
        <v>59</v>
      </c>
      <c r="F728" s="46">
        <v>14</v>
      </c>
      <c r="G728" s="36" t="s">
        <v>114</v>
      </c>
      <c r="H728" s="54">
        <v>-4.9379999999999997</v>
      </c>
      <c r="I728" s="57">
        <v>90.025812526390666</v>
      </c>
      <c r="J728" s="57">
        <v>23578.847535228237</v>
      </c>
      <c r="K728" s="57">
        <v>0.96514243358681984</v>
      </c>
      <c r="L728" s="54" t="s">
        <v>238</v>
      </c>
      <c r="M728" s="54" t="s">
        <v>238</v>
      </c>
      <c r="N728" s="48" t="s">
        <v>130</v>
      </c>
    </row>
    <row r="729" spans="1:14">
      <c r="A729" s="44">
        <v>41956</v>
      </c>
      <c r="B729" s="45">
        <v>0.40208333333333335</v>
      </c>
      <c r="C729" s="36">
        <v>3</v>
      </c>
      <c r="D729" s="46">
        <v>309</v>
      </c>
      <c r="E729" s="46" t="s">
        <v>45</v>
      </c>
      <c r="F729" s="46">
        <v>15</v>
      </c>
      <c r="G729" s="36" t="s">
        <v>114</v>
      </c>
      <c r="H729" s="54">
        <v>-4.9379999999999997</v>
      </c>
      <c r="I729" s="57">
        <v>1.8970003832525102</v>
      </c>
      <c r="J729" s="57">
        <v>2149.9528115106364</v>
      </c>
      <c r="K729" s="57">
        <v>1.3307586421553361</v>
      </c>
      <c r="L729" s="54" t="s">
        <v>238</v>
      </c>
      <c r="M729" s="54" t="s">
        <v>238</v>
      </c>
      <c r="N729" s="48" t="s">
        <v>130</v>
      </c>
    </row>
    <row r="730" spans="1:14">
      <c r="A730" s="44">
        <v>41956</v>
      </c>
      <c r="B730" s="45">
        <v>0.40208333333333335</v>
      </c>
      <c r="C730" s="36">
        <v>3</v>
      </c>
      <c r="D730" s="46">
        <v>309</v>
      </c>
      <c r="E730" s="46" t="s">
        <v>45</v>
      </c>
      <c r="F730" s="46">
        <v>16</v>
      </c>
      <c r="G730" s="36" t="s">
        <v>114</v>
      </c>
      <c r="H730" s="54">
        <v>-4.9379999999999997</v>
      </c>
      <c r="I730" s="57">
        <v>-0.1041385641313083</v>
      </c>
      <c r="J730" s="57">
        <v>197.61748553987871</v>
      </c>
      <c r="K730" s="57">
        <v>-4.9833996968320102</v>
      </c>
      <c r="L730" s="54">
        <v>0.3</v>
      </c>
      <c r="M730" s="47">
        <v>13.8</v>
      </c>
      <c r="N730" s="37" t="s">
        <v>238</v>
      </c>
    </row>
    <row r="731" spans="1:14">
      <c r="A731" s="44">
        <v>41956</v>
      </c>
      <c r="B731" s="45">
        <v>0.44236111111111115</v>
      </c>
      <c r="C731" s="36">
        <v>4</v>
      </c>
      <c r="D731" s="46">
        <v>409</v>
      </c>
      <c r="E731" s="46" t="s">
        <v>46</v>
      </c>
      <c r="F731" s="46">
        <v>17</v>
      </c>
      <c r="G731" s="36" t="s">
        <v>114</v>
      </c>
      <c r="H731" s="54">
        <v>-4.0220000000000002</v>
      </c>
      <c r="I731" s="57">
        <v>-1.620057047369497E-2</v>
      </c>
      <c r="J731" s="57">
        <v>2279.7571729277579</v>
      </c>
      <c r="K731" s="57">
        <v>-2.3106104004977461</v>
      </c>
      <c r="L731" s="54">
        <v>0.1</v>
      </c>
      <c r="M731" s="54" t="s">
        <v>238</v>
      </c>
      <c r="N731" s="48" t="s">
        <v>130</v>
      </c>
    </row>
    <row r="732" spans="1:14">
      <c r="A732" s="44">
        <v>41956</v>
      </c>
      <c r="B732" s="45">
        <v>0.44236111111111115</v>
      </c>
      <c r="C732" s="36">
        <v>4</v>
      </c>
      <c r="D732" s="46">
        <v>409</v>
      </c>
      <c r="E732" s="46" t="s">
        <v>46</v>
      </c>
      <c r="F732" s="46">
        <v>18</v>
      </c>
      <c r="G732" s="36" t="s">
        <v>114</v>
      </c>
      <c r="H732" s="54">
        <v>-4.0220000000000002</v>
      </c>
      <c r="I732" s="57">
        <v>0.46818392810802772</v>
      </c>
      <c r="J732" s="57">
        <v>2001.8426513897389</v>
      </c>
      <c r="K732" s="57">
        <v>-4.7768646870281728</v>
      </c>
      <c r="L732" s="54">
        <v>0.5</v>
      </c>
      <c r="M732" s="54" t="s">
        <v>238</v>
      </c>
      <c r="N732" s="48" t="s">
        <v>130</v>
      </c>
    </row>
    <row r="733" spans="1:14">
      <c r="A733" s="44">
        <v>41956</v>
      </c>
      <c r="B733" s="45">
        <v>0.44236111111111115</v>
      </c>
      <c r="C733" s="36">
        <v>4</v>
      </c>
      <c r="D733" s="46">
        <v>404</v>
      </c>
      <c r="E733" s="46" t="s">
        <v>45</v>
      </c>
      <c r="F733" s="46">
        <v>19</v>
      </c>
      <c r="G733" s="36" t="s">
        <v>114</v>
      </c>
      <c r="H733" s="54">
        <v>-4.0220000000000002</v>
      </c>
      <c r="I733" s="57">
        <v>0.60381661114361762</v>
      </c>
      <c r="J733" s="57">
        <v>2477.5780008890902</v>
      </c>
      <c r="K733" s="57">
        <v>-1.4553494534704967</v>
      </c>
      <c r="L733" s="54">
        <v>0.1</v>
      </c>
      <c r="M733" s="54" t="s">
        <v>238</v>
      </c>
      <c r="N733" s="48" t="s">
        <v>130</v>
      </c>
    </row>
    <row r="734" spans="1:14">
      <c r="A734" s="44">
        <v>41956</v>
      </c>
      <c r="B734" s="45">
        <v>0.44236111111111115</v>
      </c>
      <c r="C734" s="36">
        <v>4</v>
      </c>
      <c r="D734" s="46">
        <v>404</v>
      </c>
      <c r="E734" s="46" t="s">
        <v>45</v>
      </c>
      <c r="F734" s="46">
        <v>20</v>
      </c>
      <c r="G734" s="36" t="s">
        <v>114</v>
      </c>
      <c r="H734" s="54">
        <v>-4.0220000000000002</v>
      </c>
      <c r="I734" s="57">
        <v>0.27063743698304665</v>
      </c>
      <c r="J734" s="57">
        <v>2147.5515833285222</v>
      </c>
      <c r="K734" s="57">
        <v>2.0837270623754582</v>
      </c>
      <c r="L734" s="54">
        <v>0.55000000000000004</v>
      </c>
      <c r="M734" s="54" t="s">
        <v>238</v>
      </c>
      <c r="N734" s="48" t="s">
        <v>130</v>
      </c>
    </row>
    <row r="735" spans="1:14">
      <c r="A735" s="44">
        <v>41956</v>
      </c>
      <c r="B735" s="45">
        <v>0.49444444444444446</v>
      </c>
      <c r="C735" s="36">
        <v>4</v>
      </c>
      <c r="D735" s="46">
        <v>406</v>
      </c>
      <c r="E735" s="46" t="s">
        <v>59</v>
      </c>
      <c r="F735" s="46">
        <v>21</v>
      </c>
      <c r="G735" s="36" t="s">
        <v>114</v>
      </c>
      <c r="H735" s="54">
        <v>-3.681</v>
      </c>
      <c r="I735" s="57">
        <v>17.220897113941767</v>
      </c>
      <c r="J735" s="57">
        <v>6824.3656448513611</v>
      </c>
      <c r="K735" s="57">
        <v>3.1806830684126002</v>
      </c>
      <c r="L735" s="54">
        <v>0.55000000000000004</v>
      </c>
      <c r="M735" s="54" t="s">
        <v>238</v>
      </c>
      <c r="N735" s="48" t="s">
        <v>130</v>
      </c>
    </row>
    <row r="736" spans="1:14">
      <c r="A736" s="44">
        <v>41956</v>
      </c>
      <c r="B736" s="45">
        <v>0.49444444444444446</v>
      </c>
      <c r="C736" s="36">
        <v>4</v>
      </c>
      <c r="D736" s="46">
        <v>406</v>
      </c>
      <c r="E736" s="46" t="s">
        <v>59</v>
      </c>
      <c r="F736" s="46">
        <v>22</v>
      </c>
      <c r="G736" s="36" t="s">
        <v>114</v>
      </c>
      <c r="H736" s="54">
        <v>-3.681</v>
      </c>
      <c r="I736" s="57">
        <v>13.562484557853198</v>
      </c>
      <c r="J736" s="57">
        <v>4077.2315054982646</v>
      </c>
      <c r="K736" s="57">
        <v>3.3328987117788826</v>
      </c>
      <c r="L736" s="54">
        <v>1.05</v>
      </c>
      <c r="M736" s="54" t="s">
        <v>238</v>
      </c>
      <c r="N736" s="48" t="s">
        <v>130</v>
      </c>
    </row>
    <row r="737" spans="1:14">
      <c r="A737" s="44">
        <v>41956</v>
      </c>
      <c r="B737" s="45">
        <v>0.49444444444444446</v>
      </c>
      <c r="C737" s="36">
        <v>4</v>
      </c>
      <c r="D737" s="46">
        <v>414</v>
      </c>
      <c r="E737" s="46" t="s">
        <v>55</v>
      </c>
      <c r="F737" s="46">
        <v>23</v>
      </c>
      <c r="G737" s="36" t="s">
        <v>128</v>
      </c>
      <c r="H737" s="54">
        <v>-3.681</v>
      </c>
      <c r="I737" s="57">
        <v>5.1198943241506205</v>
      </c>
      <c r="J737" s="57">
        <v>4536.0305974676239</v>
      </c>
      <c r="K737" s="57">
        <v>11.361189033521674</v>
      </c>
      <c r="L737" s="54">
        <v>0.3</v>
      </c>
      <c r="M737" s="54" t="s">
        <v>238</v>
      </c>
      <c r="N737" s="48" t="s">
        <v>130</v>
      </c>
    </row>
    <row r="738" spans="1:14">
      <c r="A738" s="44">
        <v>41956</v>
      </c>
      <c r="B738" s="45">
        <v>0.49444444444444446</v>
      </c>
      <c r="C738" s="36">
        <v>4</v>
      </c>
      <c r="D738" s="46">
        <v>414</v>
      </c>
      <c r="E738" s="46" t="s">
        <v>55</v>
      </c>
      <c r="F738" s="46">
        <v>24</v>
      </c>
      <c r="G738" s="36" t="s">
        <v>128</v>
      </c>
      <c r="H738" s="54">
        <v>-3.681</v>
      </c>
      <c r="I738" s="57">
        <v>2.6451191253279474</v>
      </c>
      <c r="J738" s="57">
        <v>616.08887602897585</v>
      </c>
      <c r="K738" s="57">
        <v>1.3253007439314706</v>
      </c>
      <c r="L738" s="54">
        <v>-2.75</v>
      </c>
      <c r="M738" s="54" t="s">
        <v>238</v>
      </c>
      <c r="N738" s="48" t="s">
        <v>130</v>
      </c>
    </row>
    <row r="739" spans="1:14">
      <c r="A739" s="50">
        <v>41958</v>
      </c>
      <c r="B739" s="45">
        <v>0.35416666666666669</v>
      </c>
      <c r="C739" s="36">
        <v>1</v>
      </c>
      <c r="D739" s="46">
        <v>105</v>
      </c>
      <c r="E739" s="46" t="s">
        <v>59</v>
      </c>
      <c r="F739" s="46">
        <v>1</v>
      </c>
      <c r="G739" s="36" t="s">
        <v>114</v>
      </c>
      <c r="H739" s="54">
        <v>-8.5399999999999991</v>
      </c>
      <c r="I739" s="57">
        <v>9.4533421595508997</v>
      </c>
      <c r="J739" s="57">
        <v>1231.1051109674727</v>
      </c>
      <c r="K739" s="57">
        <v>6.2899631325277197</v>
      </c>
      <c r="L739" s="54" t="s">
        <v>238</v>
      </c>
      <c r="M739" s="54" t="s">
        <v>238</v>
      </c>
      <c r="N739" s="51" t="s">
        <v>131</v>
      </c>
    </row>
    <row r="740" spans="1:14">
      <c r="A740" s="44">
        <v>41958</v>
      </c>
      <c r="B740" s="45">
        <v>0.35416666666666669</v>
      </c>
      <c r="C740" s="36">
        <v>1</v>
      </c>
      <c r="D740" s="46">
        <v>105</v>
      </c>
      <c r="E740" s="46" t="s">
        <v>59</v>
      </c>
      <c r="F740" s="46">
        <v>2</v>
      </c>
      <c r="G740" s="36" t="s">
        <v>114</v>
      </c>
      <c r="H740" s="54">
        <v>-8.5399999999999991</v>
      </c>
      <c r="I740" s="57">
        <v>45.700286845024593</v>
      </c>
      <c r="J740" s="57">
        <v>5952.5718943297288</v>
      </c>
      <c r="K740" s="57">
        <v>-0.16649817506551956</v>
      </c>
      <c r="L740" s="54" t="s">
        <v>238</v>
      </c>
      <c r="M740" s="54" t="s">
        <v>238</v>
      </c>
      <c r="N740" s="51" t="s">
        <v>131</v>
      </c>
    </row>
    <row r="741" spans="1:14">
      <c r="A741" s="44">
        <v>41958</v>
      </c>
      <c r="B741" s="45">
        <v>0.35416666666666669</v>
      </c>
      <c r="C741" s="36">
        <v>1</v>
      </c>
      <c r="D741" s="46">
        <v>107</v>
      </c>
      <c r="E741" s="46" t="s">
        <v>45</v>
      </c>
      <c r="F741" s="46">
        <v>3</v>
      </c>
      <c r="G741" s="36" t="s">
        <v>114</v>
      </c>
      <c r="H741" s="54">
        <v>-8.5399999999999991</v>
      </c>
      <c r="I741" s="57">
        <v>1.6731620350769274</v>
      </c>
      <c r="J741" s="57">
        <v>8335.7630979187034</v>
      </c>
      <c r="K741" s="57">
        <v>-0.33592649532967456</v>
      </c>
      <c r="L741" s="54" t="s">
        <v>238</v>
      </c>
      <c r="M741" s="54" t="s">
        <v>238</v>
      </c>
      <c r="N741" s="51" t="s">
        <v>131</v>
      </c>
    </row>
    <row r="742" spans="1:14">
      <c r="A742" s="44">
        <v>41958</v>
      </c>
      <c r="B742" s="45">
        <v>0.35416666666666669</v>
      </c>
      <c r="C742" s="36">
        <v>1</v>
      </c>
      <c r="D742" s="46">
        <v>107</v>
      </c>
      <c r="E742" s="46" t="s">
        <v>45</v>
      </c>
      <c r="F742" s="46">
        <v>4</v>
      </c>
      <c r="G742" s="36" t="s">
        <v>114</v>
      </c>
      <c r="H742" s="54">
        <v>-8.5399999999999991</v>
      </c>
      <c r="I742" s="57">
        <v>0.92581326055366897</v>
      </c>
      <c r="J742" s="57">
        <v>5415.0315995461278</v>
      </c>
      <c r="K742" s="57">
        <v>4.0882899336122449</v>
      </c>
      <c r="L742" s="54" t="s">
        <v>238</v>
      </c>
      <c r="M742" s="54" t="s">
        <v>238</v>
      </c>
      <c r="N742" s="51" t="s">
        <v>131</v>
      </c>
    </row>
    <row r="743" spans="1:14">
      <c r="A743" s="44">
        <v>41958</v>
      </c>
      <c r="B743" s="45">
        <v>0.38541666666666669</v>
      </c>
      <c r="C743" s="36">
        <v>1</v>
      </c>
      <c r="D743" s="46">
        <v>111</v>
      </c>
      <c r="E743" s="46" t="s">
        <v>46</v>
      </c>
      <c r="F743" s="46">
        <v>5</v>
      </c>
      <c r="G743" s="36" t="s">
        <v>114</v>
      </c>
      <c r="H743" s="54">
        <v>-7.3840000000000003</v>
      </c>
      <c r="I743" s="57">
        <v>-0.31534190661081007</v>
      </c>
      <c r="J743" s="57">
        <v>1054.694355449054</v>
      </c>
      <c r="K743" s="57">
        <v>0.73877124317520859</v>
      </c>
      <c r="L743" s="54" t="s">
        <v>238</v>
      </c>
      <c r="M743" s="54" t="s">
        <v>238</v>
      </c>
      <c r="N743" s="51" t="s">
        <v>131</v>
      </c>
    </row>
    <row r="744" spans="1:14">
      <c r="A744" s="44">
        <v>41958</v>
      </c>
      <c r="B744" s="45">
        <v>0.38541666666666669</v>
      </c>
      <c r="C744" s="36">
        <v>1</v>
      </c>
      <c r="D744" s="46">
        <v>111</v>
      </c>
      <c r="E744" s="46" t="s">
        <v>46</v>
      </c>
      <c r="F744" s="46">
        <v>6</v>
      </c>
      <c r="G744" s="36" t="s">
        <v>114</v>
      </c>
      <c r="H744" s="54">
        <v>-7.3840000000000003</v>
      </c>
      <c r="I744" s="57">
        <v>-5.6185697023976258E-2</v>
      </c>
      <c r="J744" s="57">
        <v>1567.9567367353798</v>
      </c>
      <c r="K744" s="57">
        <v>6.704458311051769</v>
      </c>
      <c r="L744" s="54" t="s">
        <v>238</v>
      </c>
      <c r="M744" s="54" t="s">
        <v>238</v>
      </c>
      <c r="N744" s="51" t="s">
        <v>131</v>
      </c>
    </row>
    <row r="745" spans="1:14">
      <c r="A745" s="44">
        <v>41958</v>
      </c>
      <c r="B745" s="45">
        <v>0.38541666666666669</v>
      </c>
      <c r="C745" s="36">
        <v>1</v>
      </c>
      <c r="D745" s="46">
        <v>113</v>
      </c>
      <c r="E745" s="46" t="s">
        <v>55</v>
      </c>
      <c r="F745" s="46">
        <v>7</v>
      </c>
      <c r="G745" s="36" t="s">
        <v>128</v>
      </c>
      <c r="H745" s="54">
        <v>-7.3840000000000003</v>
      </c>
      <c r="I745" s="57">
        <v>13.839231781389261</v>
      </c>
      <c r="J745" s="57">
        <v>6602.5480773674371</v>
      </c>
      <c r="K745" s="57">
        <v>-2.1011642410495166</v>
      </c>
      <c r="L745" s="54" t="s">
        <v>238</v>
      </c>
      <c r="M745" s="54" t="s">
        <v>238</v>
      </c>
      <c r="N745" s="51" t="s">
        <v>131</v>
      </c>
    </row>
    <row r="746" spans="1:14">
      <c r="A746" s="44">
        <v>41958</v>
      </c>
      <c r="B746" s="45">
        <v>0.38541666666666669</v>
      </c>
      <c r="C746" s="36">
        <v>1</v>
      </c>
      <c r="D746" s="46">
        <v>113</v>
      </c>
      <c r="E746" s="46" t="s">
        <v>55</v>
      </c>
      <c r="F746" s="46">
        <v>8</v>
      </c>
      <c r="G746" s="36" t="s">
        <v>128</v>
      </c>
      <c r="H746" s="54">
        <v>-7.3840000000000003</v>
      </c>
      <c r="I746" s="57">
        <v>5.2339290562634</v>
      </c>
      <c r="J746" s="57">
        <v>4499.2761767691973</v>
      </c>
      <c r="K746" s="57">
        <v>4.1472810230995671</v>
      </c>
      <c r="L746" s="54" t="s">
        <v>238</v>
      </c>
      <c r="M746" s="54" t="s">
        <v>238</v>
      </c>
      <c r="N746" s="51" t="s">
        <v>131</v>
      </c>
    </row>
    <row r="747" spans="1:14">
      <c r="A747" s="44">
        <v>41958</v>
      </c>
      <c r="B747" s="45">
        <v>0.4201388888888889</v>
      </c>
      <c r="C747" s="36">
        <v>3</v>
      </c>
      <c r="D747" s="46">
        <v>311</v>
      </c>
      <c r="E747" s="46" t="s">
        <v>55</v>
      </c>
      <c r="F747" s="46">
        <v>9</v>
      </c>
      <c r="G747" s="36" t="s">
        <v>128</v>
      </c>
      <c r="H747" s="54">
        <v>-6.516</v>
      </c>
      <c r="I747" s="57">
        <v>34.232407975989915</v>
      </c>
      <c r="J747" s="57">
        <v>9082.8617358544379</v>
      </c>
      <c r="K747" s="57">
        <v>-6.6028382877172138</v>
      </c>
      <c r="L747" s="54" t="s">
        <v>238</v>
      </c>
      <c r="M747" s="54" t="s">
        <v>238</v>
      </c>
      <c r="N747" s="51" t="s">
        <v>131</v>
      </c>
    </row>
    <row r="748" spans="1:14">
      <c r="A748" s="44">
        <v>41958</v>
      </c>
      <c r="B748" s="45">
        <v>0.4201388888888889</v>
      </c>
      <c r="C748" s="36">
        <v>3</v>
      </c>
      <c r="D748" s="46">
        <v>311</v>
      </c>
      <c r="E748" s="46" t="s">
        <v>55</v>
      </c>
      <c r="F748" s="46">
        <v>10</v>
      </c>
      <c r="G748" s="36" t="s">
        <v>128</v>
      </c>
      <c r="H748" s="54">
        <v>-6.516</v>
      </c>
      <c r="I748" s="57">
        <v>6.3404210571518096</v>
      </c>
      <c r="J748" s="57">
        <v>4015.8531820624371</v>
      </c>
      <c r="K748" s="57">
        <v>-3.8233747428941847</v>
      </c>
      <c r="L748" s="54" t="s">
        <v>238</v>
      </c>
      <c r="M748" s="54" t="s">
        <v>238</v>
      </c>
      <c r="N748" s="51" t="s">
        <v>131</v>
      </c>
    </row>
    <row r="749" spans="1:14">
      <c r="A749" s="44">
        <v>41958</v>
      </c>
      <c r="B749" s="45">
        <v>0.4201388888888889</v>
      </c>
      <c r="C749" s="36">
        <v>3</v>
      </c>
      <c r="D749" s="46">
        <v>305</v>
      </c>
      <c r="E749" s="46" t="s">
        <v>46</v>
      </c>
      <c r="F749" s="46">
        <v>11</v>
      </c>
      <c r="G749" s="36" t="s">
        <v>114</v>
      </c>
      <c r="H749" s="54">
        <v>-6.516</v>
      </c>
      <c r="I749" s="57">
        <v>2.119968002329756</v>
      </c>
      <c r="J749" s="57">
        <v>5645.0651582064711</v>
      </c>
      <c r="K749" s="57">
        <v>-0.89380279274850338</v>
      </c>
      <c r="L749" s="54" t="s">
        <v>238</v>
      </c>
      <c r="M749" s="54" t="s">
        <v>238</v>
      </c>
      <c r="N749" s="51" t="s">
        <v>131</v>
      </c>
    </row>
    <row r="750" spans="1:14">
      <c r="A750" s="44">
        <v>41958</v>
      </c>
      <c r="B750" s="45">
        <v>0.4201388888888889</v>
      </c>
      <c r="C750" s="36">
        <v>3</v>
      </c>
      <c r="D750" s="46">
        <v>305</v>
      </c>
      <c r="E750" s="46" t="s">
        <v>46</v>
      </c>
      <c r="F750" s="46">
        <v>12</v>
      </c>
      <c r="G750" s="36" t="s">
        <v>114</v>
      </c>
      <c r="H750" s="54">
        <v>-6.516</v>
      </c>
      <c r="I750" s="57">
        <v>0.43450965178519729</v>
      </c>
      <c r="J750" s="57">
        <v>1845.0251271076095</v>
      </c>
      <c r="K750" s="57">
        <v>0.713712335437104</v>
      </c>
      <c r="L750" s="54" t="s">
        <v>238</v>
      </c>
      <c r="M750" s="54" t="s">
        <v>238</v>
      </c>
      <c r="N750" s="51" t="s">
        <v>131</v>
      </c>
    </row>
    <row r="751" spans="1:14">
      <c r="A751" s="44">
        <v>41958</v>
      </c>
      <c r="B751" s="45">
        <v>0.35416666666666669</v>
      </c>
      <c r="C751" s="36">
        <v>3</v>
      </c>
      <c r="D751" s="46">
        <v>308</v>
      </c>
      <c r="E751" s="46" t="s">
        <v>59</v>
      </c>
      <c r="F751" s="46">
        <v>13</v>
      </c>
      <c r="G751" s="36" t="s">
        <v>114</v>
      </c>
      <c r="H751" s="54">
        <v>-8.5399999999999991</v>
      </c>
      <c r="I751" s="57">
        <v>7.7916182460382553</v>
      </c>
      <c r="J751" s="57">
        <v>1865.2009406498166</v>
      </c>
      <c r="K751" s="57">
        <v>3.0242083572175948</v>
      </c>
      <c r="L751" s="54" t="s">
        <v>238</v>
      </c>
      <c r="M751" s="54" t="s">
        <v>238</v>
      </c>
      <c r="N751" s="51" t="s">
        <v>131</v>
      </c>
    </row>
    <row r="752" spans="1:14">
      <c r="A752" s="44">
        <v>41958</v>
      </c>
      <c r="B752" s="45">
        <v>0.35416666666666669</v>
      </c>
      <c r="C752" s="36">
        <v>3</v>
      </c>
      <c r="D752" s="46">
        <v>308</v>
      </c>
      <c r="E752" s="46" t="s">
        <v>59</v>
      </c>
      <c r="F752" s="46">
        <v>14</v>
      </c>
      <c r="G752" s="36" t="s">
        <v>114</v>
      </c>
      <c r="H752" s="54">
        <v>-8.5399999999999991</v>
      </c>
      <c r="I752" s="57">
        <v>73.989175116764201</v>
      </c>
      <c r="J752" s="57">
        <v>7962.646430214023</v>
      </c>
      <c r="K752" s="57">
        <v>-9.3830137332848632E-2</v>
      </c>
      <c r="L752" s="54" t="s">
        <v>238</v>
      </c>
      <c r="M752" s="54" t="s">
        <v>238</v>
      </c>
      <c r="N752" s="51" t="s">
        <v>131</v>
      </c>
    </row>
    <row r="753" spans="1:14">
      <c r="A753" s="44">
        <v>41958</v>
      </c>
      <c r="B753" s="45">
        <v>0.35416666666666669</v>
      </c>
      <c r="C753" s="36">
        <v>3</v>
      </c>
      <c r="D753" s="46">
        <v>309</v>
      </c>
      <c r="E753" s="46" t="s">
        <v>45</v>
      </c>
      <c r="F753" s="46">
        <v>15</v>
      </c>
      <c r="G753" s="36" t="s">
        <v>114</v>
      </c>
      <c r="H753" s="54">
        <v>-8.5399999999999991</v>
      </c>
      <c r="I753" s="57">
        <v>0.93707905476199294</v>
      </c>
      <c r="J753" s="57">
        <v>7970.6194824229406</v>
      </c>
      <c r="K753" s="57">
        <v>-2.3308698302871775</v>
      </c>
      <c r="L753" s="54" t="s">
        <v>238</v>
      </c>
      <c r="M753" s="54" t="s">
        <v>238</v>
      </c>
      <c r="N753" s="51" t="s">
        <v>131</v>
      </c>
    </row>
    <row r="754" spans="1:14">
      <c r="A754" s="44">
        <v>41958</v>
      </c>
      <c r="B754" s="45">
        <v>0.35416666666666669</v>
      </c>
      <c r="C754" s="36">
        <v>3</v>
      </c>
      <c r="D754" s="46">
        <v>309</v>
      </c>
      <c r="E754" s="46" t="s">
        <v>45</v>
      </c>
      <c r="F754" s="46">
        <v>16</v>
      </c>
      <c r="G754" s="36" t="s">
        <v>114</v>
      </c>
      <c r="H754" s="54">
        <v>-8.5399999999999991</v>
      </c>
      <c r="I754" s="57">
        <v>6.703275284050389E-2</v>
      </c>
      <c r="J754" s="57">
        <v>4179.7538622157444</v>
      </c>
      <c r="K754" s="57">
        <v>1.2846289885606077</v>
      </c>
      <c r="L754" s="54" t="s">
        <v>238</v>
      </c>
      <c r="M754" s="54" t="s">
        <v>238</v>
      </c>
      <c r="N754" s="51" t="s">
        <v>131</v>
      </c>
    </row>
    <row r="755" spans="1:14">
      <c r="A755" s="44">
        <v>41958</v>
      </c>
      <c r="B755" s="45">
        <v>0.3888888888888889</v>
      </c>
      <c r="C755" s="36">
        <v>4</v>
      </c>
      <c r="D755" s="46">
        <v>409</v>
      </c>
      <c r="E755" s="46" t="s">
        <v>46</v>
      </c>
      <c r="F755" s="46">
        <v>17</v>
      </c>
      <c r="G755" s="36" t="s">
        <v>114</v>
      </c>
      <c r="H755" s="54">
        <v>-7.2480000000000002</v>
      </c>
      <c r="I755" s="57">
        <v>-0.26502322639754428</v>
      </c>
      <c r="J755" s="57">
        <v>983.245201970003</v>
      </c>
      <c r="K755" s="57">
        <v>1.0189639156764601</v>
      </c>
      <c r="L755" s="54" t="s">
        <v>238</v>
      </c>
      <c r="M755" s="54" t="s">
        <v>238</v>
      </c>
      <c r="N755" s="51" t="s">
        <v>131</v>
      </c>
    </row>
    <row r="756" spans="1:14">
      <c r="A756" s="44">
        <v>41958</v>
      </c>
      <c r="B756" s="45">
        <v>0.3888888888888889</v>
      </c>
      <c r="C756" s="36">
        <v>4</v>
      </c>
      <c r="D756" s="46">
        <v>409</v>
      </c>
      <c r="E756" s="46" t="s">
        <v>46</v>
      </c>
      <c r="F756" s="46">
        <v>18</v>
      </c>
      <c r="G756" s="36" t="s">
        <v>114</v>
      </c>
      <c r="H756" s="54">
        <v>-7.2480000000000002</v>
      </c>
      <c r="I756" s="57">
        <v>-0.36055869736176088</v>
      </c>
      <c r="J756" s="57">
        <v>50.868312935068531</v>
      </c>
      <c r="K756" s="57">
        <v>0.62587972306815343</v>
      </c>
      <c r="L756" s="54" t="s">
        <v>238</v>
      </c>
      <c r="M756" s="54" t="s">
        <v>238</v>
      </c>
      <c r="N756" s="51" t="s">
        <v>131</v>
      </c>
    </row>
    <row r="757" spans="1:14">
      <c r="A757" s="44">
        <v>41958</v>
      </c>
      <c r="B757" s="45">
        <v>0.3888888888888889</v>
      </c>
      <c r="C757" s="36">
        <v>4</v>
      </c>
      <c r="D757" s="46">
        <v>404</v>
      </c>
      <c r="E757" s="46" t="s">
        <v>45</v>
      </c>
      <c r="F757" s="46">
        <v>19</v>
      </c>
      <c r="G757" s="36" t="s">
        <v>114</v>
      </c>
      <c r="H757" s="54">
        <v>-7.2480000000000002</v>
      </c>
      <c r="I757" s="57">
        <v>0.33411992945255781</v>
      </c>
      <c r="J757" s="57">
        <v>1150.2028835287763</v>
      </c>
      <c r="K757" s="57">
        <v>2.4198009694920191</v>
      </c>
      <c r="L757" s="54" t="s">
        <v>238</v>
      </c>
      <c r="M757" s="54" t="s">
        <v>238</v>
      </c>
      <c r="N757" s="51" t="s">
        <v>131</v>
      </c>
    </row>
    <row r="758" spans="1:14">
      <c r="A758" s="44">
        <v>41958</v>
      </c>
      <c r="B758" s="45">
        <v>0.3888888888888889</v>
      </c>
      <c r="C758" s="36">
        <v>4</v>
      </c>
      <c r="D758" s="46">
        <v>404</v>
      </c>
      <c r="E758" s="46" t="s">
        <v>45</v>
      </c>
      <c r="F758" s="46">
        <v>20</v>
      </c>
      <c r="G758" s="36" t="s">
        <v>114</v>
      </c>
      <c r="H758" s="54">
        <v>-7.2480000000000002</v>
      </c>
      <c r="I758" s="57">
        <v>0.69050943649016017</v>
      </c>
      <c r="J758" s="57">
        <v>5076.4911712749326</v>
      </c>
      <c r="K758" s="57">
        <v>1.789661263627502</v>
      </c>
      <c r="L758" s="54" t="s">
        <v>238</v>
      </c>
      <c r="M758" s="54" t="s">
        <v>238</v>
      </c>
      <c r="N758" s="51" t="s">
        <v>131</v>
      </c>
    </row>
    <row r="759" spans="1:14">
      <c r="A759" s="44">
        <v>41958</v>
      </c>
      <c r="B759" s="45">
        <v>0.42708333333333331</v>
      </c>
      <c r="C759" s="36">
        <v>4</v>
      </c>
      <c r="D759" s="46">
        <v>406</v>
      </c>
      <c r="E759" s="46" t="s">
        <v>59</v>
      </c>
      <c r="F759" s="46">
        <v>21</v>
      </c>
      <c r="G759" s="36" t="s">
        <v>114</v>
      </c>
      <c r="H759" s="54">
        <v>-6.4340000000000002</v>
      </c>
      <c r="I759" s="57">
        <v>40.392148924446893</v>
      </c>
      <c r="J759" s="57">
        <v>5300.4859340845996</v>
      </c>
      <c r="K759" s="57">
        <v>-1.9880091607930801</v>
      </c>
      <c r="L759" s="54" t="s">
        <v>238</v>
      </c>
      <c r="M759" s="54" t="s">
        <v>238</v>
      </c>
      <c r="N759" s="51" t="s">
        <v>131</v>
      </c>
    </row>
    <row r="760" spans="1:14">
      <c r="A760" s="44">
        <v>41958</v>
      </c>
      <c r="B760" s="45">
        <v>0.42708333333333331</v>
      </c>
      <c r="C760" s="36">
        <v>4</v>
      </c>
      <c r="D760" s="46">
        <v>406</v>
      </c>
      <c r="E760" s="46" t="s">
        <v>59</v>
      </c>
      <c r="F760" s="46">
        <v>22</v>
      </c>
      <c r="G760" s="36" t="s">
        <v>114</v>
      </c>
      <c r="H760" s="54">
        <v>-6.4340000000000002</v>
      </c>
      <c r="I760" s="57">
        <v>29.913434129802255</v>
      </c>
      <c r="J760" s="57">
        <v>5034.1047736778655</v>
      </c>
      <c r="K760" s="57">
        <v>-0.36318245671358407</v>
      </c>
      <c r="L760" s="54" t="s">
        <v>238</v>
      </c>
      <c r="M760" s="54" t="s">
        <v>238</v>
      </c>
      <c r="N760" s="51" t="s">
        <v>131</v>
      </c>
    </row>
    <row r="761" spans="1:14">
      <c r="A761" s="44">
        <v>41958</v>
      </c>
      <c r="B761" s="45">
        <v>0.42708333333333331</v>
      </c>
      <c r="C761" s="36">
        <v>4</v>
      </c>
      <c r="D761" s="46">
        <v>414</v>
      </c>
      <c r="E761" s="46" t="s">
        <v>55</v>
      </c>
      <c r="F761" s="46">
        <v>23</v>
      </c>
      <c r="G761" s="36" t="s">
        <v>128</v>
      </c>
      <c r="H761" s="54">
        <v>-6.4340000000000002</v>
      </c>
      <c r="I761" s="57">
        <v>39.997433612630338</v>
      </c>
      <c r="J761" s="57">
        <v>11457.265106234034</v>
      </c>
      <c r="K761" s="57">
        <v>1.1213735747376765</v>
      </c>
      <c r="L761" s="54" t="s">
        <v>238</v>
      </c>
      <c r="M761" s="54" t="s">
        <v>238</v>
      </c>
      <c r="N761" s="51" t="s">
        <v>131</v>
      </c>
    </row>
    <row r="762" spans="1:14">
      <c r="A762" s="44">
        <v>41958</v>
      </c>
      <c r="B762" s="45">
        <v>0.42708333333333331</v>
      </c>
      <c r="C762" s="36">
        <v>4</v>
      </c>
      <c r="D762" s="46">
        <v>414</v>
      </c>
      <c r="E762" s="46" t="s">
        <v>55</v>
      </c>
      <c r="F762" s="46">
        <v>24</v>
      </c>
      <c r="G762" s="36" t="s">
        <v>128</v>
      </c>
      <c r="H762" s="54">
        <v>-6.4340000000000002</v>
      </c>
      <c r="I762" s="57">
        <v>18.250846942266744</v>
      </c>
      <c r="J762" s="57">
        <v>8778.0376035156278</v>
      </c>
      <c r="K762" s="57">
        <v>-2.1933117835302749</v>
      </c>
      <c r="L762" s="54" t="s">
        <v>238</v>
      </c>
      <c r="M762" s="54" t="s">
        <v>238</v>
      </c>
      <c r="N762" s="51" t="s">
        <v>131</v>
      </c>
    </row>
    <row r="763" spans="1:14">
      <c r="A763" s="44">
        <v>41962</v>
      </c>
      <c r="B763" s="45">
        <v>0.56944444444444442</v>
      </c>
      <c r="C763" s="36">
        <v>1</v>
      </c>
      <c r="D763" s="46">
        <v>105</v>
      </c>
      <c r="E763" s="46" t="s">
        <v>59</v>
      </c>
      <c r="F763" s="46">
        <v>1</v>
      </c>
      <c r="G763" s="36" t="s">
        <v>114</v>
      </c>
      <c r="H763" s="54">
        <v>-4.9142999999999999</v>
      </c>
      <c r="I763" s="57">
        <v>1.4345760202264852</v>
      </c>
      <c r="J763" s="57">
        <v>1953.1115369253941</v>
      </c>
      <c r="K763" s="57">
        <v>-3.8215915416979689</v>
      </c>
      <c r="L763" s="54" t="s">
        <v>238</v>
      </c>
      <c r="M763" s="54" t="s">
        <v>238</v>
      </c>
      <c r="N763" s="51" t="s">
        <v>131</v>
      </c>
    </row>
    <row r="764" spans="1:14">
      <c r="A764" s="44">
        <v>41962</v>
      </c>
      <c r="B764" s="45">
        <v>0.56944444444444442</v>
      </c>
      <c r="C764" s="36">
        <v>1</v>
      </c>
      <c r="D764" s="46">
        <v>105</v>
      </c>
      <c r="E764" s="46" t="s">
        <v>59</v>
      </c>
      <c r="F764" s="46">
        <v>2</v>
      </c>
      <c r="G764" s="36" t="s">
        <v>114</v>
      </c>
      <c r="H764" s="54">
        <v>-4.9142999999999999</v>
      </c>
      <c r="I764" s="57">
        <v>27.66494399375182</v>
      </c>
      <c r="J764" s="57">
        <v>14501.452676825429</v>
      </c>
      <c r="K764" s="57">
        <v>-1.8853232460395457</v>
      </c>
      <c r="L764" s="54" t="s">
        <v>238</v>
      </c>
      <c r="M764" s="54" t="s">
        <v>238</v>
      </c>
      <c r="N764" s="51" t="s">
        <v>131</v>
      </c>
    </row>
    <row r="765" spans="1:14">
      <c r="A765" s="44">
        <v>41962</v>
      </c>
      <c r="B765" s="45">
        <v>0.56944444444444442</v>
      </c>
      <c r="C765" s="36">
        <v>1</v>
      </c>
      <c r="D765" s="46">
        <v>113</v>
      </c>
      <c r="E765" s="46" t="s">
        <v>55</v>
      </c>
      <c r="F765" s="46">
        <v>7</v>
      </c>
      <c r="G765" s="36" t="s">
        <v>128</v>
      </c>
      <c r="H765" s="54">
        <v>-4.9142999999999999</v>
      </c>
      <c r="I765" s="57">
        <v>3.9621575414413348</v>
      </c>
      <c r="J765" s="57">
        <v>2658.2644117387299</v>
      </c>
      <c r="K765" s="57">
        <v>0.45309449260350504</v>
      </c>
      <c r="L765" s="54" t="s">
        <v>238</v>
      </c>
      <c r="M765" s="54" t="s">
        <v>238</v>
      </c>
      <c r="N765" s="51" t="s">
        <v>131</v>
      </c>
    </row>
    <row r="766" spans="1:14">
      <c r="A766" s="44">
        <v>41962</v>
      </c>
      <c r="B766" s="45">
        <v>0.56944444444444442</v>
      </c>
      <c r="C766" s="36">
        <v>1</v>
      </c>
      <c r="D766" s="46">
        <v>113</v>
      </c>
      <c r="E766" s="46" t="s">
        <v>55</v>
      </c>
      <c r="F766" s="46">
        <v>8</v>
      </c>
      <c r="G766" s="36" t="s">
        <v>128</v>
      </c>
      <c r="H766" s="54">
        <v>-4.9142999999999999</v>
      </c>
      <c r="I766" s="57">
        <v>5.636266377468206</v>
      </c>
      <c r="J766" s="57">
        <v>4647.7325587753912</v>
      </c>
      <c r="K766" s="57">
        <v>-2.8755818234096076</v>
      </c>
      <c r="L766" s="54" t="s">
        <v>238</v>
      </c>
      <c r="M766" s="54" t="s">
        <v>238</v>
      </c>
      <c r="N766" s="51" t="s">
        <v>131</v>
      </c>
    </row>
    <row r="767" spans="1:14">
      <c r="A767" s="44">
        <v>41962</v>
      </c>
      <c r="B767" s="45">
        <v>0.61805555555555558</v>
      </c>
      <c r="C767" s="36">
        <v>3</v>
      </c>
      <c r="D767" s="46">
        <v>311</v>
      </c>
      <c r="E767" s="46" t="s">
        <v>55</v>
      </c>
      <c r="F767" s="46">
        <v>9</v>
      </c>
      <c r="G767" s="36" t="s">
        <v>128</v>
      </c>
      <c r="H767" s="54">
        <v>-5.9363000000000001</v>
      </c>
      <c r="I767" s="57">
        <v>19.762070085085007</v>
      </c>
      <c r="J767" s="57">
        <v>7045.0968990890924</v>
      </c>
      <c r="K767" s="57">
        <v>-1.0382797622126485</v>
      </c>
      <c r="L767" s="54" t="s">
        <v>238</v>
      </c>
      <c r="M767" s="54" t="s">
        <v>238</v>
      </c>
      <c r="N767" s="51" t="s">
        <v>131</v>
      </c>
    </row>
    <row r="768" spans="1:14">
      <c r="A768" s="44">
        <v>41962</v>
      </c>
      <c r="B768" s="45">
        <v>0.61805555555555558</v>
      </c>
      <c r="C768" s="36">
        <v>3</v>
      </c>
      <c r="D768" s="46">
        <v>311</v>
      </c>
      <c r="E768" s="46" t="s">
        <v>55</v>
      </c>
      <c r="F768" s="46">
        <v>10</v>
      </c>
      <c r="G768" s="36" t="s">
        <v>128</v>
      </c>
      <c r="H768" s="54">
        <v>-5.9363000000000001</v>
      </c>
      <c r="I768" s="57">
        <v>1.2817029245184794</v>
      </c>
      <c r="J768" s="57">
        <v>1476.8495327426797</v>
      </c>
      <c r="K768" s="57">
        <v>3.0764382871625529</v>
      </c>
      <c r="L768" s="54" t="s">
        <v>238</v>
      </c>
      <c r="M768" s="54" t="s">
        <v>238</v>
      </c>
      <c r="N768" s="51" t="s">
        <v>131</v>
      </c>
    </row>
    <row r="769" spans="1:14">
      <c r="A769" s="44">
        <v>41962</v>
      </c>
      <c r="B769" s="45">
        <v>0.61805555555555558</v>
      </c>
      <c r="C769" s="36">
        <v>3</v>
      </c>
      <c r="D769" s="46">
        <v>308</v>
      </c>
      <c r="E769" s="46" t="s">
        <v>59</v>
      </c>
      <c r="F769" s="46">
        <v>13</v>
      </c>
      <c r="G769" s="36" t="s">
        <v>114</v>
      </c>
      <c r="H769" s="54">
        <v>-5.9363000000000001</v>
      </c>
      <c r="I769" s="57">
        <v>8.3003077344280989</v>
      </c>
      <c r="J769" s="57">
        <v>3800.1700201818289</v>
      </c>
      <c r="K769" s="57">
        <v>0.49068064236470932</v>
      </c>
      <c r="L769" s="54" t="s">
        <v>238</v>
      </c>
      <c r="M769" s="54" t="s">
        <v>238</v>
      </c>
      <c r="N769" s="51" t="s">
        <v>131</v>
      </c>
    </row>
    <row r="770" spans="1:14">
      <c r="A770" s="44">
        <v>41962</v>
      </c>
      <c r="B770" s="45">
        <v>0.61805555555555558</v>
      </c>
      <c r="C770" s="36">
        <v>3</v>
      </c>
      <c r="D770" s="46">
        <v>308</v>
      </c>
      <c r="E770" s="46" t="s">
        <v>59</v>
      </c>
      <c r="F770" s="46">
        <v>14</v>
      </c>
      <c r="G770" s="36" t="s">
        <v>114</v>
      </c>
      <c r="H770" s="54">
        <v>-5.9363000000000001</v>
      </c>
      <c r="I770" s="57">
        <v>15.983568578735506</v>
      </c>
      <c r="J770" s="57">
        <v>4874.1999745364856</v>
      </c>
      <c r="K770" s="57">
        <v>0.32338368502295245</v>
      </c>
      <c r="L770" s="54" t="s">
        <v>238</v>
      </c>
      <c r="M770" s="54" t="s">
        <v>238</v>
      </c>
      <c r="N770" s="51" t="s">
        <v>131</v>
      </c>
    </row>
    <row r="771" spans="1:14">
      <c r="A771" s="44">
        <v>41962</v>
      </c>
      <c r="B771" s="45">
        <v>0.56180555555555556</v>
      </c>
      <c r="C771" s="36">
        <v>4</v>
      </c>
      <c r="D771" s="46">
        <v>406</v>
      </c>
      <c r="E771" s="46" t="s">
        <v>59</v>
      </c>
      <c r="F771" s="46">
        <v>21</v>
      </c>
      <c r="G771" s="36" t="s">
        <v>114</v>
      </c>
      <c r="H771" s="54">
        <v>-4.7977999999999996</v>
      </c>
      <c r="I771" s="57">
        <v>10.24480811796901</v>
      </c>
      <c r="J771" s="57">
        <v>-1016.4257113803627</v>
      </c>
      <c r="K771" s="57">
        <v>-15.158268377338258</v>
      </c>
      <c r="L771" s="54" t="s">
        <v>238</v>
      </c>
      <c r="M771" s="54" t="s">
        <v>238</v>
      </c>
      <c r="N771" s="51" t="s">
        <v>131</v>
      </c>
    </row>
    <row r="772" spans="1:14">
      <c r="A772" s="44">
        <v>41962</v>
      </c>
      <c r="B772" s="45">
        <v>0.56180555555555556</v>
      </c>
      <c r="C772" s="36">
        <v>4</v>
      </c>
      <c r="D772" s="46">
        <v>406</v>
      </c>
      <c r="E772" s="46" t="s">
        <v>59</v>
      </c>
      <c r="F772" s="46">
        <v>22</v>
      </c>
      <c r="G772" s="36" t="s">
        <v>114</v>
      </c>
      <c r="H772" s="54">
        <v>-4.7977999999999996</v>
      </c>
      <c r="I772" s="57">
        <v>3.2841423222933765</v>
      </c>
      <c r="J772" s="57">
        <v>502.85152480027466</v>
      </c>
      <c r="K772" s="57">
        <v>6.2738197539288052</v>
      </c>
      <c r="L772" s="54" t="s">
        <v>238</v>
      </c>
      <c r="M772" s="54" t="s">
        <v>238</v>
      </c>
      <c r="N772" s="51" t="s">
        <v>131</v>
      </c>
    </row>
    <row r="773" spans="1:14">
      <c r="A773" s="44">
        <v>41962</v>
      </c>
      <c r="B773" s="45">
        <v>0.56180555555555556</v>
      </c>
      <c r="C773" s="36">
        <v>4</v>
      </c>
      <c r="D773" s="46">
        <v>414</v>
      </c>
      <c r="E773" s="46" t="s">
        <v>55</v>
      </c>
      <c r="F773" s="46">
        <v>23</v>
      </c>
      <c r="G773" s="36" t="s">
        <v>128</v>
      </c>
      <c r="H773" s="54">
        <v>-4.7977999999999996</v>
      </c>
      <c r="I773" s="57">
        <v>2.0806755524131609E-2</v>
      </c>
      <c r="J773" s="57">
        <v>641.9581871993928</v>
      </c>
      <c r="K773" s="57">
        <v>-10.730747698126008</v>
      </c>
      <c r="L773" s="54" t="s">
        <v>238</v>
      </c>
      <c r="M773" s="54" t="s">
        <v>238</v>
      </c>
      <c r="N773" s="51" t="s">
        <v>131</v>
      </c>
    </row>
    <row r="774" spans="1:14">
      <c r="A774" s="44">
        <v>41962</v>
      </c>
      <c r="B774" s="45">
        <v>0.56180555555555556</v>
      </c>
      <c r="C774" s="36">
        <v>4</v>
      </c>
      <c r="D774" s="46">
        <v>414</v>
      </c>
      <c r="E774" s="46" t="s">
        <v>55</v>
      </c>
      <c r="F774" s="46">
        <v>24</v>
      </c>
      <c r="G774" s="36" t="s">
        <v>128</v>
      </c>
      <c r="H774" s="54">
        <v>-4.7977999999999996</v>
      </c>
      <c r="I774" s="57">
        <v>11.804735417415701</v>
      </c>
      <c r="J774" s="57">
        <v>4743.0326826446963</v>
      </c>
      <c r="K774" s="57">
        <v>-3.4588190292973389</v>
      </c>
      <c r="L774" s="54" t="s">
        <v>238</v>
      </c>
      <c r="M774" s="54" t="s">
        <v>238</v>
      </c>
      <c r="N774" s="51" t="s">
        <v>131</v>
      </c>
    </row>
    <row r="775" spans="1:14">
      <c r="A775" s="44">
        <v>41966</v>
      </c>
      <c r="B775" s="45">
        <v>0.35416666666666669</v>
      </c>
      <c r="C775" s="36">
        <v>1</v>
      </c>
      <c r="D775" s="46">
        <v>105</v>
      </c>
      <c r="E775" s="46" t="s">
        <v>59</v>
      </c>
      <c r="F775" s="46">
        <v>1</v>
      </c>
      <c r="G775" s="36" t="s">
        <v>114</v>
      </c>
      <c r="H775" s="54">
        <v>8.51</v>
      </c>
      <c r="I775" s="57">
        <v>52.910627804427179</v>
      </c>
      <c r="J775" s="57">
        <v>1763.1256664132034</v>
      </c>
      <c r="K775" s="57">
        <v>5.9512683509666884</v>
      </c>
      <c r="L775" s="54">
        <v>-0.5</v>
      </c>
      <c r="M775" s="47">
        <v>34.9</v>
      </c>
      <c r="N775" s="37" t="s">
        <v>238</v>
      </c>
    </row>
    <row r="776" spans="1:14">
      <c r="A776" s="44">
        <v>41966</v>
      </c>
      <c r="B776" s="45">
        <v>0.35416666666666669</v>
      </c>
      <c r="C776" s="36">
        <v>1</v>
      </c>
      <c r="D776" s="46">
        <v>105</v>
      </c>
      <c r="E776" s="46" t="s">
        <v>59</v>
      </c>
      <c r="F776" s="46">
        <v>2</v>
      </c>
      <c r="G776" s="36" t="s">
        <v>114</v>
      </c>
      <c r="H776" s="54">
        <v>8.51</v>
      </c>
      <c r="I776" s="57">
        <v>60.330648519484107</v>
      </c>
      <c r="J776" s="57">
        <v>3438.0635426016097</v>
      </c>
      <c r="K776" s="57">
        <v>-4.1829792483996551</v>
      </c>
      <c r="L776" s="54">
        <v>-0.6</v>
      </c>
      <c r="M776" s="47">
        <v>37.299999999999997</v>
      </c>
      <c r="N776" s="37" t="s">
        <v>238</v>
      </c>
    </row>
    <row r="777" spans="1:14">
      <c r="A777" s="44">
        <v>41966</v>
      </c>
      <c r="B777" s="45">
        <v>0.35416666666666669</v>
      </c>
      <c r="C777" s="36">
        <v>1</v>
      </c>
      <c r="D777" s="46">
        <v>107</v>
      </c>
      <c r="E777" s="46" t="s">
        <v>45</v>
      </c>
      <c r="F777" s="46">
        <v>3</v>
      </c>
      <c r="G777" s="36" t="s">
        <v>114</v>
      </c>
      <c r="H777" s="54">
        <v>8.51</v>
      </c>
      <c r="I777" s="57">
        <v>1.6138542119711483</v>
      </c>
      <c r="J777" s="57">
        <v>13609.791440156969</v>
      </c>
      <c r="K777" s="57">
        <v>-3.1973454805451129</v>
      </c>
      <c r="L777" s="54">
        <v>-0.30000000000000004</v>
      </c>
      <c r="M777" s="47">
        <v>36.9</v>
      </c>
      <c r="N777" s="37" t="s">
        <v>238</v>
      </c>
    </row>
    <row r="778" spans="1:14">
      <c r="A778" s="44">
        <v>41966</v>
      </c>
      <c r="B778" s="45">
        <v>0.35416666666666669</v>
      </c>
      <c r="C778" s="36">
        <v>1</v>
      </c>
      <c r="D778" s="46">
        <v>107</v>
      </c>
      <c r="E778" s="46" t="s">
        <v>45</v>
      </c>
      <c r="F778" s="46">
        <v>4</v>
      </c>
      <c r="G778" s="36" t="s">
        <v>114</v>
      </c>
      <c r="H778" s="54">
        <v>8.51</v>
      </c>
      <c r="I778" s="57">
        <v>0.34780244241038238</v>
      </c>
      <c r="J778" s="57">
        <v>3365.2521255385573</v>
      </c>
      <c r="K778" s="57">
        <v>-1.4025993019321075</v>
      </c>
      <c r="L778" s="54">
        <v>-0.4</v>
      </c>
      <c r="M778" s="47">
        <v>36.200000000000003</v>
      </c>
      <c r="N778" s="37" t="s">
        <v>238</v>
      </c>
    </row>
    <row r="779" spans="1:14">
      <c r="A779" s="44">
        <v>41966</v>
      </c>
      <c r="B779" s="45">
        <v>0.3888888888888889</v>
      </c>
      <c r="C779" s="36">
        <v>1</v>
      </c>
      <c r="D779" s="46">
        <v>111</v>
      </c>
      <c r="E779" s="46" t="s">
        <v>46</v>
      </c>
      <c r="F779" s="46">
        <v>5</v>
      </c>
      <c r="G779" s="36" t="s">
        <v>114</v>
      </c>
      <c r="H779" s="54">
        <v>8.5229999999999997</v>
      </c>
      <c r="I779" s="57">
        <v>0.22911376405465056</v>
      </c>
      <c r="J779" s="57">
        <v>11512.476045657957</v>
      </c>
      <c r="K779" s="57">
        <v>-3.3953707434933431</v>
      </c>
      <c r="L779" s="54">
        <v>-0.3</v>
      </c>
      <c r="M779" s="47">
        <v>34.200000000000003</v>
      </c>
      <c r="N779" s="37" t="s">
        <v>238</v>
      </c>
    </row>
    <row r="780" spans="1:14">
      <c r="A780" s="44">
        <v>41966</v>
      </c>
      <c r="B780" s="45">
        <v>0.3888888888888889</v>
      </c>
      <c r="C780" s="36">
        <v>1</v>
      </c>
      <c r="D780" s="46">
        <v>111</v>
      </c>
      <c r="E780" s="46" t="s">
        <v>46</v>
      </c>
      <c r="F780" s="46">
        <v>6</v>
      </c>
      <c r="G780" s="36" t="s">
        <v>114</v>
      </c>
      <c r="H780" s="54">
        <v>8.5229999999999997</v>
      </c>
      <c r="I780" s="57">
        <v>-0.10690611677092193</v>
      </c>
      <c r="J780" s="57">
        <v>1656.1540465838395</v>
      </c>
      <c r="K780" s="57">
        <v>2.9158419686815598</v>
      </c>
      <c r="L780" s="54">
        <v>-0.15</v>
      </c>
      <c r="M780" s="47">
        <v>35.299999999999997</v>
      </c>
      <c r="N780" s="37" t="s">
        <v>238</v>
      </c>
    </row>
    <row r="781" spans="1:14">
      <c r="A781" s="44">
        <v>41966</v>
      </c>
      <c r="B781" s="45">
        <v>0.3888888888888889</v>
      </c>
      <c r="C781" s="36">
        <v>1</v>
      </c>
      <c r="D781" s="46">
        <v>113</v>
      </c>
      <c r="E781" s="46" t="s">
        <v>55</v>
      </c>
      <c r="F781" s="46">
        <v>7</v>
      </c>
      <c r="G781" s="36" t="s">
        <v>128</v>
      </c>
      <c r="H781" s="54">
        <v>8.5229999999999997</v>
      </c>
      <c r="I781" s="57">
        <v>16.595779179124165</v>
      </c>
      <c r="J781" s="57">
        <v>2187.4582826321598</v>
      </c>
      <c r="K781" s="57">
        <v>-3.6604581318602798</v>
      </c>
      <c r="L781" s="54">
        <v>-0.25</v>
      </c>
      <c r="M781" s="47">
        <v>24</v>
      </c>
      <c r="N781" s="37" t="s">
        <v>238</v>
      </c>
    </row>
    <row r="782" spans="1:14">
      <c r="A782" s="44">
        <v>41966</v>
      </c>
      <c r="B782" s="45">
        <v>0.3888888888888889</v>
      </c>
      <c r="C782" s="36">
        <v>1</v>
      </c>
      <c r="D782" s="46">
        <v>113</v>
      </c>
      <c r="E782" s="46" t="s">
        <v>55</v>
      </c>
      <c r="F782" s="46">
        <v>8</v>
      </c>
      <c r="G782" s="36" t="s">
        <v>128</v>
      </c>
      <c r="H782" s="54">
        <v>8.5229999999999997</v>
      </c>
      <c r="I782" s="57">
        <v>19.911112753506785</v>
      </c>
      <c r="J782" s="57">
        <v>4522.3639550783564</v>
      </c>
      <c r="K782" s="57">
        <v>0.1742495844771729</v>
      </c>
      <c r="L782" s="54">
        <v>-0.25</v>
      </c>
      <c r="M782" s="47">
        <v>25</v>
      </c>
      <c r="N782" s="37" t="s">
        <v>238</v>
      </c>
    </row>
    <row r="783" spans="1:14">
      <c r="A783" s="44">
        <v>41966</v>
      </c>
      <c r="B783" s="45">
        <v>0.41666666666666669</v>
      </c>
      <c r="C783" s="36">
        <v>3</v>
      </c>
      <c r="D783" s="46">
        <v>311</v>
      </c>
      <c r="E783" s="46" t="s">
        <v>55</v>
      </c>
      <c r="F783" s="46">
        <v>9</v>
      </c>
      <c r="G783" s="36" t="s">
        <v>128</v>
      </c>
      <c r="H783" s="54">
        <v>8.51</v>
      </c>
      <c r="I783" s="57">
        <v>28.073364764879965</v>
      </c>
      <c r="J783" s="57">
        <v>5825.1835897745732</v>
      </c>
      <c r="K783" s="57">
        <v>1.5543018455534199</v>
      </c>
      <c r="L783" s="54">
        <v>-0.35</v>
      </c>
      <c r="M783" s="47">
        <v>28.4</v>
      </c>
      <c r="N783" s="37" t="s">
        <v>238</v>
      </c>
    </row>
    <row r="784" spans="1:14">
      <c r="A784" s="44">
        <v>41966</v>
      </c>
      <c r="B784" s="45">
        <v>0.41666666666666669</v>
      </c>
      <c r="C784" s="36">
        <v>3</v>
      </c>
      <c r="D784" s="46">
        <v>311</v>
      </c>
      <c r="E784" s="46" t="s">
        <v>55</v>
      </c>
      <c r="F784" s="46">
        <v>10</v>
      </c>
      <c r="G784" s="36" t="s">
        <v>128</v>
      </c>
      <c r="H784" s="54">
        <v>8.51</v>
      </c>
      <c r="I784" s="57">
        <v>13.50227097651165</v>
      </c>
      <c r="J784" s="57">
        <v>4962.8930103114262</v>
      </c>
      <c r="K784" s="57">
        <v>-0.69086394215085145</v>
      </c>
      <c r="L784" s="54">
        <v>-0.35</v>
      </c>
      <c r="M784" s="47">
        <v>30.4</v>
      </c>
      <c r="N784" s="37" t="s">
        <v>238</v>
      </c>
    </row>
    <row r="785" spans="1:14">
      <c r="A785" s="44">
        <v>41966</v>
      </c>
      <c r="B785" s="45">
        <v>0.41666666666666669</v>
      </c>
      <c r="C785" s="36">
        <v>3</v>
      </c>
      <c r="D785" s="46">
        <v>305</v>
      </c>
      <c r="E785" s="46" t="s">
        <v>46</v>
      </c>
      <c r="F785" s="46">
        <v>11</v>
      </c>
      <c r="G785" s="36" t="s">
        <v>114</v>
      </c>
      <c r="H785" s="54">
        <v>8.51</v>
      </c>
      <c r="I785" s="57">
        <v>2.0231436718708613</v>
      </c>
      <c r="J785" s="57">
        <v>14344.869474801522</v>
      </c>
      <c r="K785" s="57">
        <v>-0.61587815878658281</v>
      </c>
      <c r="L785" s="54">
        <v>-0.25</v>
      </c>
      <c r="M785" s="47">
        <v>33.299999999999997</v>
      </c>
      <c r="N785" s="37" t="s">
        <v>238</v>
      </c>
    </row>
    <row r="786" spans="1:14">
      <c r="A786" s="44">
        <v>41966</v>
      </c>
      <c r="B786" s="45">
        <v>0.41666666666666669</v>
      </c>
      <c r="C786" s="36">
        <v>3</v>
      </c>
      <c r="D786" s="46">
        <v>305</v>
      </c>
      <c r="E786" s="46" t="s">
        <v>46</v>
      </c>
      <c r="F786" s="46">
        <v>12</v>
      </c>
      <c r="G786" s="36" t="s">
        <v>114</v>
      </c>
      <c r="H786" s="54">
        <v>8.51</v>
      </c>
      <c r="I786" s="57">
        <v>0.54090335682067114</v>
      </c>
      <c r="J786" s="57">
        <v>6471.330074747525</v>
      </c>
      <c r="K786" s="57">
        <v>0.27830641004121054</v>
      </c>
      <c r="L786" s="54">
        <v>-0.2</v>
      </c>
      <c r="M786" s="47">
        <v>38.200000000000003</v>
      </c>
      <c r="N786" s="37" t="s">
        <v>238</v>
      </c>
    </row>
    <row r="787" spans="1:14">
      <c r="A787" s="44">
        <v>41966</v>
      </c>
      <c r="B787" s="45">
        <v>0.35416666666666669</v>
      </c>
      <c r="C787" s="36">
        <v>3</v>
      </c>
      <c r="D787" s="46">
        <v>308</v>
      </c>
      <c r="E787" s="46" t="s">
        <v>59</v>
      </c>
      <c r="F787" s="46">
        <v>13</v>
      </c>
      <c r="G787" s="36" t="s">
        <v>114</v>
      </c>
      <c r="H787" s="54">
        <v>8.51</v>
      </c>
      <c r="I787" s="57">
        <v>62.540561322268026</v>
      </c>
      <c r="J787" s="57">
        <v>3016.0502235775048</v>
      </c>
      <c r="K787" s="57">
        <v>0.72893302167777785</v>
      </c>
      <c r="L787" s="54">
        <v>-0.4</v>
      </c>
      <c r="M787" s="47">
        <v>26.8</v>
      </c>
      <c r="N787" s="37" t="s">
        <v>238</v>
      </c>
    </row>
    <row r="788" spans="1:14">
      <c r="A788" s="44">
        <v>41966</v>
      </c>
      <c r="B788" s="45">
        <v>0.35416666666666669</v>
      </c>
      <c r="C788" s="36">
        <v>3</v>
      </c>
      <c r="D788" s="46">
        <v>308</v>
      </c>
      <c r="E788" s="46" t="s">
        <v>59</v>
      </c>
      <c r="F788" s="46">
        <v>14</v>
      </c>
      <c r="G788" s="36" t="s">
        <v>114</v>
      </c>
      <c r="H788" s="54">
        <v>8.51</v>
      </c>
      <c r="I788" s="57">
        <v>252.06119550690647</v>
      </c>
      <c r="J788" s="57">
        <v>8112.6539519231492</v>
      </c>
      <c r="K788" s="57">
        <v>1.7770891280025023</v>
      </c>
      <c r="L788" s="54">
        <v>-0.35</v>
      </c>
      <c r="M788" s="47">
        <v>29.6</v>
      </c>
      <c r="N788" s="37" t="s">
        <v>238</v>
      </c>
    </row>
    <row r="789" spans="1:14">
      <c r="A789" s="44">
        <v>41966</v>
      </c>
      <c r="B789" s="45">
        <v>0.35416666666666669</v>
      </c>
      <c r="C789" s="36">
        <v>3</v>
      </c>
      <c r="D789" s="46">
        <v>309</v>
      </c>
      <c r="E789" s="46" t="s">
        <v>45</v>
      </c>
      <c r="F789" s="46">
        <v>15</v>
      </c>
      <c r="G789" s="36" t="s">
        <v>114</v>
      </c>
      <c r="H789" s="54">
        <v>8.51</v>
      </c>
      <c r="I789" s="57">
        <v>4.312731086195136E-2</v>
      </c>
      <c r="J789" s="57">
        <v>8052.293371144905</v>
      </c>
      <c r="K789" s="57">
        <v>-0.14666165647046098</v>
      </c>
      <c r="L789" s="54">
        <v>-0.15000000000000002</v>
      </c>
      <c r="M789" s="47">
        <v>25.1</v>
      </c>
      <c r="N789" s="37" t="s">
        <v>238</v>
      </c>
    </row>
    <row r="790" spans="1:14">
      <c r="A790" s="44">
        <v>41966</v>
      </c>
      <c r="B790" s="45">
        <v>0.35416666666666669</v>
      </c>
      <c r="C790" s="36">
        <v>3</v>
      </c>
      <c r="D790" s="46">
        <v>309</v>
      </c>
      <c r="E790" s="46" t="s">
        <v>45</v>
      </c>
      <c r="F790" s="46">
        <v>16</v>
      </c>
      <c r="G790" s="36" t="s">
        <v>114</v>
      </c>
      <c r="H790" s="54">
        <v>8.51</v>
      </c>
      <c r="I790" s="57">
        <v>1.5127438276297949</v>
      </c>
      <c r="J790" s="57">
        <v>5830.9807721320349</v>
      </c>
      <c r="K790" s="57">
        <v>0.53735827061101493</v>
      </c>
      <c r="L790" s="54">
        <v>-0.15000000000000002</v>
      </c>
      <c r="M790" s="47">
        <v>22</v>
      </c>
      <c r="N790" s="37" t="s">
        <v>238</v>
      </c>
    </row>
    <row r="791" spans="1:14">
      <c r="A791" s="44">
        <v>41966</v>
      </c>
      <c r="B791" s="45">
        <v>0.3888888888888889</v>
      </c>
      <c r="C791" s="36">
        <v>4</v>
      </c>
      <c r="D791" s="46">
        <v>409</v>
      </c>
      <c r="E791" s="46" t="s">
        <v>46</v>
      </c>
      <c r="F791" s="46">
        <v>17</v>
      </c>
      <c r="G791" s="36" t="s">
        <v>114</v>
      </c>
      <c r="H791" s="54">
        <v>8.5229999999999997</v>
      </c>
      <c r="I791" s="57">
        <v>-0.15582231800637328</v>
      </c>
      <c r="J791" s="57">
        <v>1375.2296474790794</v>
      </c>
      <c r="K791" s="57">
        <v>1.0196932129615919</v>
      </c>
      <c r="L791" s="54">
        <v>-0.2</v>
      </c>
      <c r="M791" s="47">
        <v>21.6</v>
      </c>
      <c r="N791" s="37" t="s">
        <v>238</v>
      </c>
    </row>
    <row r="792" spans="1:14">
      <c r="A792" s="44">
        <v>41966</v>
      </c>
      <c r="B792" s="45">
        <v>0.3888888888888889</v>
      </c>
      <c r="C792" s="36">
        <v>4</v>
      </c>
      <c r="D792" s="46">
        <v>409</v>
      </c>
      <c r="E792" s="46" t="s">
        <v>46</v>
      </c>
      <c r="F792" s="46">
        <v>18</v>
      </c>
      <c r="G792" s="36" t="s">
        <v>114</v>
      </c>
      <c r="H792" s="54">
        <v>8.5229999999999997</v>
      </c>
      <c r="I792" s="57">
        <v>-0.14883875192908336</v>
      </c>
      <c r="J792" s="57">
        <v>7736.809698625385</v>
      </c>
      <c r="K792" s="57">
        <v>1.2563733640229104</v>
      </c>
      <c r="L792" s="54">
        <v>-5.0000000000000017E-2</v>
      </c>
      <c r="M792" s="47">
        <v>24.9</v>
      </c>
      <c r="N792" s="37" t="s">
        <v>238</v>
      </c>
    </row>
    <row r="793" spans="1:14">
      <c r="A793" s="44">
        <v>41966</v>
      </c>
      <c r="B793" s="45">
        <v>0.3888888888888889</v>
      </c>
      <c r="C793" s="36">
        <v>4</v>
      </c>
      <c r="D793" s="46">
        <v>404</v>
      </c>
      <c r="E793" s="46" t="s">
        <v>45</v>
      </c>
      <c r="F793" s="46">
        <v>19</v>
      </c>
      <c r="G793" s="36" t="s">
        <v>114</v>
      </c>
      <c r="H793" s="54">
        <v>8.5229999999999997</v>
      </c>
      <c r="I793" s="57">
        <v>-9.5274080160987359E-2</v>
      </c>
      <c r="J793" s="57">
        <v>1344.0439109138788</v>
      </c>
      <c r="K793" s="57">
        <v>8.7207152826744364E-2</v>
      </c>
      <c r="L793" s="54">
        <v>-0.25</v>
      </c>
      <c r="M793" s="47">
        <v>22.8</v>
      </c>
      <c r="N793" s="37" t="s">
        <v>238</v>
      </c>
    </row>
    <row r="794" spans="1:14">
      <c r="A794" s="44">
        <v>41966</v>
      </c>
      <c r="B794" s="45">
        <v>0.3888888888888889</v>
      </c>
      <c r="C794" s="36">
        <v>4</v>
      </c>
      <c r="D794" s="46">
        <v>404</v>
      </c>
      <c r="E794" s="46" t="s">
        <v>45</v>
      </c>
      <c r="F794" s="46">
        <v>20</v>
      </c>
      <c r="G794" s="36" t="s">
        <v>114</v>
      </c>
      <c r="H794" s="54">
        <v>8.5229999999999997</v>
      </c>
      <c r="I794" s="57">
        <v>1.3463643438770281</v>
      </c>
      <c r="J794" s="57">
        <v>13551.193396582581</v>
      </c>
      <c r="K794" s="57">
        <v>-1.879504931561637</v>
      </c>
      <c r="L794" s="54">
        <v>-0.15000000000000002</v>
      </c>
      <c r="M794" s="47" t="s">
        <v>238</v>
      </c>
      <c r="N794" s="51" t="s">
        <v>132</v>
      </c>
    </row>
    <row r="795" spans="1:14">
      <c r="A795" s="44">
        <v>41966</v>
      </c>
      <c r="B795" s="45">
        <v>0.41666666666666669</v>
      </c>
      <c r="C795" s="36">
        <v>4</v>
      </c>
      <c r="D795" s="46">
        <v>406</v>
      </c>
      <c r="E795" s="46" t="s">
        <v>59</v>
      </c>
      <c r="F795" s="46">
        <v>21</v>
      </c>
      <c r="G795" s="36" t="s">
        <v>114</v>
      </c>
      <c r="H795" s="54">
        <v>8.51</v>
      </c>
      <c r="I795" s="57">
        <v>247.63386024288434</v>
      </c>
      <c r="J795" s="57">
        <v>5672.419916343566</v>
      </c>
      <c r="K795" s="57">
        <v>-0.51583857068836292</v>
      </c>
      <c r="L795" s="54">
        <v>-0.25</v>
      </c>
      <c r="M795" s="47">
        <v>28.5</v>
      </c>
      <c r="N795" s="37" t="s">
        <v>238</v>
      </c>
    </row>
    <row r="796" spans="1:14">
      <c r="A796" s="44">
        <v>41966</v>
      </c>
      <c r="B796" s="45">
        <v>0.41666666666666669</v>
      </c>
      <c r="C796" s="36">
        <v>4</v>
      </c>
      <c r="D796" s="46">
        <v>406</v>
      </c>
      <c r="E796" s="46" t="s">
        <v>59</v>
      </c>
      <c r="F796" s="46">
        <v>22</v>
      </c>
      <c r="G796" s="36" t="s">
        <v>114</v>
      </c>
      <c r="H796" s="54">
        <v>8.51</v>
      </c>
      <c r="I796" s="57">
        <v>82.02440710976262</v>
      </c>
      <c r="J796" s="57">
        <v>8218.9985335889414</v>
      </c>
      <c r="K796" s="57">
        <v>-0.37912392674498158</v>
      </c>
      <c r="L796" s="54">
        <v>-0.4</v>
      </c>
      <c r="M796" s="47">
        <v>37.200000000000003</v>
      </c>
      <c r="N796" s="37" t="s">
        <v>238</v>
      </c>
    </row>
    <row r="797" spans="1:14">
      <c r="A797" s="44">
        <v>41966</v>
      </c>
      <c r="B797" s="45">
        <v>0.41666666666666669</v>
      </c>
      <c r="C797" s="36">
        <v>4</v>
      </c>
      <c r="D797" s="46">
        <v>414</v>
      </c>
      <c r="E797" s="46" t="s">
        <v>55</v>
      </c>
      <c r="F797" s="46">
        <v>23</v>
      </c>
      <c r="G797" s="36" t="s">
        <v>128</v>
      </c>
      <c r="H797" s="54">
        <v>8.51</v>
      </c>
      <c r="I797" s="57">
        <v>34.455320457325058</v>
      </c>
      <c r="J797" s="57">
        <v>5831.0447765437248</v>
      </c>
      <c r="K797" s="57">
        <v>2.6562979166205447</v>
      </c>
      <c r="L797" s="54">
        <v>-0.5</v>
      </c>
      <c r="M797" s="47">
        <v>32.200000000000003</v>
      </c>
      <c r="N797" s="37" t="s">
        <v>238</v>
      </c>
    </row>
    <row r="798" spans="1:14">
      <c r="A798" s="44">
        <v>41966</v>
      </c>
      <c r="B798" s="45">
        <v>0.41666666666666669</v>
      </c>
      <c r="C798" s="36">
        <v>4</v>
      </c>
      <c r="D798" s="46">
        <v>414</v>
      </c>
      <c r="E798" s="46" t="s">
        <v>55</v>
      </c>
      <c r="F798" s="46">
        <v>24</v>
      </c>
      <c r="G798" s="36" t="s">
        <v>128</v>
      </c>
      <c r="H798" s="54">
        <v>8.51</v>
      </c>
      <c r="I798" s="57">
        <v>32.579404067180839</v>
      </c>
      <c r="J798" s="57">
        <v>4832.9586832900586</v>
      </c>
      <c r="K798" s="57">
        <v>-1.841460038494849</v>
      </c>
      <c r="L798" s="54">
        <v>-0.5</v>
      </c>
      <c r="M798" s="47">
        <v>32.200000000000003</v>
      </c>
      <c r="N798" s="37" t="s">
        <v>238</v>
      </c>
    </row>
    <row r="799" spans="1:14">
      <c r="A799" s="34">
        <v>42051</v>
      </c>
      <c r="B799" s="35">
        <v>0.59375</v>
      </c>
      <c r="C799" s="36">
        <v>1</v>
      </c>
      <c r="D799" s="36">
        <v>105</v>
      </c>
      <c r="E799" s="36" t="s">
        <v>55</v>
      </c>
      <c r="F799" s="36">
        <v>1</v>
      </c>
      <c r="G799" s="36" t="s">
        <v>128</v>
      </c>
      <c r="H799" s="52">
        <v>-9.85</v>
      </c>
      <c r="I799" s="57">
        <v>2.3255868015176064</v>
      </c>
      <c r="J799" s="57">
        <v>2191.9857890304288</v>
      </c>
      <c r="K799" s="57">
        <v>-1.2798153940371946</v>
      </c>
      <c r="L799" s="52" t="s">
        <v>238</v>
      </c>
      <c r="M799" s="36" t="s">
        <v>238</v>
      </c>
      <c r="N799" s="52" t="s">
        <v>133</v>
      </c>
    </row>
    <row r="800" spans="1:14">
      <c r="A800" s="34">
        <v>42051</v>
      </c>
      <c r="B800" s="35">
        <v>0.59375</v>
      </c>
      <c r="C800" s="36">
        <v>1</v>
      </c>
      <c r="D800" s="36">
        <v>105</v>
      </c>
      <c r="E800" s="36" t="s">
        <v>55</v>
      </c>
      <c r="F800" s="36">
        <v>2</v>
      </c>
      <c r="G800" s="36" t="s">
        <v>128</v>
      </c>
      <c r="H800" s="52">
        <v>-9.85</v>
      </c>
      <c r="I800" s="57">
        <v>1.393197409936614</v>
      </c>
      <c r="J800" s="57">
        <v>3434.8127577818032</v>
      </c>
      <c r="K800" s="57">
        <v>0.32498375767533361</v>
      </c>
      <c r="L800" s="52" t="s">
        <v>238</v>
      </c>
      <c r="M800" s="36" t="s">
        <v>238</v>
      </c>
      <c r="N800" s="52" t="s">
        <v>133</v>
      </c>
    </row>
    <row r="801" spans="1:14">
      <c r="A801" s="34">
        <v>42051</v>
      </c>
      <c r="B801" s="35">
        <v>0.59375</v>
      </c>
      <c r="C801" s="36">
        <v>1</v>
      </c>
      <c r="D801" s="36">
        <v>107</v>
      </c>
      <c r="E801" s="36" t="s">
        <v>59</v>
      </c>
      <c r="F801" s="36">
        <v>3</v>
      </c>
      <c r="G801" s="36" t="s">
        <v>114</v>
      </c>
      <c r="H801" s="52">
        <v>-9.85</v>
      </c>
      <c r="I801" s="57">
        <v>5.1715672288787315</v>
      </c>
      <c r="J801" s="57">
        <v>7239.1301897419353</v>
      </c>
      <c r="K801" s="57">
        <v>0.63081051626280171</v>
      </c>
      <c r="L801" s="52" t="s">
        <v>238</v>
      </c>
      <c r="M801" s="36" t="s">
        <v>238</v>
      </c>
      <c r="N801" s="52" t="s">
        <v>133</v>
      </c>
    </row>
    <row r="802" spans="1:14">
      <c r="A802" s="34">
        <v>42051</v>
      </c>
      <c r="B802" s="35">
        <v>0.59375</v>
      </c>
      <c r="C802" s="36">
        <v>1</v>
      </c>
      <c r="D802" s="36">
        <v>107</v>
      </c>
      <c r="E802" s="36" t="s">
        <v>59</v>
      </c>
      <c r="F802" s="36">
        <v>4</v>
      </c>
      <c r="G802" s="36" t="s">
        <v>114</v>
      </c>
      <c r="H802" s="52">
        <v>-9.85</v>
      </c>
      <c r="I802" s="57">
        <v>0.51523380634518656</v>
      </c>
      <c r="J802" s="57">
        <v>3743.3000101959024</v>
      </c>
      <c r="K802" s="57">
        <v>5.4179594780766944</v>
      </c>
      <c r="L802" s="52" t="s">
        <v>238</v>
      </c>
      <c r="M802" s="36" t="s">
        <v>238</v>
      </c>
      <c r="N802" s="52" t="s">
        <v>133</v>
      </c>
    </row>
    <row r="803" spans="1:14">
      <c r="A803" s="34">
        <v>42051</v>
      </c>
      <c r="B803" s="35">
        <v>0.63541666666666663</v>
      </c>
      <c r="C803" s="36">
        <v>1</v>
      </c>
      <c r="D803" s="36">
        <v>111</v>
      </c>
      <c r="E803" s="36" t="s">
        <v>45</v>
      </c>
      <c r="F803" s="36">
        <v>5</v>
      </c>
      <c r="G803" s="36" t="s">
        <v>114</v>
      </c>
      <c r="H803" s="52">
        <v>-9.5350000000000001</v>
      </c>
      <c r="I803" s="57">
        <v>0.59818685488460399</v>
      </c>
      <c r="J803" s="57">
        <v>3988.7331584425365</v>
      </c>
      <c r="K803" s="57">
        <v>-1.0700150887840643</v>
      </c>
      <c r="L803" s="52" t="s">
        <v>238</v>
      </c>
      <c r="M803" s="36" t="s">
        <v>238</v>
      </c>
      <c r="N803" s="52" t="s">
        <v>133</v>
      </c>
    </row>
    <row r="804" spans="1:14">
      <c r="A804" s="34">
        <v>42051</v>
      </c>
      <c r="B804" s="35">
        <v>0.63541666666666663</v>
      </c>
      <c r="C804" s="36">
        <v>1</v>
      </c>
      <c r="D804" s="36">
        <v>111</v>
      </c>
      <c r="E804" s="36" t="s">
        <v>45</v>
      </c>
      <c r="F804" s="36">
        <v>6</v>
      </c>
      <c r="G804" s="36" t="s">
        <v>114</v>
      </c>
      <c r="H804" s="52">
        <v>-9.5350000000000001</v>
      </c>
      <c r="I804" s="57">
        <v>0.33819814939442028</v>
      </c>
      <c r="J804" s="57">
        <v>3193.7883363065885</v>
      </c>
      <c r="K804" s="57">
        <v>-2.5737683975228826E-2</v>
      </c>
      <c r="L804" s="52" t="s">
        <v>238</v>
      </c>
      <c r="M804" s="36" t="s">
        <v>238</v>
      </c>
      <c r="N804" s="52" t="s">
        <v>133</v>
      </c>
    </row>
    <row r="805" spans="1:14">
      <c r="A805" s="34">
        <v>42051</v>
      </c>
      <c r="B805" s="35">
        <v>0.63541666666666663</v>
      </c>
      <c r="C805" s="36">
        <v>1</v>
      </c>
      <c r="D805" s="36">
        <v>113</v>
      </c>
      <c r="E805" s="36" t="s">
        <v>46</v>
      </c>
      <c r="F805" s="36">
        <v>7</v>
      </c>
      <c r="G805" s="36" t="s">
        <v>128</v>
      </c>
      <c r="H805" s="52">
        <v>-9.5350000000000001</v>
      </c>
      <c r="I805" s="57">
        <v>1.7447647348737538</v>
      </c>
      <c r="J805" s="57">
        <v>976.72740912342442</v>
      </c>
      <c r="K805" s="57">
        <v>1.1870278823098668</v>
      </c>
      <c r="L805" s="52" t="s">
        <v>238</v>
      </c>
      <c r="M805" s="36" t="s">
        <v>238</v>
      </c>
      <c r="N805" s="52" t="s">
        <v>133</v>
      </c>
    </row>
    <row r="806" spans="1:14">
      <c r="A806" s="34">
        <v>42051</v>
      </c>
      <c r="B806" s="35">
        <v>0.63541666666666663</v>
      </c>
      <c r="C806" s="36">
        <v>1</v>
      </c>
      <c r="D806" s="36">
        <v>113</v>
      </c>
      <c r="E806" s="36" t="s">
        <v>46</v>
      </c>
      <c r="F806" s="36">
        <v>8</v>
      </c>
      <c r="G806" s="36" t="s">
        <v>128</v>
      </c>
      <c r="H806" s="52">
        <v>-9.5350000000000001</v>
      </c>
      <c r="I806" s="57">
        <v>-0.64400603434975989</v>
      </c>
      <c r="J806" s="57">
        <v>1494.1244255019978</v>
      </c>
      <c r="K806" s="57">
        <v>0.35513473545282537</v>
      </c>
      <c r="L806" s="52" t="s">
        <v>238</v>
      </c>
      <c r="M806" s="36" t="s">
        <v>238</v>
      </c>
      <c r="N806" s="52" t="s">
        <v>133</v>
      </c>
    </row>
    <row r="807" spans="1:14">
      <c r="A807" s="34">
        <v>42051</v>
      </c>
      <c r="B807" s="35">
        <v>0.67708333333333337</v>
      </c>
      <c r="C807" s="36">
        <v>3</v>
      </c>
      <c r="D807" s="36">
        <v>311</v>
      </c>
      <c r="E807" s="36" t="s">
        <v>46</v>
      </c>
      <c r="F807" s="36">
        <v>9</v>
      </c>
      <c r="G807" s="36" t="s">
        <v>128</v>
      </c>
      <c r="H807" s="52">
        <v>-9.48</v>
      </c>
      <c r="I807" s="57">
        <v>8.0915481688925261</v>
      </c>
      <c r="J807" s="57">
        <v>3367.9546778148283</v>
      </c>
      <c r="K807" s="57">
        <v>3.0236560977889204</v>
      </c>
      <c r="L807" s="52" t="s">
        <v>238</v>
      </c>
      <c r="M807" s="36" t="s">
        <v>238</v>
      </c>
      <c r="N807" s="52" t="s">
        <v>133</v>
      </c>
    </row>
    <row r="808" spans="1:14">
      <c r="A808" s="34">
        <v>42051</v>
      </c>
      <c r="B808" s="35">
        <v>0.67708333333333337</v>
      </c>
      <c r="C808" s="36">
        <v>3</v>
      </c>
      <c r="D808" s="36">
        <v>311</v>
      </c>
      <c r="E808" s="36" t="s">
        <v>46</v>
      </c>
      <c r="F808" s="36">
        <v>10</v>
      </c>
      <c r="G808" s="36" t="s">
        <v>128</v>
      </c>
      <c r="H808" s="52">
        <v>-9.48</v>
      </c>
      <c r="I808" s="57">
        <v>3.2600543898976397</v>
      </c>
      <c r="J808" s="57">
        <v>2580.2336540601327</v>
      </c>
      <c r="K808" s="57">
        <v>-4.4324856397055719</v>
      </c>
      <c r="L808" s="52" t="s">
        <v>238</v>
      </c>
      <c r="M808" s="36" t="s">
        <v>238</v>
      </c>
      <c r="N808" s="52" t="s">
        <v>133</v>
      </c>
    </row>
    <row r="809" spans="1:14">
      <c r="A809" s="34">
        <v>42051</v>
      </c>
      <c r="B809" s="35">
        <v>0.67708333333333337</v>
      </c>
      <c r="C809" s="36">
        <v>3</v>
      </c>
      <c r="D809" s="36">
        <v>305</v>
      </c>
      <c r="E809" s="36" t="s">
        <v>45</v>
      </c>
      <c r="F809" s="36">
        <v>11</v>
      </c>
      <c r="G809" s="36" t="s">
        <v>114</v>
      </c>
      <c r="H809" s="52">
        <v>-9.48</v>
      </c>
      <c r="I809" s="57" t="s">
        <v>238</v>
      </c>
      <c r="J809" s="57" t="s">
        <v>238</v>
      </c>
      <c r="K809" s="57" t="s">
        <v>238</v>
      </c>
      <c r="L809" s="52" t="s">
        <v>238</v>
      </c>
      <c r="M809" s="36" t="s">
        <v>238</v>
      </c>
      <c r="N809" s="52" t="s">
        <v>133</v>
      </c>
    </row>
    <row r="810" spans="1:14">
      <c r="A810" s="34">
        <v>42051</v>
      </c>
      <c r="B810" s="35">
        <v>0.67708333333333337</v>
      </c>
      <c r="C810" s="36">
        <v>3</v>
      </c>
      <c r="D810" s="36">
        <v>305</v>
      </c>
      <c r="E810" s="36" t="s">
        <v>45</v>
      </c>
      <c r="F810" s="36">
        <v>12</v>
      </c>
      <c r="G810" s="36" t="s">
        <v>114</v>
      </c>
      <c r="H810" s="52">
        <v>-9.48</v>
      </c>
      <c r="I810" s="57">
        <v>-5.660669861299869E-2</v>
      </c>
      <c r="J810" s="57">
        <v>5478.1551419560401</v>
      </c>
      <c r="K810" s="57">
        <v>-3.1091492908990639</v>
      </c>
      <c r="L810" s="52" t="s">
        <v>238</v>
      </c>
      <c r="M810" s="36" t="s">
        <v>238</v>
      </c>
      <c r="N810" s="52" t="s">
        <v>133</v>
      </c>
    </row>
    <row r="811" spans="1:14">
      <c r="A811" s="34">
        <v>42051</v>
      </c>
      <c r="B811" s="35">
        <v>0.58333333333333337</v>
      </c>
      <c r="C811" s="36">
        <v>3</v>
      </c>
      <c r="D811" s="36">
        <v>308</v>
      </c>
      <c r="E811" s="36" t="s">
        <v>55</v>
      </c>
      <c r="F811" s="36">
        <v>13</v>
      </c>
      <c r="G811" s="36" t="s">
        <v>128</v>
      </c>
      <c r="H811" s="52">
        <v>-9.93</v>
      </c>
      <c r="I811" s="57">
        <v>1.9160714303329807</v>
      </c>
      <c r="J811" s="57">
        <v>4125.2556243300996</v>
      </c>
      <c r="K811" s="57">
        <v>-2.6071080783280687</v>
      </c>
      <c r="L811" s="52" t="s">
        <v>238</v>
      </c>
      <c r="M811" s="36" t="s">
        <v>238</v>
      </c>
      <c r="N811" s="52" t="s">
        <v>133</v>
      </c>
    </row>
    <row r="812" spans="1:14">
      <c r="A812" s="34">
        <v>42051</v>
      </c>
      <c r="B812" s="35">
        <v>0.58333333333333337</v>
      </c>
      <c r="C812" s="36">
        <v>3</v>
      </c>
      <c r="D812" s="36">
        <v>308</v>
      </c>
      <c r="E812" s="36" t="s">
        <v>55</v>
      </c>
      <c r="F812" s="36">
        <v>14</v>
      </c>
      <c r="G812" s="36" t="s">
        <v>128</v>
      </c>
      <c r="H812" s="52">
        <v>-9.93</v>
      </c>
      <c r="I812" s="57">
        <v>8.2803054218450374</v>
      </c>
      <c r="J812" s="57">
        <v>10056.397849641684</v>
      </c>
      <c r="K812" s="57">
        <v>-5.5338569794006132</v>
      </c>
      <c r="L812" s="52" t="s">
        <v>238</v>
      </c>
      <c r="M812" s="36" t="s">
        <v>238</v>
      </c>
      <c r="N812" s="52" t="s">
        <v>133</v>
      </c>
    </row>
    <row r="813" spans="1:14">
      <c r="A813" s="34">
        <v>42051</v>
      </c>
      <c r="B813" s="35">
        <v>0.58333333333333337</v>
      </c>
      <c r="C813" s="36">
        <v>3</v>
      </c>
      <c r="D813" s="36">
        <v>309</v>
      </c>
      <c r="E813" s="36" t="s">
        <v>59</v>
      </c>
      <c r="F813" s="36">
        <v>15</v>
      </c>
      <c r="G813" s="36" t="s">
        <v>114</v>
      </c>
      <c r="H813" s="52">
        <v>-9.93</v>
      </c>
      <c r="I813" s="57">
        <v>1.2430592926484132</v>
      </c>
      <c r="J813" s="57">
        <v>4008.6772328946304</v>
      </c>
      <c r="K813" s="57">
        <v>-1.1615076941492446</v>
      </c>
      <c r="L813" s="52" t="s">
        <v>238</v>
      </c>
      <c r="M813" s="36" t="s">
        <v>238</v>
      </c>
      <c r="N813" s="52" t="s">
        <v>133</v>
      </c>
    </row>
    <row r="814" spans="1:14">
      <c r="A814" s="34">
        <v>42051</v>
      </c>
      <c r="B814" s="35">
        <v>0.58333333333333337</v>
      </c>
      <c r="C814" s="36">
        <v>3</v>
      </c>
      <c r="D814" s="36">
        <v>309</v>
      </c>
      <c r="E814" s="36" t="s">
        <v>59</v>
      </c>
      <c r="F814" s="36">
        <v>16</v>
      </c>
      <c r="G814" s="36" t="s">
        <v>114</v>
      </c>
      <c r="H814" s="52">
        <v>-9.93</v>
      </c>
      <c r="I814" s="57">
        <v>2.773847622459729</v>
      </c>
      <c r="J814" s="57">
        <v>4582.7292401170544</v>
      </c>
      <c r="K814" s="57">
        <v>-3.7434638073417976</v>
      </c>
      <c r="L814" s="52" t="s">
        <v>238</v>
      </c>
      <c r="M814" s="36" t="s">
        <v>238</v>
      </c>
      <c r="N814" s="52" t="s">
        <v>133</v>
      </c>
    </row>
    <row r="815" spans="1:14">
      <c r="A815" s="34">
        <v>42051</v>
      </c>
      <c r="B815" s="35">
        <v>0.63541666666666663</v>
      </c>
      <c r="C815" s="36">
        <v>4</v>
      </c>
      <c r="D815" s="36">
        <v>409</v>
      </c>
      <c r="E815" s="36" t="s">
        <v>45</v>
      </c>
      <c r="F815" s="36">
        <v>17</v>
      </c>
      <c r="G815" s="36" t="s">
        <v>114</v>
      </c>
      <c r="H815" s="52">
        <v>-9.5350000000000001</v>
      </c>
      <c r="I815" s="57">
        <v>1.186655224772593</v>
      </c>
      <c r="J815" s="57">
        <v>6524.069248407558</v>
      </c>
      <c r="K815" s="57">
        <v>1.5672732973712886</v>
      </c>
      <c r="L815" s="52" t="s">
        <v>238</v>
      </c>
      <c r="M815" s="36" t="s">
        <v>238</v>
      </c>
      <c r="N815" s="52" t="s">
        <v>133</v>
      </c>
    </row>
    <row r="816" spans="1:14">
      <c r="A816" s="34">
        <v>42051</v>
      </c>
      <c r="B816" s="35">
        <v>0.63541666666666663</v>
      </c>
      <c r="C816" s="36">
        <v>4</v>
      </c>
      <c r="D816" s="36">
        <v>409</v>
      </c>
      <c r="E816" s="36" t="s">
        <v>45</v>
      </c>
      <c r="F816" s="36">
        <v>18</v>
      </c>
      <c r="G816" s="36" t="s">
        <v>114</v>
      </c>
      <c r="H816" s="52">
        <v>-9.5350000000000001</v>
      </c>
      <c r="I816" s="57">
        <v>0.9788488859529425</v>
      </c>
      <c r="J816" s="57">
        <v>8206.6755913253783</v>
      </c>
      <c r="K816" s="57">
        <v>2.4122539904419473</v>
      </c>
      <c r="L816" s="52" t="s">
        <v>238</v>
      </c>
      <c r="M816" s="36" t="s">
        <v>238</v>
      </c>
      <c r="N816" s="52" t="s">
        <v>133</v>
      </c>
    </row>
    <row r="817" spans="1:14">
      <c r="A817" s="34">
        <v>42051</v>
      </c>
      <c r="B817" s="35">
        <v>0.63541666666666663</v>
      </c>
      <c r="C817" s="36">
        <v>4</v>
      </c>
      <c r="D817" s="36">
        <v>404</v>
      </c>
      <c r="E817" s="36" t="s">
        <v>59</v>
      </c>
      <c r="F817" s="36">
        <v>19</v>
      </c>
      <c r="G817" s="36" t="s">
        <v>114</v>
      </c>
      <c r="H817" s="52">
        <v>-9.5350000000000001</v>
      </c>
      <c r="I817" s="57">
        <v>0.52831120418327815</v>
      </c>
      <c r="J817" s="57">
        <v>11485.618571631225</v>
      </c>
      <c r="K817" s="57">
        <v>-2.4146167581851885</v>
      </c>
      <c r="L817" s="52" t="s">
        <v>238</v>
      </c>
      <c r="M817" s="36" t="s">
        <v>238</v>
      </c>
      <c r="N817" s="52" t="s">
        <v>133</v>
      </c>
    </row>
    <row r="818" spans="1:14">
      <c r="A818" s="34">
        <v>42051</v>
      </c>
      <c r="B818" s="35">
        <v>0.63541666666666663</v>
      </c>
      <c r="C818" s="36">
        <v>4</v>
      </c>
      <c r="D818" s="36">
        <v>404</v>
      </c>
      <c r="E818" s="36" t="s">
        <v>59</v>
      </c>
      <c r="F818" s="36">
        <v>20</v>
      </c>
      <c r="G818" s="36" t="s">
        <v>114</v>
      </c>
      <c r="H818" s="52">
        <v>-9.5350000000000001</v>
      </c>
      <c r="I818" s="57">
        <v>-0.17980479365787058</v>
      </c>
      <c r="J818" s="57">
        <v>9951.1264787739474</v>
      </c>
      <c r="K818" s="57">
        <v>4.7703291670504795</v>
      </c>
      <c r="L818" s="52" t="s">
        <v>238</v>
      </c>
      <c r="M818" s="36" t="s">
        <v>238</v>
      </c>
      <c r="N818" s="52" t="s">
        <v>133</v>
      </c>
    </row>
    <row r="819" spans="1:14">
      <c r="A819" s="34">
        <v>42051</v>
      </c>
      <c r="B819" s="35">
        <v>0.67361111111111116</v>
      </c>
      <c r="C819" s="36">
        <v>4</v>
      </c>
      <c r="D819" s="36">
        <v>406</v>
      </c>
      <c r="E819" s="36" t="s">
        <v>55</v>
      </c>
      <c r="F819" s="36">
        <v>21</v>
      </c>
      <c r="G819" s="36" t="s">
        <v>128</v>
      </c>
      <c r="H819" s="52">
        <v>-9.4700000000000006</v>
      </c>
      <c r="I819" s="57">
        <v>1.122919656256637</v>
      </c>
      <c r="J819" s="57">
        <v>6780.4609127841677</v>
      </c>
      <c r="K819" s="57">
        <v>2.3422854866799794</v>
      </c>
      <c r="L819" s="52" t="s">
        <v>238</v>
      </c>
      <c r="M819" s="36" t="s">
        <v>238</v>
      </c>
      <c r="N819" s="52" t="s">
        <v>133</v>
      </c>
    </row>
    <row r="820" spans="1:14">
      <c r="A820" s="34">
        <v>42051</v>
      </c>
      <c r="B820" s="35">
        <v>0.67361111111111116</v>
      </c>
      <c r="C820" s="36">
        <v>4</v>
      </c>
      <c r="D820" s="36">
        <v>406</v>
      </c>
      <c r="E820" s="36" t="s">
        <v>55</v>
      </c>
      <c r="F820" s="36">
        <v>22</v>
      </c>
      <c r="G820" s="36" t="s">
        <v>128</v>
      </c>
      <c r="H820" s="52">
        <v>-9.4700000000000006</v>
      </c>
      <c r="I820" s="57">
        <v>-0.52765505968697335</v>
      </c>
      <c r="J820" s="57">
        <v>6318.9526350742362</v>
      </c>
      <c r="K820" s="57">
        <v>-4.38937807924649</v>
      </c>
      <c r="L820" s="52" t="s">
        <v>238</v>
      </c>
      <c r="M820" s="36" t="s">
        <v>238</v>
      </c>
      <c r="N820" s="52" t="s">
        <v>133</v>
      </c>
    </row>
    <row r="821" spans="1:14">
      <c r="A821" s="34">
        <v>42051</v>
      </c>
      <c r="B821" s="35">
        <v>0.67361111111111116</v>
      </c>
      <c r="C821" s="36">
        <v>4</v>
      </c>
      <c r="D821" s="36">
        <v>414</v>
      </c>
      <c r="E821" s="36" t="s">
        <v>46</v>
      </c>
      <c r="F821" s="36">
        <v>23</v>
      </c>
      <c r="G821" s="36" t="s">
        <v>128</v>
      </c>
      <c r="H821" s="52">
        <v>-9.4700000000000006</v>
      </c>
      <c r="I821" s="57">
        <v>8.9709873604468129</v>
      </c>
      <c r="J821" s="57">
        <v>-1718.2334679966086</v>
      </c>
      <c r="K821" s="57">
        <v>3.3414500515054568</v>
      </c>
      <c r="L821" s="52" t="s">
        <v>238</v>
      </c>
      <c r="M821" s="36" t="s">
        <v>238</v>
      </c>
      <c r="N821" s="52" t="s">
        <v>133</v>
      </c>
    </row>
    <row r="822" spans="1:14">
      <c r="A822" s="34">
        <v>42051</v>
      </c>
      <c r="B822" s="35">
        <v>0.67361111111111116</v>
      </c>
      <c r="C822" s="36">
        <v>4</v>
      </c>
      <c r="D822" s="36">
        <v>414</v>
      </c>
      <c r="E822" s="36" t="s">
        <v>46</v>
      </c>
      <c r="F822" s="36">
        <v>24</v>
      </c>
      <c r="G822" s="36" t="s">
        <v>128</v>
      </c>
      <c r="H822" s="52">
        <v>-9.4700000000000006</v>
      </c>
      <c r="I822" s="57">
        <v>9.963408081595853</v>
      </c>
      <c r="J822" s="57">
        <v>1155.8151394413694</v>
      </c>
      <c r="K822" s="57">
        <v>0.22757987484767569</v>
      </c>
      <c r="L822" s="52" t="s">
        <v>238</v>
      </c>
      <c r="M822" s="36" t="s">
        <v>238</v>
      </c>
      <c r="N822" s="52" t="s">
        <v>133</v>
      </c>
    </row>
    <row r="823" spans="1:14">
      <c r="A823" s="34">
        <v>42069</v>
      </c>
      <c r="B823" s="35">
        <v>0.5625</v>
      </c>
      <c r="C823" s="36">
        <v>1</v>
      </c>
      <c r="D823" s="36">
        <v>105</v>
      </c>
      <c r="E823" s="36" t="s">
        <v>55</v>
      </c>
      <c r="F823" s="36">
        <v>1</v>
      </c>
      <c r="G823" s="36" t="s">
        <v>128</v>
      </c>
      <c r="H823" s="52">
        <v>-3.8730000000000002</v>
      </c>
      <c r="I823" s="57">
        <v>3.2654038829996779</v>
      </c>
      <c r="J823" s="57">
        <v>987.4620360893482</v>
      </c>
      <c r="K823" s="57">
        <v>-4.0833768869829035</v>
      </c>
      <c r="L823" s="52" t="s">
        <v>238</v>
      </c>
      <c r="M823" s="36" t="s">
        <v>238</v>
      </c>
      <c r="N823" s="52" t="s">
        <v>133</v>
      </c>
    </row>
    <row r="824" spans="1:14">
      <c r="A824" s="34">
        <v>42069</v>
      </c>
      <c r="B824" s="35">
        <v>0.5625</v>
      </c>
      <c r="C824" s="36">
        <v>1</v>
      </c>
      <c r="D824" s="36">
        <v>105</v>
      </c>
      <c r="E824" s="36" t="s">
        <v>55</v>
      </c>
      <c r="F824" s="36">
        <v>2</v>
      </c>
      <c r="G824" s="36" t="s">
        <v>128</v>
      </c>
      <c r="H824" s="52">
        <v>-3.8730000000000002</v>
      </c>
      <c r="I824" s="57">
        <v>2.9278403880405568</v>
      </c>
      <c r="J824" s="57">
        <v>1176.4808596463577</v>
      </c>
      <c r="K824" s="57">
        <v>2.0418738477445819</v>
      </c>
      <c r="L824" s="52" t="s">
        <v>238</v>
      </c>
      <c r="M824" s="36" t="s">
        <v>238</v>
      </c>
      <c r="N824" s="52" t="s">
        <v>133</v>
      </c>
    </row>
    <row r="825" spans="1:14">
      <c r="A825" s="34">
        <v>42069</v>
      </c>
      <c r="B825" s="35">
        <v>0.5625</v>
      </c>
      <c r="C825" s="36">
        <v>1</v>
      </c>
      <c r="D825" s="36">
        <v>107</v>
      </c>
      <c r="E825" s="36" t="s">
        <v>59</v>
      </c>
      <c r="F825" s="36">
        <v>3</v>
      </c>
      <c r="G825" s="36" t="s">
        <v>114</v>
      </c>
      <c r="H825" s="52">
        <v>-3.8730000000000002</v>
      </c>
      <c r="I825" s="57">
        <v>0.20491795509853913</v>
      </c>
      <c r="J825" s="57">
        <v>1342.1850855442267</v>
      </c>
      <c r="K825" s="57">
        <v>-9.9760519970761745</v>
      </c>
      <c r="L825" s="52" t="s">
        <v>238</v>
      </c>
      <c r="M825" s="36" t="s">
        <v>238</v>
      </c>
      <c r="N825" s="52" t="s">
        <v>133</v>
      </c>
    </row>
    <row r="826" spans="1:14">
      <c r="A826" s="34">
        <v>42069</v>
      </c>
      <c r="B826" s="35">
        <v>0.5625</v>
      </c>
      <c r="C826" s="36">
        <v>1</v>
      </c>
      <c r="D826" s="36">
        <v>107</v>
      </c>
      <c r="E826" s="36" t="s">
        <v>59</v>
      </c>
      <c r="F826" s="36">
        <v>4</v>
      </c>
      <c r="G826" s="36" t="s">
        <v>114</v>
      </c>
      <c r="H826" s="52">
        <v>-3.8730000000000002</v>
      </c>
      <c r="I826" s="57">
        <v>2.7387662503063099</v>
      </c>
      <c r="J826" s="57">
        <v>1452.8878284028951</v>
      </c>
      <c r="K826" s="57">
        <v>2.2201865807691137</v>
      </c>
      <c r="L826" s="52" t="s">
        <v>238</v>
      </c>
      <c r="M826" s="36" t="s">
        <v>238</v>
      </c>
      <c r="N826" s="52" t="s">
        <v>133</v>
      </c>
    </row>
    <row r="827" spans="1:14">
      <c r="A827" s="34">
        <v>42069</v>
      </c>
      <c r="B827" s="35">
        <v>0.60416666666666663</v>
      </c>
      <c r="C827" s="36">
        <v>1</v>
      </c>
      <c r="D827" s="36">
        <v>111</v>
      </c>
      <c r="E827" s="36" t="s">
        <v>45</v>
      </c>
      <c r="F827" s="36">
        <v>5</v>
      </c>
      <c r="G827" s="36" t="s">
        <v>114</v>
      </c>
      <c r="H827" s="52">
        <v>-3.09</v>
      </c>
      <c r="I827" s="57">
        <v>0.91945064000693533</v>
      </c>
      <c r="J827" s="57">
        <v>1448.7208702010475</v>
      </c>
      <c r="K827" s="57">
        <v>1.4387366737867777</v>
      </c>
      <c r="L827" s="52" t="s">
        <v>238</v>
      </c>
      <c r="M827" s="36" t="s">
        <v>238</v>
      </c>
      <c r="N827" s="52" t="s">
        <v>133</v>
      </c>
    </row>
    <row r="828" spans="1:14">
      <c r="A828" s="34">
        <v>42069</v>
      </c>
      <c r="B828" s="35">
        <v>0.60416666666666663</v>
      </c>
      <c r="C828" s="36">
        <v>1</v>
      </c>
      <c r="D828" s="36">
        <v>111</v>
      </c>
      <c r="E828" s="36" t="s">
        <v>45</v>
      </c>
      <c r="F828" s="36">
        <v>6</v>
      </c>
      <c r="G828" s="36" t="s">
        <v>114</v>
      </c>
      <c r="H828" s="52">
        <v>-3.09</v>
      </c>
      <c r="I828" s="57">
        <v>0.54308662936971008</v>
      </c>
      <c r="J828" s="57">
        <v>3104.7654533853733</v>
      </c>
      <c r="K828" s="57">
        <v>-10.015283261136647</v>
      </c>
      <c r="L828" s="52" t="s">
        <v>238</v>
      </c>
      <c r="M828" s="36" t="s">
        <v>238</v>
      </c>
      <c r="N828" s="52" t="s">
        <v>133</v>
      </c>
    </row>
    <row r="829" spans="1:14">
      <c r="A829" s="34">
        <v>42069</v>
      </c>
      <c r="B829" s="35">
        <v>0.60416666666666663</v>
      </c>
      <c r="C829" s="36">
        <v>1</v>
      </c>
      <c r="D829" s="36">
        <v>113</v>
      </c>
      <c r="E829" s="36" t="s">
        <v>46</v>
      </c>
      <c r="F829" s="36">
        <v>7</v>
      </c>
      <c r="G829" s="36" t="s">
        <v>128</v>
      </c>
      <c r="H829" s="52">
        <v>-3.09</v>
      </c>
      <c r="I829" s="57">
        <v>2.0019202173392965</v>
      </c>
      <c r="J829" s="57">
        <v>42.486525457872283</v>
      </c>
      <c r="K829" s="57">
        <v>-1.11865545652964</v>
      </c>
      <c r="L829" s="52" t="s">
        <v>238</v>
      </c>
      <c r="M829" s="36" t="s">
        <v>238</v>
      </c>
      <c r="N829" s="52" t="s">
        <v>133</v>
      </c>
    </row>
    <row r="830" spans="1:14">
      <c r="A830" s="34">
        <v>42069</v>
      </c>
      <c r="B830" s="35">
        <v>0.60416666666666663</v>
      </c>
      <c r="C830" s="36">
        <v>1</v>
      </c>
      <c r="D830" s="36">
        <v>113</v>
      </c>
      <c r="E830" s="36" t="s">
        <v>46</v>
      </c>
      <c r="F830" s="36">
        <v>8</v>
      </c>
      <c r="G830" s="36" t="s">
        <v>128</v>
      </c>
      <c r="H830" s="52">
        <v>-3.09</v>
      </c>
      <c r="I830" s="57">
        <v>0.87867826545830596</v>
      </c>
      <c r="J830" s="57">
        <v>2048.6012795872421</v>
      </c>
      <c r="K830" s="57">
        <v>-1.4063560018164483</v>
      </c>
      <c r="L830" s="52" t="s">
        <v>238</v>
      </c>
      <c r="M830" s="36" t="s">
        <v>238</v>
      </c>
      <c r="N830" s="52" t="s">
        <v>133</v>
      </c>
    </row>
    <row r="831" spans="1:14">
      <c r="A831" s="34">
        <v>42069</v>
      </c>
      <c r="B831" s="35">
        <v>0.64583333333333337</v>
      </c>
      <c r="C831" s="36">
        <v>3</v>
      </c>
      <c r="D831" s="36">
        <v>311</v>
      </c>
      <c r="E831" s="36" t="s">
        <v>46</v>
      </c>
      <c r="F831" s="36">
        <v>9</v>
      </c>
      <c r="G831" s="36" t="s">
        <v>128</v>
      </c>
      <c r="H831" s="52">
        <v>-2.7090000000000001</v>
      </c>
      <c r="I831" s="57">
        <v>0.80858819964238204</v>
      </c>
      <c r="J831" s="57">
        <v>883.09806431497998</v>
      </c>
      <c r="K831" s="57">
        <v>3.4626824648655239</v>
      </c>
      <c r="L831" s="52" t="s">
        <v>238</v>
      </c>
      <c r="M831" s="36" t="s">
        <v>238</v>
      </c>
      <c r="N831" s="52" t="s">
        <v>133</v>
      </c>
    </row>
    <row r="832" spans="1:14">
      <c r="A832" s="34">
        <v>42069</v>
      </c>
      <c r="B832" s="35">
        <v>0.64583333333333337</v>
      </c>
      <c r="C832" s="36">
        <v>3</v>
      </c>
      <c r="D832" s="36">
        <v>311</v>
      </c>
      <c r="E832" s="36" t="s">
        <v>46</v>
      </c>
      <c r="F832" s="36">
        <v>10</v>
      </c>
      <c r="G832" s="36" t="s">
        <v>128</v>
      </c>
      <c r="H832" s="52">
        <v>-2.7090000000000001</v>
      </c>
      <c r="I832" s="57">
        <v>1.3841492404385138</v>
      </c>
      <c r="J832" s="57">
        <v>1824.2022767788553</v>
      </c>
      <c r="K832" s="57">
        <v>2.6893145205549769</v>
      </c>
      <c r="L832" s="52" t="s">
        <v>238</v>
      </c>
      <c r="M832" s="36" t="s">
        <v>238</v>
      </c>
      <c r="N832" s="52" t="s">
        <v>133</v>
      </c>
    </row>
    <row r="833" spans="1:14">
      <c r="A833" s="34">
        <v>42069</v>
      </c>
      <c r="B833" s="35">
        <v>0.64583333333333337</v>
      </c>
      <c r="C833" s="36">
        <v>3</v>
      </c>
      <c r="D833" s="36">
        <v>305</v>
      </c>
      <c r="E833" s="36" t="s">
        <v>45</v>
      </c>
      <c r="F833" s="36">
        <v>11</v>
      </c>
      <c r="G833" s="36" t="s">
        <v>114</v>
      </c>
      <c r="H833" s="52">
        <v>-2.7090000000000001</v>
      </c>
      <c r="I833" s="57">
        <v>-7.9084872490220046E-2</v>
      </c>
      <c r="J833" s="57">
        <v>2977.3964956059531</v>
      </c>
      <c r="K833" s="57">
        <v>0.18252580039202687</v>
      </c>
      <c r="L833" s="52" t="s">
        <v>238</v>
      </c>
      <c r="M833" s="36" t="s">
        <v>238</v>
      </c>
      <c r="N833" s="52" t="s">
        <v>133</v>
      </c>
    </row>
    <row r="834" spans="1:14">
      <c r="A834" s="34">
        <v>42069</v>
      </c>
      <c r="B834" s="35">
        <v>0.64583333333333337</v>
      </c>
      <c r="C834" s="36">
        <v>3</v>
      </c>
      <c r="D834" s="36">
        <v>305</v>
      </c>
      <c r="E834" s="36" t="s">
        <v>45</v>
      </c>
      <c r="F834" s="36">
        <v>12</v>
      </c>
      <c r="G834" s="36" t="s">
        <v>114</v>
      </c>
      <c r="H834" s="52">
        <v>-2.7090000000000001</v>
      </c>
      <c r="I834" s="57">
        <v>0.20171141624401029</v>
      </c>
      <c r="J834" s="57">
        <v>687.30679846242583</v>
      </c>
      <c r="K834" s="57">
        <v>-4.2375572888593735</v>
      </c>
      <c r="L834" s="52" t="s">
        <v>238</v>
      </c>
      <c r="M834" s="36" t="s">
        <v>238</v>
      </c>
      <c r="N834" s="52" t="s">
        <v>133</v>
      </c>
    </row>
    <row r="835" spans="1:14">
      <c r="A835" s="34">
        <v>42069</v>
      </c>
      <c r="B835" s="35">
        <v>0.5625</v>
      </c>
      <c r="C835" s="36">
        <v>3</v>
      </c>
      <c r="D835" s="36">
        <v>308</v>
      </c>
      <c r="E835" s="36" t="s">
        <v>55</v>
      </c>
      <c r="F835" s="36">
        <v>13</v>
      </c>
      <c r="G835" s="36" t="s">
        <v>128</v>
      </c>
      <c r="H835" s="52">
        <v>-3.8730000000000002</v>
      </c>
      <c r="I835" s="57">
        <v>0.51454182046051544</v>
      </c>
      <c r="J835" s="57">
        <v>4784.6133603928929</v>
      </c>
      <c r="K835" s="57">
        <v>3.0726292311803332</v>
      </c>
      <c r="L835" s="52" t="s">
        <v>238</v>
      </c>
      <c r="M835" s="36" t="s">
        <v>238</v>
      </c>
      <c r="N835" s="52" t="s">
        <v>133</v>
      </c>
    </row>
    <row r="836" spans="1:14">
      <c r="A836" s="34">
        <v>42069</v>
      </c>
      <c r="B836" s="35">
        <v>0.5625</v>
      </c>
      <c r="C836" s="36">
        <v>3</v>
      </c>
      <c r="D836" s="36">
        <v>308</v>
      </c>
      <c r="E836" s="36" t="s">
        <v>55</v>
      </c>
      <c r="F836" s="36">
        <v>14</v>
      </c>
      <c r="G836" s="36" t="s">
        <v>128</v>
      </c>
      <c r="H836" s="52">
        <v>-3.8730000000000002</v>
      </c>
      <c r="I836" s="57">
        <v>0.96896423450612601</v>
      </c>
      <c r="J836" s="57">
        <v>-504.40059397233881</v>
      </c>
      <c r="K836" s="57">
        <v>4.4012339030163465</v>
      </c>
      <c r="L836" s="52" t="s">
        <v>238</v>
      </c>
      <c r="M836" s="36" t="s">
        <v>238</v>
      </c>
      <c r="N836" s="52" t="s">
        <v>133</v>
      </c>
    </row>
    <row r="837" spans="1:14">
      <c r="A837" s="34">
        <v>42069</v>
      </c>
      <c r="B837" s="35">
        <v>0.5625</v>
      </c>
      <c r="C837" s="36">
        <v>3</v>
      </c>
      <c r="D837" s="36">
        <v>309</v>
      </c>
      <c r="E837" s="36" t="s">
        <v>59</v>
      </c>
      <c r="F837" s="36">
        <v>15</v>
      </c>
      <c r="G837" s="36" t="s">
        <v>114</v>
      </c>
      <c r="H837" s="52">
        <v>-3.8730000000000002</v>
      </c>
      <c r="I837" s="57">
        <v>3.7228142522492826E-2</v>
      </c>
      <c r="J837" s="57">
        <v>216.07897446109979</v>
      </c>
      <c r="K837" s="57">
        <v>-4.8953196395794984</v>
      </c>
      <c r="L837" s="52" t="s">
        <v>238</v>
      </c>
      <c r="M837" s="36" t="s">
        <v>238</v>
      </c>
      <c r="N837" s="52" t="s">
        <v>133</v>
      </c>
    </row>
    <row r="838" spans="1:14">
      <c r="A838" s="34">
        <v>42069</v>
      </c>
      <c r="B838" s="35">
        <v>0.5625</v>
      </c>
      <c r="C838" s="36">
        <v>3</v>
      </c>
      <c r="D838" s="36">
        <v>309</v>
      </c>
      <c r="E838" s="36" t="s">
        <v>59</v>
      </c>
      <c r="F838" s="36">
        <v>16</v>
      </c>
      <c r="G838" s="36" t="s">
        <v>114</v>
      </c>
      <c r="H838" s="52">
        <v>-3.8730000000000002</v>
      </c>
      <c r="I838" s="57" t="s">
        <v>238</v>
      </c>
      <c r="J838" s="57" t="s">
        <v>238</v>
      </c>
      <c r="K838" s="57" t="s">
        <v>238</v>
      </c>
      <c r="L838" s="52" t="s">
        <v>238</v>
      </c>
      <c r="M838" s="36" t="s">
        <v>238</v>
      </c>
      <c r="N838" s="52" t="s">
        <v>133</v>
      </c>
    </row>
    <row r="839" spans="1:14">
      <c r="A839" s="34">
        <v>42069</v>
      </c>
      <c r="B839" s="35">
        <v>0.60416666666666663</v>
      </c>
      <c r="C839" s="36">
        <v>4</v>
      </c>
      <c r="D839" s="36">
        <v>409</v>
      </c>
      <c r="E839" s="36" t="s">
        <v>45</v>
      </c>
      <c r="F839" s="36">
        <v>17</v>
      </c>
      <c r="G839" s="36" t="s">
        <v>114</v>
      </c>
      <c r="H839" s="52">
        <v>-3.09</v>
      </c>
      <c r="I839" s="57">
        <v>-0.4439406298202227</v>
      </c>
      <c r="J839" s="57">
        <v>-2756.6576331097926</v>
      </c>
      <c r="K839" s="57">
        <v>4.8883351455187194</v>
      </c>
      <c r="L839" s="52" t="s">
        <v>238</v>
      </c>
      <c r="M839" s="36" t="s">
        <v>238</v>
      </c>
      <c r="N839" s="52" t="s">
        <v>133</v>
      </c>
    </row>
    <row r="840" spans="1:14">
      <c r="A840" s="34">
        <v>42069</v>
      </c>
      <c r="B840" s="35">
        <v>0.60416666666666663</v>
      </c>
      <c r="C840" s="36">
        <v>4</v>
      </c>
      <c r="D840" s="36">
        <v>409</v>
      </c>
      <c r="E840" s="36" t="s">
        <v>45</v>
      </c>
      <c r="F840" s="36">
        <v>18</v>
      </c>
      <c r="G840" s="36" t="s">
        <v>114</v>
      </c>
      <c r="H840" s="52">
        <v>-3.09</v>
      </c>
      <c r="I840" s="57">
        <v>0.37015076870666352</v>
      </c>
      <c r="J840" s="57">
        <v>1087.2819285762428</v>
      </c>
      <c r="K840" s="57">
        <v>5.0374023935368504</v>
      </c>
      <c r="L840" s="52" t="s">
        <v>238</v>
      </c>
      <c r="M840" s="36" t="s">
        <v>238</v>
      </c>
      <c r="N840" s="52" t="s">
        <v>133</v>
      </c>
    </row>
    <row r="841" spans="1:14">
      <c r="A841" s="34">
        <v>42069</v>
      </c>
      <c r="B841" s="35">
        <v>0.60416666666666663</v>
      </c>
      <c r="C841" s="36">
        <v>4</v>
      </c>
      <c r="D841" s="36">
        <v>404</v>
      </c>
      <c r="E841" s="36" t="s">
        <v>59</v>
      </c>
      <c r="F841" s="36">
        <v>19</v>
      </c>
      <c r="G841" s="36" t="s">
        <v>114</v>
      </c>
      <c r="H841" s="52">
        <v>-3.09</v>
      </c>
      <c r="I841" s="57">
        <v>7.2963855205568376E-2</v>
      </c>
      <c r="J841" s="57">
        <v>1028.0571977000438</v>
      </c>
      <c r="K841" s="57">
        <v>-6.1403991917860266</v>
      </c>
      <c r="L841" s="52" t="s">
        <v>238</v>
      </c>
      <c r="M841" s="36" t="s">
        <v>238</v>
      </c>
      <c r="N841" s="52" t="s">
        <v>133</v>
      </c>
    </row>
    <row r="842" spans="1:14">
      <c r="A842" s="34">
        <v>42069</v>
      </c>
      <c r="B842" s="35">
        <v>0.60416666666666663</v>
      </c>
      <c r="C842" s="36">
        <v>4</v>
      </c>
      <c r="D842" s="36">
        <v>404</v>
      </c>
      <c r="E842" s="36" t="s">
        <v>59</v>
      </c>
      <c r="F842" s="36">
        <v>20</v>
      </c>
      <c r="G842" s="36" t="s">
        <v>114</v>
      </c>
      <c r="H842" s="52">
        <v>-3.09</v>
      </c>
      <c r="I842" s="57">
        <v>9.2462600730481972E-2</v>
      </c>
      <c r="J842" s="57">
        <v>-240.58372513299122</v>
      </c>
      <c r="K842" s="57">
        <v>8.0245401226045683</v>
      </c>
      <c r="L842" s="52" t="s">
        <v>238</v>
      </c>
      <c r="M842" s="36" t="s">
        <v>238</v>
      </c>
      <c r="N842" s="52" t="s">
        <v>133</v>
      </c>
    </row>
    <row r="843" spans="1:14">
      <c r="A843" s="34">
        <v>42069</v>
      </c>
      <c r="B843" s="35">
        <v>0.64583333333333337</v>
      </c>
      <c r="C843" s="36">
        <v>4</v>
      </c>
      <c r="D843" s="36">
        <v>406</v>
      </c>
      <c r="E843" s="36" t="s">
        <v>55</v>
      </c>
      <c r="F843" s="36">
        <v>21</v>
      </c>
      <c r="G843" s="36" t="s">
        <v>128</v>
      </c>
      <c r="H843" s="52">
        <v>-2.7090000000000001</v>
      </c>
      <c r="I843" s="57">
        <v>1.0267767562158698</v>
      </c>
      <c r="J843" s="57">
        <v>1975.9940381262263</v>
      </c>
      <c r="K843" s="57">
        <v>5.7671351856492352</v>
      </c>
      <c r="L843" s="52" t="s">
        <v>238</v>
      </c>
      <c r="M843" s="36" t="s">
        <v>238</v>
      </c>
      <c r="N843" s="52" t="s">
        <v>133</v>
      </c>
    </row>
    <row r="844" spans="1:14">
      <c r="A844" s="34">
        <v>42069</v>
      </c>
      <c r="B844" s="35">
        <v>0.64583333333333337</v>
      </c>
      <c r="C844" s="36">
        <v>4</v>
      </c>
      <c r="D844" s="36">
        <v>406</v>
      </c>
      <c r="E844" s="36" t="s">
        <v>55</v>
      </c>
      <c r="F844" s="36">
        <v>22</v>
      </c>
      <c r="G844" s="36" t="s">
        <v>128</v>
      </c>
      <c r="H844" s="52">
        <v>-2.7090000000000001</v>
      </c>
      <c r="I844" s="57">
        <v>2.56337744526728</v>
      </c>
      <c r="J844" s="57">
        <v>1362.0402516877339</v>
      </c>
      <c r="K844" s="57">
        <v>7.3181921003807036</v>
      </c>
      <c r="L844" s="52" t="s">
        <v>238</v>
      </c>
      <c r="M844" s="36" t="s">
        <v>238</v>
      </c>
      <c r="N844" s="52" t="s">
        <v>133</v>
      </c>
    </row>
    <row r="845" spans="1:14">
      <c r="A845" s="34">
        <v>42069</v>
      </c>
      <c r="B845" s="35">
        <v>0.64583333333333337</v>
      </c>
      <c r="C845" s="36">
        <v>4</v>
      </c>
      <c r="D845" s="36">
        <v>414</v>
      </c>
      <c r="E845" s="36" t="s">
        <v>46</v>
      </c>
      <c r="F845" s="36">
        <v>23</v>
      </c>
      <c r="G845" s="36" t="s">
        <v>128</v>
      </c>
      <c r="H845" s="52">
        <v>-2.7090000000000001</v>
      </c>
      <c r="I845" s="57">
        <v>0.12310726079218569</v>
      </c>
      <c r="J845" s="57">
        <v>-230.05816072921729</v>
      </c>
      <c r="K845" s="57">
        <v>5.231611304101536</v>
      </c>
      <c r="L845" s="52" t="s">
        <v>238</v>
      </c>
      <c r="M845" s="36" t="s">
        <v>238</v>
      </c>
      <c r="N845" s="52" t="s">
        <v>133</v>
      </c>
    </row>
    <row r="846" spans="1:14">
      <c r="A846" s="34">
        <v>42069</v>
      </c>
      <c r="B846" s="35">
        <v>0.64583333333333337</v>
      </c>
      <c r="C846" s="36">
        <v>4</v>
      </c>
      <c r="D846" s="36">
        <v>414</v>
      </c>
      <c r="E846" s="36" t="s">
        <v>46</v>
      </c>
      <c r="F846" s="36">
        <v>24</v>
      </c>
      <c r="G846" s="36" t="s">
        <v>128</v>
      </c>
      <c r="H846" s="52">
        <v>-2.7090000000000001</v>
      </c>
      <c r="I846" s="57">
        <v>2.7967976766875848</v>
      </c>
      <c r="J846" s="57">
        <v>471.90920103089536</v>
      </c>
      <c r="K846" s="57">
        <v>-10.538537078854199</v>
      </c>
      <c r="L846" s="52" t="s">
        <v>238</v>
      </c>
      <c r="M846" s="36" t="s">
        <v>238</v>
      </c>
      <c r="N846" s="52" t="s">
        <v>133</v>
      </c>
    </row>
    <row r="847" spans="1:14">
      <c r="A847" s="34">
        <v>42076</v>
      </c>
      <c r="B847" s="35">
        <v>0.58333333333333337</v>
      </c>
      <c r="C847" s="36">
        <v>1</v>
      </c>
      <c r="D847" s="36">
        <v>105</v>
      </c>
      <c r="E847" s="36" t="s">
        <v>55</v>
      </c>
      <c r="F847" s="36">
        <v>1</v>
      </c>
      <c r="G847" s="36" t="s">
        <v>128</v>
      </c>
      <c r="H847" s="52">
        <v>18.79</v>
      </c>
      <c r="I847" s="57" t="s">
        <v>238</v>
      </c>
      <c r="J847" s="57" t="s">
        <v>238</v>
      </c>
      <c r="K847" s="57" t="s">
        <v>238</v>
      </c>
      <c r="L847" s="52">
        <v>7.4</v>
      </c>
      <c r="M847" s="56">
        <v>38.1</v>
      </c>
      <c r="N847" s="37" t="s">
        <v>134</v>
      </c>
    </row>
    <row r="848" spans="1:14">
      <c r="A848" s="34">
        <v>42076</v>
      </c>
      <c r="B848" s="35">
        <v>0.58333333333333337</v>
      </c>
      <c r="C848" s="36">
        <v>1</v>
      </c>
      <c r="D848" s="36">
        <v>105</v>
      </c>
      <c r="E848" s="36" t="s">
        <v>55</v>
      </c>
      <c r="F848" s="36">
        <v>2</v>
      </c>
      <c r="G848" s="36" t="s">
        <v>128</v>
      </c>
      <c r="H848" s="52">
        <v>18.79</v>
      </c>
      <c r="I848" s="57">
        <v>223.4449965732297</v>
      </c>
      <c r="J848" s="57">
        <v>8393.7244952800829</v>
      </c>
      <c r="K848" s="57">
        <v>-7.8525970611552243</v>
      </c>
      <c r="L848" s="52">
        <v>5.75</v>
      </c>
      <c r="M848" s="56">
        <v>37.299999999999997</v>
      </c>
      <c r="N848" s="37" t="s">
        <v>238</v>
      </c>
    </row>
    <row r="849" spans="1:14">
      <c r="A849" s="34">
        <v>42076</v>
      </c>
      <c r="B849" s="35">
        <v>0.58333333333333337</v>
      </c>
      <c r="C849" s="36">
        <v>1</v>
      </c>
      <c r="D849" s="36">
        <v>107</v>
      </c>
      <c r="E849" s="36" t="s">
        <v>59</v>
      </c>
      <c r="F849" s="36">
        <v>3</v>
      </c>
      <c r="G849" s="36" t="s">
        <v>114</v>
      </c>
      <c r="H849" s="52">
        <v>18.79</v>
      </c>
      <c r="I849" s="57">
        <v>75.692798933869355</v>
      </c>
      <c r="J849" s="57">
        <v>40614.137442119893</v>
      </c>
      <c r="K849" s="57">
        <v>-1.2353345811493215</v>
      </c>
      <c r="L849" s="52">
        <v>6.75</v>
      </c>
      <c r="M849" s="56">
        <v>39.1</v>
      </c>
      <c r="N849" s="37" t="s">
        <v>238</v>
      </c>
    </row>
    <row r="850" spans="1:14">
      <c r="A850" s="34">
        <v>42076</v>
      </c>
      <c r="B850" s="35">
        <v>0.58333333333333337</v>
      </c>
      <c r="C850" s="36">
        <v>1</v>
      </c>
      <c r="D850" s="36">
        <v>107</v>
      </c>
      <c r="E850" s="36" t="s">
        <v>59</v>
      </c>
      <c r="F850" s="36">
        <v>4</v>
      </c>
      <c r="G850" s="36" t="s">
        <v>114</v>
      </c>
      <c r="H850" s="52">
        <v>18.79</v>
      </c>
      <c r="I850" s="57">
        <v>64.167015817553008</v>
      </c>
      <c r="J850" s="57">
        <v>25998.034428425755</v>
      </c>
      <c r="K850" s="57">
        <v>0.63452058553228563</v>
      </c>
      <c r="L850" s="52">
        <v>4.8</v>
      </c>
      <c r="M850" s="56">
        <v>43.3</v>
      </c>
      <c r="N850" s="37" t="s">
        <v>238</v>
      </c>
    </row>
    <row r="851" spans="1:14">
      <c r="A851" s="34">
        <v>42076</v>
      </c>
      <c r="B851" s="35">
        <v>0.62291666666666667</v>
      </c>
      <c r="C851" s="36">
        <v>1</v>
      </c>
      <c r="D851" s="36">
        <v>111</v>
      </c>
      <c r="E851" s="36" t="s">
        <v>45</v>
      </c>
      <c r="F851" s="36">
        <v>5</v>
      </c>
      <c r="G851" s="36" t="s">
        <v>114</v>
      </c>
      <c r="H851" s="52">
        <v>18.933</v>
      </c>
      <c r="I851" s="57">
        <v>5.1330831047104901</v>
      </c>
      <c r="J851" s="57">
        <v>7194.7778081524348</v>
      </c>
      <c r="K851" s="57">
        <v>-3.3038834800736048</v>
      </c>
      <c r="L851" s="52">
        <v>6.9</v>
      </c>
      <c r="M851" s="56">
        <v>42.4</v>
      </c>
      <c r="N851" s="37" t="s">
        <v>238</v>
      </c>
    </row>
    <row r="852" spans="1:14">
      <c r="A852" s="34">
        <v>42076</v>
      </c>
      <c r="B852" s="35">
        <v>0.62291666666666667</v>
      </c>
      <c r="C852" s="36">
        <v>1</v>
      </c>
      <c r="D852" s="36">
        <v>111</v>
      </c>
      <c r="E852" s="36" t="s">
        <v>45</v>
      </c>
      <c r="F852" s="36">
        <v>6</v>
      </c>
      <c r="G852" s="36" t="s">
        <v>114</v>
      </c>
      <c r="H852" s="52">
        <v>18.933</v>
      </c>
      <c r="I852" s="57">
        <v>1.0720912966139244</v>
      </c>
      <c r="J852" s="57">
        <v>8274.2429183032364</v>
      </c>
      <c r="K852" s="57">
        <v>-1.5958589351061454</v>
      </c>
      <c r="L852" s="52">
        <v>6.1</v>
      </c>
      <c r="M852" s="56">
        <v>35.9</v>
      </c>
      <c r="N852" s="37" t="s">
        <v>238</v>
      </c>
    </row>
    <row r="853" spans="1:14">
      <c r="A853" s="34">
        <v>42076</v>
      </c>
      <c r="B853" s="35">
        <v>0.62291666666666667</v>
      </c>
      <c r="C853" s="36">
        <v>1</v>
      </c>
      <c r="D853" s="36">
        <v>113</v>
      </c>
      <c r="E853" s="36" t="s">
        <v>46</v>
      </c>
      <c r="F853" s="36">
        <v>7</v>
      </c>
      <c r="G853" s="36" t="s">
        <v>128</v>
      </c>
      <c r="H853" s="52">
        <v>18.933</v>
      </c>
      <c r="I853" s="57">
        <v>105.27795491051474</v>
      </c>
      <c r="J853" s="57">
        <v>6181.6733395503788</v>
      </c>
      <c r="K853" s="57">
        <v>2.2151463355839498</v>
      </c>
      <c r="L853" s="52">
        <v>3.55</v>
      </c>
      <c r="M853" s="56">
        <v>39.1</v>
      </c>
      <c r="N853" s="37" t="s">
        <v>238</v>
      </c>
    </row>
    <row r="854" spans="1:14">
      <c r="A854" s="34">
        <v>42076</v>
      </c>
      <c r="B854" s="35">
        <v>0.62291666666666667</v>
      </c>
      <c r="C854" s="36">
        <v>1</v>
      </c>
      <c r="D854" s="36">
        <v>113</v>
      </c>
      <c r="E854" s="36" t="s">
        <v>46</v>
      </c>
      <c r="F854" s="36">
        <v>8</v>
      </c>
      <c r="G854" s="36" t="s">
        <v>128</v>
      </c>
      <c r="H854" s="52">
        <v>18.933</v>
      </c>
      <c r="I854" s="57">
        <v>277.62481642903629</v>
      </c>
      <c r="J854" s="57">
        <v>15239.919079655243</v>
      </c>
      <c r="K854" s="57">
        <v>-13.340124826372046</v>
      </c>
      <c r="L854" s="52">
        <v>5.3</v>
      </c>
      <c r="M854" s="56">
        <v>42.1</v>
      </c>
      <c r="N854" s="37" t="s">
        <v>238</v>
      </c>
    </row>
    <row r="855" spans="1:14">
      <c r="A855" s="34">
        <v>42076</v>
      </c>
      <c r="B855" s="35">
        <v>0.65972222222222221</v>
      </c>
      <c r="C855" s="36">
        <v>3</v>
      </c>
      <c r="D855" s="36">
        <v>311</v>
      </c>
      <c r="E855" s="36" t="s">
        <v>46</v>
      </c>
      <c r="F855" s="36">
        <v>9</v>
      </c>
      <c r="G855" s="36" t="s">
        <v>128</v>
      </c>
      <c r="H855" s="52">
        <v>18.483000000000001</v>
      </c>
      <c r="I855" s="57">
        <v>171.66218023305245</v>
      </c>
      <c r="J855" s="57">
        <v>1236.0636638014944</v>
      </c>
      <c r="K855" s="57">
        <v>5.1487538945986895</v>
      </c>
      <c r="L855" s="52">
        <v>4.4000000000000004</v>
      </c>
      <c r="M855" s="56">
        <v>32.4</v>
      </c>
      <c r="N855" s="37" t="s">
        <v>238</v>
      </c>
    </row>
    <row r="856" spans="1:14">
      <c r="A856" s="34">
        <v>42076</v>
      </c>
      <c r="B856" s="35">
        <v>0.65972222222222221</v>
      </c>
      <c r="C856" s="36">
        <v>3</v>
      </c>
      <c r="D856" s="36">
        <v>311</v>
      </c>
      <c r="E856" s="36" t="s">
        <v>46</v>
      </c>
      <c r="F856" s="36">
        <v>10</v>
      </c>
      <c r="G856" s="36" t="s">
        <v>128</v>
      </c>
      <c r="H856" s="52">
        <v>18.483000000000001</v>
      </c>
      <c r="I856" s="57">
        <v>29.742116808495474</v>
      </c>
      <c r="J856" s="57">
        <v>21706.382294126874</v>
      </c>
      <c r="K856" s="57">
        <v>-5.1852831400938761</v>
      </c>
      <c r="L856" s="52">
        <v>4.8</v>
      </c>
      <c r="M856" s="56">
        <v>37.6</v>
      </c>
      <c r="N856" s="37" t="s">
        <v>238</v>
      </c>
    </row>
    <row r="857" spans="1:14">
      <c r="A857" s="34">
        <v>42076</v>
      </c>
      <c r="B857" s="35">
        <v>0.65972222222222221</v>
      </c>
      <c r="C857" s="36">
        <v>3</v>
      </c>
      <c r="D857" s="36">
        <v>305</v>
      </c>
      <c r="E857" s="36" t="s">
        <v>45</v>
      </c>
      <c r="F857" s="36">
        <v>11</v>
      </c>
      <c r="G857" s="36" t="s">
        <v>114</v>
      </c>
      <c r="H857" s="52">
        <v>18.483000000000001</v>
      </c>
      <c r="I857" s="57">
        <v>8.5971690014238309</v>
      </c>
      <c r="J857" s="57">
        <v>4587.0933865096649</v>
      </c>
      <c r="K857" s="57">
        <v>-1.4442693654663317</v>
      </c>
      <c r="L857" s="52">
        <v>8.6499999999999986</v>
      </c>
      <c r="M857" s="56">
        <v>37</v>
      </c>
      <c r="N857" s="37" t="s">
        <v>238</v>
      </c>
    </row>
    <row r="858" spans="1:14">
      <c r="A858" s="34">
        <v>42076</v>
      </c>
      <c r="B858" s="35">
        <v>0.65972222222222221</v>
      </c>
      <c r="C858" s="36">
        <v>3</v>
      </c>
      <c r="D858" s="36">
        <v>305</v>
      </c>
      <c r="E858" s="36" t="s">
        <v>45</v>
      </c>
      <c r="F858" s="36">
        <v>12</v>
      </c>
      <c r="G858" s="36" t="s">
        <v>114</v>
      </c>
      <c r="H858" s="52">
        <v>18.483000000000001</v>
      </c>
      <c r="I858" s="57">
        <v>23.961741976830922</v>
      </c>
      <c r="J858" s="57">
        <v>19755.672088896779</v>
      </c>
      <c r="K858" s="57">
        <v>-0.46462467087969128</v>
      </c>
      <c r="L858" s="52">
        <v>7.7</v>
      </c>
      <c r="M858" s="56">
        <v>37.6</v>
      </c>
      <c r="N858" s="37" t="s">
        <v>238</v>
      </c>
    </row>
    <row r="859" spans="1:14">
      <c r="A859" s="34">
        <v>42076</v>
      </c>
      <c r="B859" s="35">
        <v>0.58333333333333337</v>
      </c>
      <c r="C859" s="36">
        <v>3</v>
      </c>
      <c r="D859" s="36">
        <v>308</v>
      </c>
      <c r="E859" s="36" t="s">
        <v>55</v>
      </c>
      <c r="F859" s="36">
        <v>13</v>
      </c>
      <c r="G859" s="36" t="s">
        <v>128</v>
      </c>
      <c r="H859" s="52">
        <v>18.79</v>
      </c>
      <c r="I859" s="57">
        <v>369.70918118958633</v>
      </c>
      <c r="J859" s="57">
        <v>11566.705162139044</v>
      </c>
      <c r="K859" s="57">
        <v>7.1872787738632695</v>
      </c>
      <c r="L859" s="52">
        <v>3.55</v>
      </c>
      <c r="M859" s="56">
        <v>49.1</v>
      </c>
      <c r="N859" s="37" t="s">
        <v>238</v>
      </c>
    </row>
    <row r="860" spans="1:14">
      <c r="A860" s="34">
        <v>42076</v>
      </c>
      <c r="B860" s="35">
        <v>0.58333333333333337</v>
      </c>
      <c r="C860" s="36">
        <v>3</v>
      </c>
      <c r="D860" s="36">
        <v>308</v>
      </c>
      <c r="E860" s="36" t="s">
        <v>55</v>
      </c>
      <c r="F860" s="36">
        <v>14</v>
      </c>
      <c r="G860" s="36" t="s">
        <v>128</v>
      </c>
      <c r="H860" s="52">
        <v>18.79</v>
      </c>
      <c r="I860" s="57">
        <v>341.80409541609708</v>
      </c>
      <c r="J860" s="57">
        <v>35461.988135609827</v>
      </c>
      <c r="K860" s="57">
        <v>2.5183207406035759</v>
      </c>
      <c r="L860" s="52">
        <v>4.2</v>
      </c>
      <c r="M860" s="56">
        <v>53.3</v>
      </c>
      <c r="N860" s="37" t="s">
        <v>238</v>
      </c>
    </row>
    <row r="861" spans="1:14">
      <c r="A861" s="34">
        <v>42076</v>
      </c>
      <c r="B861" s="35">
        <v>0.58333333333333337</v>
      </c>
      <c r="C861" s="36">
        <v>3</v>
      </c>
      <c r="D861" s="36">
        <v>309</v>
      </c>
      <c r="E861" s="36" t="s">
        <v>59</v>
      </c>
      <c r="F861" s="36">
        <v>15</v>
      </c>
      <c r="G861" s="36" t="s">
        <v>114</v>
      </c>
      <c r="H861" s="52">
        <v>18.79</v>
      </c>
      <c r="I861" s="57">
        <v>36.600283599831116</v>
      </c>
      <c r="J861" s="57">
        <v>13645.14308020078</v>
      </c>
      <c r="K861" s="57">
        <v>-1.5359381594530843</v>
      </c>
      <c r="L861" s="52">
        <v>3.75</v>
      </c>
      <c r="M861" s="56">
        <v>52.7</v>
      </c>
      <c r="N861" s="37" t="s">
        <v>238</v>
      </c>
    </row>
    <row r="862" spans="1:14">
      <c r="A862" s="34">
        <v>42076</v>
      </c>
      <c r="B862" s="35">
        <v>0.58333333333333337</v>
      </c>
      <c r="C862" s="36">
        <v>3</v>
      </c>
      <c r="D862" s="36">
        <v>309</v>
      </c>
      <c r="E862" s="36" t="s">
        <v>59</v>
      </c>
      <c r="F862" s="36">
        <v>16</v>
      </c>
      <c r="G862" s="36" t="s">
        <v>114</v>
      </c>
      <c r="H862" s="52">
        <v>18.79</v>
      </c>
      <c r="I862" s="57">
        <v>45.619154405992234</v>
      </c>
      <c r="J862" s="57">
        <v>20418.7647547331</v>
      </c>
      <c r="K862" s="57">
        <v>-2.0365216770591221</v>
      </c>
      <c r="L862" s="52">
        <v>4.5</v>
      </c>
      <c r="M862" s="56">
        <v>50.3</v>
      </c>
      <c r="N862" s="37" t="s">
        <v>238</v>
      </c>
    </row>
    <row r="863" spans="1:14">
      <c r="A863" s="34">
        <v>42076</v>
      </c>
      <c r="B863" s="35">
        <v>0.62291666666666667</v>
      </c>
      <c r="C863" s="36">
        <v>4</v>
      </c>
      <c r="D863" s="36">
        <v>409</v>
      </c>
      <c r="E863" s="36" t="s">
        <v>45</v>
      </c>
      <c r="F863" s="36">
        <v>17</v>
      </c>
      <c r="G863" s="36" t="s">
        <v>114</v>
      </c>
      <c r="H863" s="52">
        <v>18.933</v>
      </c>
      <c r="I863" s="57">
        <v>2.3601784000308648</v>
      </c>
      <c r="J863" s="57">
        <v>2451.9768977193503</v>
      </c>
      <c r="K863" s="57">
        <v>0.48524465141033901</v>
      </c>
      <c r="L863" s="52">
        <v>6.6</v>
      </c>
      <c r="M863" s="56">
        <v>44</v>
      </c>
      <c r="N863" s="37" t="s">
        <v>238</v>
      </c>
    </row>
    <row r="864" spans="1:14">
      <c r="A864" s="34">
        <v>42076</v>
      </c>
      <c r="B864" s="35">
        <v>0.62291666666666667</v>
      </c>
      <c r="C864" s="36">
        <v>4</v>
      </c>
      <c r="D864" s="36">
        <v>409</v>
      </c>
      <c r="E864" s="36" t="s">
        <v>45</v>
      </c>
      <c r="F864" s="36">
        <v>18</v>
      </c>
      <c r="G864" s="36" t="s">
        <v>114</v>
      </c>
      <c r="H864" s="52">
        <v>18.933</v>
      </c>
      <c r="I864" s="57">
        <v>2.9968060541601198</v>
      </c>
      <c r="J864" s="57">
        <v>778.16222276964811</v>
      </c>
      <c r="K864" s="57">
        <v>-0.38293807739778352</v>
      </c>
      <c r="L864" s="52">
        <v>6.25</v>
      </c>
      <c r="M864" s="56">
        <v>44.2</v>
      </c>
      <c r="N864" s="37" t="s">
        <v>238</v>
      </c>
    </row>
    <row r="865" spans="1:14">
      <c r="A865" s="34">
        <v>42076</v>
      </c>
      <c r="B865" s="35">
        <v>0.62291666666666667</v>
      </c>
      <c r="C865" s="36">
        <v>4</v>
      </c>
      <c r="D865" s="36">
        <v>404</v>
      </c>
      <c r="E865" s="36" t="s">
        <v>59</v>
      </c>
      <c r="F865" s="36">
        <v>19</v>
      </c>
      <c r="G865" s="36" t="s">
        <v>114</v>
      </c>
      <c r="H865" s="52">
        <v>18.933</v>
      </c>
      <c r="I865" s="57">
        <v>96.015059282840014</v>
      </c>
      <c r="J865" s="57">
        <v>19436.790001388563</v>
      </c>
      <c r="K865" s="57">
        <v>-1.3156318658540389</v>
      </c>
      <c r="L865" s="52">
        <v>4.55</v>
      </c>
      <c r="M865" s="56">
        <v>52.5</v>
      </c>
      <c r="N865" s="37" t="s">
        <v>238</v>
      </c>
    </row>
    <row r="866" spans="1:14">
      <c r="A866" s="34">
        <v>42076</v>
      </c>
      <c r="B866" s="35">
        <v>0.62291666666666667</v>
      </c>
      <c r="C866" s="36">
        <v>4</v>
      </c>
      <c r="D866" s="36">
        <v>404</v>
      </c>
      <c r="E866" s="36" t="s">
        <v>59</v>
      </c>
      <c r="F866" s="36">
        <v>20</v>
      </c>
      <c r="G866" s="36" t="s">
        <v>114</v>
      </c>
      <c r="H866" s="52">
        <v>18.933</v>
      </c>
      <c r="I866" s="57">
        <v>39.568184780444334</v>
      </c>
      <c r="J866" s="57">
        <v>27365.758602701055</v>
      </c>
      <c r="K866" s="57">
        <v>1.5899145164326292</v>
      </c>
      <c r="L866" s="52">
        <v>4.8499999999999996</v>
      </c>
      <c r="M866" s="56">
        <v>50.9</v>
      </c>
      <c r="N866" s="37" t="s">
        <v>238</v>
      </c>
    </row>
    <row r="867" spans="1:14">
      <c r="A867" s="34">
        <v>42076</v>
      </c>
      <c r="B867" s="35">
        <v>0.65972222222222221</v>
      </c>
      <c r="C867" s="36">
        <v>4</v>
      </c>
      <c r="D867" s="36">
        <v>406</v>
      </c>
      <c r="E867" s="36" t="s">
        <v>55</v>
      </c>
      <c r="F867" s="36">
        <v>21</v>
      </c>
      <c r="G867" s="36" t="s">
        <v>128</v>
      </c>
      <c r="H867" s="52">
        <v>18.483000000000001</v>
      </c>
      <c r="I867" s="57">
        <v>117.38595649225815</v>
      </c>
      <c r="J867" s="57">
        <v>2329.8421382671968</v>
      </c>
      <c r="K867" s="57">
        <v>-10.637279402378296</v>
      </c>
      <c r="L867" s="52">
        <v>7.5</v>
      </c>
      <c r="M867" s="56">
        <v>50.7</v>
      </c>
      <c r="N867" s="37" t="s">
        <v>238</v>
      </c>
    </row>
    <row r="868" spans="1:14">
      <c r="A868" s="34">
        <v>42076</v>
      </c>
      <c r="B868" s="35">
        <v>0.65972222222222221</v>
      </c>
      <c r="C868" s="36">
        <v>4</v>
      </c>
      <c r="D868" s="36">
        <v>406</v>
      </c>
      <c r="E868" s="36" t="s">
        <v>55</v>
      </c>
      <c r="F868" s="36">
        <v>22</v>
      </c>
      <c r="G868" s="36" t="s">
        <v>128</v>
      </c>
      <c r="H868" s="52">
        <v>18.483000000000001</v>
      </c>
      <c r="I868" s="57">
        <v>367.48645903555217</v>
      </c>
      <c r="J868" s="57">
        <v>8955.7063891470971</v>
      </c>
      <c r="K868" s="57">
        <v>6.3210868277352308</v>
      </c>
      <c r="L868" s="52">
        <v>2.15</v>
      </c>
      <c r="M868" s="56">
        <v>36.9</v>
      </c>
      <c r="N868" s="37" t="s">
        <v>238</v>
      </c>
    </row>
    <row r="869" spans="1:14">
      <c r="A869" s="34">
        <v>42076</v>
      </c>
      <c r="B869" s="35">
        <v>0.65972222222222221</v>
      </c>
      <c r="C869" s="36">
        <v>4</v>
      </c>
      <c r="D869" s="36">
        <v>414</v>
      </c>
      <c r="E869" s="36" t="s">
        <v>46</v>
      </c>
      <c r="F869" s="36">
        <v>23</v>
      </c>
      <c r="G869" s="36" t="s">
        <v>128</v>
      </c>
      <c r="H869" s="52">
        <v>18.483000000000001</v>
      </c>
      <c r="I869" s="57">
        <v>232.07770098031156</v>
      </c>
      <c r="J869" s="57">
        <v>35520.052646671647</v>
      </c>
      <c r="K869" s="57">
        <v>12.349554536662591</v>
      </c>
      <c r="L869" s="52">
        <v>3.5</v>
      </c>
      <c r="M869" s="56">
        <v>49.2</v>
      </c>
      <c r="N869" s="37" t="s">
        <v>238</v>
      </c>
    </row>
    <row r="870" spans="1:14">
      <c r="A870" s="34">
        <v>42076</v>
      </c>
      <c r="B870" s="35">
        <v>0.65972222222222221</v>
      </c>
      <c r="C870" s="36">
        <v>4</v>
      </c>
      <c r="D870" s="36">
        <v>414</v>
      </c>
      <c r="E870" s="36" t="s">
        <v>46</v>
      </c>
      <c r="F870" s="36">
        <v>24</v>
      </c>
      <c r="G870" s="36" t="s">
        <v>128</v>
      </c>
      <c r="H870" s="52">
        <v>18.483000000000001</v>
      </c>
      <c r="I870" s="57" t="s">
        <v>238</v>
      </c>
      <c r="J870" s="57" t="s">
        <v>238</v>
      </c>
      <c r="K870" s="57" t="s">
        <v>238</v>
      </c>
      <c r="L870" s="52">
        <v>5.6999999999999993</v>
      </c>
      <c r="M870" s="56">
        <v>39.700000000000003</v>
      </c>
      <c r="N870" s="37" t="s">
        <v>134</v>
      </c>
    </row>
    <row r="871" spans="1:14">
      <c r="A871" s="34">
        <v>42095</v>
      </c>
      <c r="B871" s="35">
        <v>0.5805555555555556</v>
      </c>
      <c r="C871" s="36">
        <v>1</v>
      </c>
      <c r="D871" s="36">
        <v>105</v>
      </c>
      <c r="E871" s="36" t="s">
        <v>55</v>
      </c>
      <c r="F871" s="36">
        <v>1</v>
      </c>
      <c r="G871" s="36" t="s">
        <v>128</v>
      </c>
      <c r="H871" s="52">
        <v>21.893999999999998</v>
      </c>
      <c r="I871" s="57">
        <v>10.267553848958656</v>
      </c>
      <c r="J871" s="57">
        <v>8020.7190229808148</v>
      </c>
      <c r="K871" s="57">
        <v>-4.4154472413437666</v>
      </c>
      <c r="L871" s="52">
        <v>8.6</v>
      </c>
      <c r="M871" s="56">
        <v>23.5</v>
      </c>
      <c r="N871" s="37" t="s">
        <v>238</v>
      </c>
    </row>
    <row r="872" spans="1:14">
      <c r="A872" s="34">
        <v>42095</v>
      </c>
      <c r="B872" s="35">
        <v>0.5805555555555556</v>
      </c>
      <c r="C872" s="36">
        <v>1</v>
      </c>
      <c r="D872" s="36">
        <v>105</v>
      </c>
      <c r="E872" s="36" t="s">
        <v>55</v>
      </c>
      <c r="F872" s="36">
        <v>2</v>
      </c>
      <c r="G872" s="36" t="s">
        <v>128</v>
      </c>
      <c r="H872" s="52">
        <v>21.893999999999998</v>
      </c>
      <c r="I872" s="57">
        <v>9.2788632603192287</v>
      </c>
      <c r="J872" s="57">
        <v>8171.8522987093511</v>
      </c>
      <c r="K872" s="57">
        <v>-2.9595142884035339</v>
      </c>
      <c r="L872" s="52">
        <v>7.55</v>
      </c>
      <c r="M872" s="56">
        <v>25.1</v>
      </c>
      <c r="N872" s="37" t="s">
        <v>238</v>
      </c>
    </row>
    <row r="873" spans="1:14">
      <c r="A873" s="34">
        <v>42095</v>
      </c>
      <c r="B873" s="35">
        <v>0.5805555555555556</v>
      </c>
      <c r="C873" s="36">
        <v>1</v>
      </c>
      <c r="D873" s="36">
        <v>107</v>
      </c>
      <c r="E873" s="36" t="s">
        <v>59</v>
      </c>
      <c r="F873" s="36">
        <v>3</v>
      </c>
      <c r="G873" s="36" t="s">
        <v>114</v>
      </c>
      <c r="H873" s="52">
        <v>21.893999999999998</v>
      </c>
      <c r="I873" s="57">
        <v>0.12834702139684043</v>
      </c>
      <c r="J873" s="57">
        <v>2098.5285700493569</v>
      </c>
      <c r="K873" s="57">
        <v>-0.61531553344629508</v>
      </c>
      <c r="L873" s="52">
        <v>8.9499999999999993</v>
      </c>
      <c r="M873" s="56">
        <v>32.6</v>
      </c>
      <c r="N873" s="37" t="s">
        <v>238</v>
      </c>
    </row>
    <row r="874" spans="1:14">
      <c r="A874" s="34">
        <v>42095</v>
      </c>
      <c r="B874" s="35">
        <v>0.5805555555555556</v>
      </c>
      <c r="C874" s="36">
        <v>1</v>
      </c>
      <c r="D874" s="36">
        <v>107</v>
      </c>
      <c r="E874" s="36" t="s">
        <v>59</v>
      </c>
      <c r="F874" s="36">
        <v>4</v>
      </c>
      <c r="G874" s="36" t="s">
        <v>114</v>
      </c>
      <c r="H874" s="52">
        <v>21.893999999999998</v>
      </c>
      <c r="I874" s="57">
        <v>1.3016844021173479</v>
      </c>
      <c r="J874" s="57">
        <v>6138.8642173290636</v>
      </c>
      <c r="K874" s="57">
        <v>4.0091441004583199</v>
      </c>
      <c r="L874" s="52">
        <v>8.6999999999999993</v>
      </c>
      <c r="M874" s="56">
        <v>35.799999999999997</v>
      </c>
      <c r="N874" s="37" t="s">
        <v>238</v>
      </c>
    </row>
    <row r="875" spans="1:14">
      <c r="A875" s="34">
        <v>42095</v>
      </c>
      <c r="B875" s="35">
        <v>0.62291666666666667</v>
      </c>
      <c r="C875" s="36">
        <v>1</v>
      </c>
      <c r="D875" s="36">
        <v>111</v>
      </c>
      <c r="E875" s="36" t="s">
        <v>45</v>
      </c>
      <c r="F875" s="36">
        <v>5</v>
      </c>
      <c r="G875" s="36" t="s">
        <v>114</v>
      </c>
      <c r="H875" s="52">
        <v>22.669</v>
      </c>
      <c r="I875" s="57">
        <v>5.592919053536229</v>
      </c>
      <c r="J875" s="57">
        <v>13775.640450165045</v>
      </c>
      <c r="K875" s="57">
        <v>-3.8164080571895984</v>
      </c>
      <c r="L875" s="52">
        <v>10.050000000000001</v>
      </c>
      <c r="M875" s="56">
        <v>30</v>
      </c>
      <c r="N875" s="37" t="s">
        <v>238</v>
      </c>
    </row>
    <row r="876" spans="1:14">
      <c r="A876" s="34">
        <v>42095</v>
      </c>
      <c r="B876" s="35">
        <v>0.62291666666666667</v>
      </c>
      <c r="C876" s="36">
        <v>1</v>
      </c>
      <c r="D876" s="36">
        <v>111</v>
      </c>
      <c r="E876" s="36" t="s">
        <v>45</v>
      </c>
      <c r="F876" s="36">
        <v>6</v>
      </c>
      <c r="G876" s="36" t="s">
        <v>114</v>
      </c>
      <c r="H876" s="52">
        <v>22.669</v>
      </c>
      <c r="I876" s="57">
        <v>0.77421152593332054</v>
      </c>
      <c r="J876" s="57">
        <v>7254.5318944768424</v>
      </c>
      <c r="K876" s="57">
        <v>0.23516519632457483</v>
      </c>
      <c r="L876" s="52">
        <v>10.95</v>
      </c>
      <c r="M876" s="56">
        <v>29.1</v>
      </c>
      <c r="N876" s="37" t="s">
        <v>238</v>
      </c>
    </row>
    <row r="877" spans="1:14">
      <c r="A877" s="34">
        <v>42095</v>
      </c>
      <c r="B877" s="35">
        <v>0.62291666666666667</v>
      </c>
      <c r="C877" s="36">
        <v>1</v>
      </c>
      <c r="D877" s="36">
        <v>113</v>
      </c>
      <c r="E877" s="36" t="s">
        <v>46</v>
      </c>
      <c r="F877" s="36">
        <v>7</v>
      </c>
      <c r="G877" s="36" t="s">
        <v>128</v>
      </c>
      <c r="H877" s="52">
        <v>22.669</v>
      </c>
      <c r="I877" s="57">
        <v>0.80889136375634485</v>
      </c>
      <c r="J877" s="57">
        <v>2.6252826786048016</v>
      </c>
      <c r="K877" s="57">
        <v>-3.168964804533545</v>
      </c>
      <c r="L877" s="52">
        <v>7.45</v>
      </c>
      <c r="M877" s="56">
        <v>26.1</v>
      </c>
      <c r="N877" s="37" t="s">
        <v>238</v>
      </c>
    </row>
    <row r="878" spans="1:14">
      <c r="A878" s="34">
        <v>42095</v>
      </c>
      <c r="B878" s="35">
        <v>0.62291666666666667</v>
      </c>
      <c r="C878" s="36">
        <v>1</v>
      </c>
      <c r="D878" s="36">
        <v>113</v>
      </c>
      <c r="E878" s="36" t="s">
        <v>46</v>
      </c>
      <c r="F878" s="36">
        <v>8</v>
      </c>
      <c r="G878" s="36" t="s">
        <v>128</v>
      </c>
      <c r="H878" s="52">
        <v>22.669</v>
      </c>
      <c r="I878" s="57">
        <v>0.23587663323316788</v>
      </c>
      <c r="J878" s="57">
        <v>1421.581432022688</v>
      </c>
      <c r="K878" s="57">
        <v>0.80627755925148925</v>
      </c>
      <c r="L878" s="52">
        <v>8.3000000000000007</v>
      </c>
      <c r="M878" s="56">
        <v>24</v>
      </c>
      <c r="N878" s="37" t="s">
        <v>238</v>
      </c>
    </row>
    <row r="879" spans="1:14">
      <c r="A879" s="34">
        <v>42095</v>
      </c>
      <c r="B879" s="35">
        <v>0.65555555555555556</v>
      </c>
      <c r="C879" s="36">
        <v>3</v>
      </c>
      <c r="D879" s="36">
        <v>311</v>
      </c>
      <c r="E879" s="36" t="s">
        <v>46</v>
      </c>
      <c r="F879" s="36">
        <v>9</v>
      </c>
      <c r="G879" s="36" t="s">
        <v>128</v>
      </c>
      <c r="H879" s="52">
        <v>22.93</v>
      </c>
      <c r="I879" s="57">
        <v>3.0750643734655934</v>
      </c>
      <c r="J879" s="57">
        <v>5196.0883015834752</v>
      </c>
      <c r="K879" s="57">
        <v>-1.6878375500677241</v>
      </c>
      <c r="L879" s="52">
        <v>7.1999999999999993</v>
      </c>
      <c r="M879" s="56">
        <v>19.7</v>
      </c>
      <c r="N879" s="37" t="s">
        <v>238</v>
      </c>
    </row>
    <row r="880" spans="1:14">
      <c r="A880" s="34">
        <v>42095</v>
      </c>
      <c r="B880" s="35">
        <v>0.65555555555555556</v>
      </c>
      <c r="C880" s="36">
        <v>3</v>
      </c>
      <c r="D880" s="36">
        <v>311</v>
      </c>
      <c r="E880" s="36" t="s">
        <v>46</v>
      </c>
      <c r="F880" s="36">
        <v>10</v>
      </c>
      <c r="G880" s="36" t="s">
        <v>128</v>
      </c>
      <c r="H880" s="52">
        <v>22.93</v>
      </c>
      <c r="I880" s="57">
        <v>1.6989280869672196</v>
      </c>
      <c r="J880" s="57">
        <v>6144.4471258081276</v>
      </c>
      <c r="K880" s="57">
        <v>3.710452172736765</v>
      </c>
      <c r="L880" s="52">
        <v>8.65</v>
      </c>
      <c r="M880" s="56">
        <v>23.9</v>
      </c>
      <c r="N880" s="37" t="s">
        <v>238</v>
      </c>
    </row>
    <row r="881" spans="1:14">
      <c r="A881" s="34">
        <v>42095</v>
      </c>
      <c r="B881" s="35">
        <v>0.65555555555555556</v>
      </c>
      <c r="C881" s="36">
        <v>3</v>
      </c>
      <c r="D881" s="36">
        <v>305</v>
      </c>
      <c r="E881" s="36" t="s">
        <v>45</v>
      </c>
      <c r="F881" s="36">
        <v>11</v>
      </c>
      <c r="G881" s="36" t="s">
        <v>114</v>
      </c>
      <c r="H881" s="52">
        <v>22.93</v>
      </c>
      <c r="I881" s="57">
        <v>18.314608893528458</v>
      </c>
      <c r="J881" s="57">
        <v>26511.176696209015</v>
      </c>
      <c r="K881" s="57">
        <v>-2.5180503921577708</v>
      </c>
      <c r="L881" s="52">
        <v>9.5</v>
      </c>
      <c r="M881" s="56">
        <v>33.299999999999997</v>
      </c>
      <c r="N881" s="37" t="s">
        <v>238</v>
      </c>
    </row>
    <row r="882" spans="1:14">
      <c r="A882" s="34">
        <v>42095</v>
      </c>
      <c r="B882" s="35">
        <v>0.65555555555555556</v>
      </c>
      <c r="C882" s="36">
        <v>3</v>
      </c>
      <c r="D882" s="36">
        <v>305</v>
      </c>
      <c r="E882" s="36" t="s">
        <v>45</v>
      </c>
      <c r="F882" s="36">
        <v>12</v>
      </c>
      <c r="G882" s="36" t="s">
        <v>114</v>
      </c>
      <c r="H882" s="52">
        <v>22.93</v>
      </c>
      <c r="I882" s="57">
        <v>0.37417335688059272</v>
      </c>
      <c r="J882" s="57">
        <v>3096.8435524382776</v>
      </c>
      <c r="K882" s="57">
        <v>-1.5627199909550575</v>
      </c>
      <c r="L882" s="52">
        <v>11.25</v>
      </c>
      <c r="M882" s="56">
        <v>26.1</v>
      </c>
      <c r="N882" s="37" t="s">
        <v>238</v>
      </c>
    </row>
    <row r="883" spans="1:14">
      <c r="A883" s="34">
        <v>42095</v>
      </c>
      <c r="B883" s="35">
        <v>0.58333333333333337</v>
      </c>
      <c r="C883" s="36">
        <v>3</v>
      </c>
      <c r="D883" s="36">
        <v>308</v>
      </c>
      <c r="E883" s="36" t="s">
        <v>55</v>
      </c>
      <c r="F883" s="36">
        <v>13</v>
      </c>
      <c r="G883" s="36" t="s">
        <v>128</v>
      </c>
      <c r="H883" s="52">
        <v>21.99</v>
      </c>
      <c r="I883" s="57">
        <v>3.1268057266125191</v>
      </c>
      <c r="J883" s="57">
        <v>2152.5845913687226</v>
      </c>
      <c r="K883" s="57">
        <v>9.1993047115403535</v>
      </c>
      <c r="L883" s="52">
        <v>5.2</v>
      </c>
      <c r="M883" s="56">
        <v>34.799999999999997</v>
      </c>
      <c r="N883" s="37" t="s">
        <v>238</v>
      </c>
    </row>
    <row r="884" spans="1:14">
      <c r="A884" s="34">
        <v>42095</v>
      </c>
      <c r="B884" s="35">
        <v>0.58333333333333337</v>
      </c>
      <c r="C884" s="36">
        <v>3</v>
      </c>
      <c r="D884" s="36">
        <v>308</v>
      </c>
      <c r="E884" s="36" t="s">
        <v>55</v>
      </c>
      <c r="F884" s="36">
        <v>14</v>
      </c>
      <c r="G884" s="36" t="s">
        <v>128</v>
      </c>
      <c r="H884" s="52">
        <v>21.99</v>
      </c>
      <c r="I884" s="57">
        <v>4.782749312475655</v>
      </c>
      <c r="J884" s="57">
        <v>4367.1273449189966</v>
      </c>
      <c r="K884" s="57">
        <v>-4.4191556151351197</v>
      </c>
      <c r="L884" s="52">
        <v>10.399999999999999</v>
      </c>
      <c r="M884" s="56">
        <v>32.700000000000003</v>
      </c>
      <c r="N884" s="37" t="s">
        <v>238</v>
      </c>
    </row>
    <row r="885" spans="1:14">
      <c r="A885" s="34">
        <v>42095</v>
      </c>
      <c r="B885" s="35">
        <v>0.58333333333333337</v>
      </c>
      <c r="C885" s="36">
        <v>3</v>
      </c>
      <c r="D885" s="36">
        <v>309</v>
      </c>
      <c r="E885" s="36" t="s">
        <v>59</v>
      </c>
      <c r="F885" s="36">
        <v>15</v>
      </c>
      <c r="G885" s="36" t="s">
        <v>114</v>
      </c>
      <c r="H885" s="52">
        <v>21.99</v>
      </c>
      <c r="I885" s="57">
        <v>16.961993874027726</v>
      </c>
      <c r="J885" s="57">
        <v>32555.495222106758</v>
      </c>
      <c r="K885" s="57">
        <v>-4.4568627009052912</v>
      </c>
      <c r="L885" s="52">
        <v>8.4499999999999993</v>
      </c>
      <c r="M885" s="56">
        <v>38.700000000000003</v>
      </c>
      <c r="N885" s="37" t="s">
        <v>238</v>
      </c>
    </row>
    <row r="886" spans="1:14">
      <c r="A886" s="34">
        <v>42095</v>
      </c>
      <c r="B886" s="35">
        <v>0.58333333333333337</v>
      </c>
      <c r="C886" s="36">
        <v>3</v>
      </c>
      <c r="D886" s="36">
        <v>309</v>
      </c>
      <c r="E886" s="36" t="s">
        <v>59</v>
      </c>
      <c r="F886" s="36">
        <v>16</v>
      </c>
      <c r="G886" s="36" t="s">
        <v>114</v>
      </c>
      <c r="H886" s="52">
        <v>21.99</v>
      </c>
      <c r="I886" s="57">
        <v>0.64113701111776289</v>
      </c>
      <c r="J886" s="57">
        <v>5529.3680244343623</v>
      </c>
      <c r="K886" s="57">
        <v>1.8738315510874759</v>
      </c>
      <c r="L886" s="52">
        <v>7.9499999999999993</v>
      </c>
      <c r="M886" s="56">
        <v>38.299999999999997</v>
      </c>
      <c r="N886" s="37" t="s">
        <v>238</v>
      </c>
    </row>
    <row r="887" spans="1:14">
      <c r="A887" s="34">
        <v>42095</v>
      </c>
      <c r="B887" s="35">
        <v>0.625</v>
      </c>
      <c r="C887" s="36">
        <v>4</v>
      </c>
      <c r="D887" s="36">
        <v>409</v>
      </c>
      <c r="E887" s="36" t="s">
        <v>45</v>
      </c>
      <c r="F887" s="36">
        <v>17</v>
      </c>
      <c r="G887" s="36" t="s">
        <v>114</v>
      </c>
      <c r="H887" s="52">
        <v>22.67</v>
      </c>
      <c r="I887" s="57">
        <v>1.5359641161794644</v>
      </c>
      <c r="J887" s="57">
        <v>9586.9807411291804</v>
      </c>
      <c r="K887" s="57">
        <v>-6.2920114412710131</v>
      </c>
      <c r="L887" s="52">
        <v>8.75</v>
      </c>
      <c r="M887" s="56">
        <v>38.1</v>
      </c>
      <c r="N887" s="37" t="s">
        <v>238</v>
      </c>
    </row>
    <row r="888" spans="1:14">
      <c r="A888" s="34">
        <v>42095</v>
      </c>
      <c r="B888" s="35">
        <v>0.625</v>
      </c>
      <c r="C888" s="36">
        <v>4</v>
      </c>
      <c r="D888" s="36">
        <v>409</v>
      </c>
      <c r="E888" s="36" t="s">
        <v>45</v>
      </c>
      <c r="F888" s="36">
        <v>18</v>
      </c>
      <c r="G888" s="36" t="s">
        <v>114</v>
      </c>
      <c r="H888" s="52">
        <v>22.67</v>
      </c>
      <c r="I888" s="57">
        <v>1.8622510914227335</v>
      </c>
      <c r="J888" s="57">
        <v>9908.6077763661742</v>
      </c>
      <c r="K888" s="57">
        <v>5.9506004821923035</v>
      </c>
      <c r="L888" s="52">
        <v>9.1999999999999993</v>
      </c>
      <c r="M888" s="56">
        <v>37.299999999999997</v>
      </c>
      <c r="N888" s="37" t="s">
        <v>238</v>
      </c>
    </row>
    <row r="889" spans="1:14">
      <c r="A889" s="34">
        <v>42095</v>
      </c>
      <c r="B889" s="35">
        <v>0.625</v>
      </c>
      <c r="C889" s="36">
        <v>4</v>
      </c>
      <c r="D889" s="36">
        <v>404</v>
      </c>
      <c r="E889" s="36" t="s">
        <v>59</v>
      </c>
      <c r="F889" s="36">
        <v>19</v>
      </c>
      <c r="G889" s="36" t="s">
        <v>114</v>
      </c>
      <c r="H889" s="52">
        <v>22.67</v>
      </c>
      <c r="I889" s="57">
        <v>23.665871494939594</v>
      </c>
      <c r="J889" s="57">
        <v>15013.462987864723</v>
      </c>
      <c r="K889" s="57">
        <v>-4.2114925037036661</v>
      </c>
      <c r="L889" s="52">
        <v>6.75</v>
      </c>
      <c r="M889" s="56">
        <v>44.1</v>
      </c>
      <c r="N889" s="37" t="s">
        <v>238</v>
      </c>
    </row>
    <row r="890" spans="1:14">
      <c r="A890" s="34">
        <v>42095</v>
      </c>
      <c r="B890" s="35">
        <v>0.625</v>
      </c>
      <c r="C890" s="36">
        <v>4</v>
      </c>
      <c r="D890" s="36">
        <v>404</v>
      </c>
      <c r="E890" s="36" t="s">
        <v>59</v>
      </c>
      <c r="F890" s="36">
        <v>20</v>
      </c>
      <c r="G890" s="36" t="s">
        <v>114</v>
      </c>
      <c r="H890" s="52">
        <v>22.67</v>
      </c>
      <c r="I890" s="57">
        <v>5.8346390581073253</v>
      </c>
      <c r="J890" s="57">
        <v>7793.6872826228528</v>
      </c>
      <c r="K890" s="57">
        <v>2.1810168797985692</v>
      </c>
      <c r="L890" s="52">
        <v>8.8000000000000007</v>
      </c>
      <c r="M890" s="56">
        <v>42.2</v>
      </c>
      <c r="N890" s="37" t="s">
        <v>238</v>
      </c>
    </row>
    <row r="891" spans="1:14">
      <c r="A891" s="34">
        <v>42095</v>
      </c>
      <c r="B891" s="35">
        <v>0.66319444444444442</v>
      </c>
      <c r="C891" s="36">
        <v>4</v>
      </c>
      <c r="D891" s="36">
        <v>406</v>
      </c>
      <c r="E891" s="36" t="s">
        <v>55</v>
      </c>
      <c r="F891" s="36">
        <v>21</v>
      </c>
      <c r="G891" s="36" t="s">
        <v>128</v>
      </c>
      <c r="H891" s="52">
        <v>22.943000000000001</v>
      </c>
      <c r="I891" s="57">
        <v>2.4098196893408108</v>
      </c>
      <c r="J891" s="57">
        <v>762.49791499379228</v>
      </c>
      <c r="K891" s="57">
        <v>2.54990442750469</v>
      </c>
      <c r="L891" s="52">
        <v>7.9</v>
      </c>
      <c r="M891" s="56">
        <v>38.5</v>
      </c>
      <c r="N891" s="37" t="s">
        <v>238</v>
      </c>
    </row>
    <row r="892" spans="1:14">
      <c r="A892" s="34">
        <v>42095</v>
      </c>
      <c r="B892" s="35">
        <v>0.66319444444444442</v>
      </c>
      <c r="C892" s="36">
        <v>4</v>
      </c>
      <c r="D892" s="36">
        <v>406</v>
      </c>
      <c r="E892" s="36" t="s">
        <v>55</v>
      </c>
      <c r="F892" s="36">
        <v>22</v>
      </c>
      <c r="G892" s="36" t="s">
        <v>128</v>
      </c>
      <c r="H892" s="52">
        <v>22.943000000000001</v>
      </c>
      <c r="I892" s="57">
        <v>0.56081079078088358</v>
      </c>
      <c r="J892" s="57">
        <v>789.91735706791735</v>
      </c>
      <c r="K892" s="57">
        <v>0.17002993440012912</v>
      </c>
      <c r="L892" s="52">
        <v>6.9</v>
      </c>
      <c r="M892" s="56">
        <v>30</v>
      </c>
      <c r="N892" s="37" t="s">
        <v>238</v>
      </c>
    </row>
    <row r="893" spans="1:14">
      <c r="A893" s="34">
        <v>42095</v>
      </c>
      <c r="B893" s="35">
        <v>0.66319444444444442</v>
      </c>
      <c r="C893" s="36">
        <v>4</v>
      </c>
      <c r="D893" s="36">
        <v>414</v>
      </c>
      <c r="E893" s="36" t="s">
        <v>46</v>
      </c>
      <c r="F893" s="36">
        <v>23</v>
      </c>
      <c r="G893" s="36" t="s">
        <v>128</v>
      </c>
      <c r="H893" s="52">
        <v>22.943000000000001</v>
      </c>
      <c r="I893" s="57">
        <v>2.8472796915319409</v>
      </c>
      <c r="J893" s="57">
        <v>7730.3163784704357</v>
      </c>
      <c r="K893" s="57">
        <v>1.7055444694967847</v>
      </c>
      <c r="L893" s="52">
        <v>8.4</v>
      </c>
      <c r="M893" s="56">
        <v>39.799999999999997</v>
      </c>
      <c r="N893" s="37" t="s">
        <v>238</v>
      </c>
    </row>
    <row r="894" spans="1:14">
      <c r="A894" s="34">
        <v>42095</v>
      </c>
      <c r="B894" s="35">
        <v>0.66319444444444442</v>
      </c>
      <c r="C894" s="36">
        <v>4</v>
      </c>
      <c r="D894" s="36">
        <v>414</v>
      </c>
      <c r="E894" s="36" t="s">
        <v>46</v>
      </c>
      <c r="F894" s="36">
        <v>24</v>
      </c>
      <c r="G894" s="36" t="s">
        <v>128</v>
      </c>
      <c r="H894" s="52">
        <v>22.943000000000001</v>
      </c>
      <c r="I894" s="57">
        <v>1.673508564911057</v>
      </c>
      <c r="J894" s="57">
        <v>5227.9250703287189</v>
      </c>
      <c r="K894" s="57">
        <v>-0.97021864863515139</v>
      </c>
      <c r="L894" s="52">
        <v>6.4</v>
      </c>
      <c r="M894" s="56">
        <v>30.8</v>
      </c>
      <c r="N894" s="37" t="s">
        <v>238</v>
      </c>
    </row>
    <row r="895" spans="1:14">
      <c r="A895" s="34">
        <v>42117</v>
      </c>
      <c r="B895" s="35">
        <v>0.4770833333333333</v>
      </c>
      <c r="C895" s="36">
        <v>1</v>
      </c>
      <c r="D895" s="36">
        <v>105</v>
      </c>
      <c r="E895" s="36" t="s">
        <v>55</v>
      </c>
      <c r="F895" s="36">
        <v>1</v>
      </c>
      <c r="G895" s="36" t="s">
        <v>128</v>
      </c>
      <c r="H895" s="52">
        <v>7.89</v>
      </c>
      <c r="I895" s="57">
        <v>3.5359257159926702</v>
      </c>
      <c r="J895" s="57">
        <v>8603.5860217521604</v>
      </c>
      <c r="K895" s="57">
        <v>-4.3117551494412272</v>
      </c>
      <c r="L895" s="52">
        <v>3.05</v>
      </c>
      <c r="M895" s="56">
        <v>29.5</v>
      </c>
      <c r="N895" s="37" t="s">
        <v>238</v>
      </c>
    </row>
    <row r="896" spans="1:14">
      <c r="A896" s="34">
        <v>42117</v>
      </c>
      <c r="B896" s="35">
        <v>0.4770833333333333</v>
      </c>
      <c r="C896" s="36">
        <v>1</v>
      </c>
      <c r="D896" s="36">
        <v>105</v>
      </c>
      <c r="E896" s="36" t="s">
        <v>55</v>
      </c>
      <c r="F896" s="36">
        <v>2</v>
      </c>
      <c r="G896" s="36" t="s">
        <v>128</v>
      </c>
      <c r="H896" s="52">
        <v>7.89</v>
      </c>
      <c r="I896" s="57">
        <v>5.8860315082698342</v>
      </c>
      <c r="J896" s="57">
        <v>13717.599552194933</v>
      </c>
      <c r="K896" s="57">
        <v>-8.4230761961152449</v>
      </c>
      <c r="L896" s="52">
        <v>3.4000000000000004</v>
      </c>
      <c r="M896" s="56">
        <v>34.5</v>
      </c>
      <c r="N896" s="37" t="s">
        <v>238</v>
      </c>
    </row>
    <row r="897" spans="1:14">
      <c r="A897" s="34">
        <v>42117</v>
      </c>
      <c r="B897" s="35">
        <v>0.4770833333333333</v>
      </c>
      <c r="C897" s="36">
        <v>1</v>
      </c>
      <c r="D897" s="36">
        <v>107</v>
      </c>
      <c r="E897" s="36" t="s">
        <v>59</v>
      </c>
      <c r="F897" s="36">
        <v>3</v>
      </c>
      <c r="G897" s="36" t="s">
        <v>114</v>
      </c>
      <c r="H897" s="52">
        <v>7.89</v>
      </c>
      <c r="I897" s="57">
        <v>0.96871692891881367</v>
      </c>
      <c r="J897" s="57">
        <v>8434.7843658553556</v>
      </c>
      <c r="K897" s="57">
        <v>2.9129026844786345</v>
      </c>
      <c r="L897" s="52">
        <v>4.5</v>
      </c>
      <c r="M897" s="56">
        <v>40.1</v>
      </c>
      <c r="N897" s="37" t="s">
        <v>238</v>
      </c>
    </row>
    <row r="898" spans="1:14">
      <c r="A898" s="34">
        <v>42117</v>
      </c>
      <c r="B898" s="35">
        <v>0.4770833333333333</v>
      </c>
      <c r="C898" s="36">
        <v>1</v>
      </c>
      <c r="D898" s="36">
        <v>107</v>
      </c>
      <c r="E898" s="36" t="s">
        <v>59</v>
      </c>
      <c r="F898" s="36">
        <v>4</v>
      </c>
      <c r="G898" s="36" t="s">
        <v>114</v>
      </c>
      <c r="H898" s="52">
        <v>7.89</v>
      </c>
      <c r="I898" s="57">
        <v>3.3417426820443268</v>
      </c>
      <c r="J898" s="57">
        <v>20695.138770159938</v>
      </c>
      <c r="K898" s="57">
        <v>1.059120200710437</v>
      </c>
      <c r="L898" s="52">
        <v>4.75</v>
      </c>
      <c r="M898" s="56">
        <v>38.299999999999997</v>
      </c>
      <c r="N898" s="37" t="s">
        <v>238</v>
      </c>
    </row>
    <row r="899" spans="1:14">
      <c r="A899" s="34">
        <v>42117</v>
      </c>
      <c r="B899" s="35">
        <v>0.51180555555555551</v>
      </c>
      <c r="C899" s="36">
        <v>1</v>
      </c>
      <c r="D899" s="36">
        <v>111</v>
      </c>
      <c r="E899" s="36" t="s">
        <v>45</v>
      </c>
      <c r="F899" s="36">
        <v>5</v>
      </c>
      <c r="G899" s="36" t="s">
        <v>114</v>
      </c>
      <c r="H899" s="52">
        <v>8.5250000000000004</v>
      </c>
      <c r="I899" s="57">
        <v>0.73638901558681435</v>
      </c>
      <c r="J899" s="57">
        <v>22336.73765334766</v>
      </c>
      <c r="K899" s="57">
        <v>-3.4035540668178852</v>
      </c>
      <c r="L899" s="52">
        <v>6.1999999999999993</v>
      </c>
      <c r="M899" s="56">
        <v>43.4</v>
      </c>
      <c r="N899" s="37" t="s">
        <v>238</v>
      </c>
    </row>
    <row r="900" spans="1:14">
      <c r="A900" s="34">
        <v>42117</v>
      </c>
      <c r="B900" s="35">
        <v>0.51180555555555551</v>
      </c>
      <c r="C900" s="36">
        <v>1</v>
      </c>
      <c r="D900" s="36">
        <v>111</v>
      </c>
      <c r="E900" s="36" t="s">
        <v>45</v>
      </c>
      <c r="F900" s="36">
        <v>6</v>
      </c>
      <c r="G900" s="36" t="s">
        <v>114</v>
      </c>
      <c r="H900" s="52">
        <v>8.5250000000000004</v>
      </c>
      <c r="I900" s="57">
        <v>1.3281880419635712</v>
      </c>
      <c r="J900" s="57">
        <v>43346.438633015918</v>
      </c>
      <c r="K900" s="57">
        <v>4.4119162521503634</v>
      </c>
      <c r="L900" s="52">
        <v>6.45</v>
      </c>
      <c r="M900" s="56">
        <v>42.1</v>
      </c>
      <c r="N900" s="37" t="s">
        <v>238</v>
      </c>
    </row>
    <row r="901" spans="1:14">
      <c r="A901" s="34">
        <v>42117</v>
      </c>
      <c r="B901" s="35">
        <v>0.51180555555555551</v>
      </c>
      <c r="C901" s="36">
        <v>1</v>
      </c>
      <c r="D901" s="36">
        <v>113</v>
      </c>
      <c r="E901" s="36" t="s">
        <v>46</v>
      </c>
      <c r="F901" s="36">
        <v>7</v>
      </c>
      <c r="G901" s="36" t="s">
        <v>114</v>
      </c>
      <c r="H901" s="52">
        <v>8.5250000000000004</v>
      </c>
      <c r="I901" s="57">
        <v>5.2308335982695962</v>
      </c>
      <c r="J901" s="57">
        <v>15289.271216623389</v>
      </c>
      <c r="K901" s="57">
        <v>-7.0248682868600598</v>
      </c>
      <c r="L901" s="52">
        <v>4.6999999999999993</v>
      </c>
      <c r="M901" s="56">
        <v>32.1</v>
      </c>
      <c r="N901" s="37" t="s">
        <v>238</v>
      </c>
    </row>
    <row r="902" spans="1:14">
      <c r="A902" s="34">
        <v>42117</v>
      </c>
      <c r="B902" s="35">
        <v>0.51180555555555551</v>
      </c>
      <c r="C902" s="36">
        <v>1</v>
      </c>
      <c r="D902" s="36">
        <v>113</v>
      </c>
      <c r="E902" s="36" t="s">
        <v>46</v>
      </c>
      <c r="F902" s="36">
        <v>8</v>
      </c>
      <c r="G902" s="36" t="s">
        <v>114</v>
      </c>
      <c r="H902" s="52">
        <v>8.5250000000000004</v>
      </c>
      <c r="I902" s="57">
        <v>8.9086117188788769</v>
      </c>
      <c r="J902" s="57">
        <v>15372.444805495203</v>
      </c>
      <c r="K902" s="57">
        <v>2.3189490763165153</v>
      </c>
      <c r="L902" s="52">
        <v>4.5999999999999996</v>
      </c>
      <c r="M902" s="56">
        <v>40.4</v>
      </c>
      <c r="N902" s="37" t="s">
        <v>238</v>
      </c>
    </row>
    <row r="903" spans="1:14">
      <c r="A903" s="34">
        <v>42117</v>
      </c>
      <c r="B903" s="35">
        <v>0.56458333333333333</v>
      </c>
      <c r="C903" s="36">
        <v>3</v>
      </c>
      <c r="D903" s="36">
        <v>311</v>
      </c>
      <c r="E903" s="36" t="s">
        <v>46</v>
      </c>
      <c r="F903" s="36">
        <v>9</v>
      </c>
      <c r="G903" s="36" t="s">
        <v>114</v>
      </c>
      <c r="H903" s="52">
        <v>9.782</v>
      </c>
      <c r="I903" s="57">
        <v>3.1969183816065785</v>
      </c>
      <c r="J903" s="57">
        <v>8341.3228771800786</v>
      </c>
      <c r="K903" s="57">
        <v>6.0539960317306312</v>
      </c>
      <c r="L903" s="52">
        <v>4.8</v>
      </c>
      <c r="M903" s="56">
        <v>38.1</v>
      </c>
      <c r="N903" s="37" t="s">
        <v>238</v>
      </c>
    </row>
    <row r="904" spans="1:14">
      <c r="A904" s="34">
        <v>42117</v>
      </c>
      <c r="B904" s="35">
        <v>0.56458333333333333</v>
      </c>
      <c r="C904" s="36">
        <v>3</v>
      </c>
      <c r="D904" s="36">
        <v>311</v>
      </c>
      <c r="E904" s="36" t="s">
        <v>46</v>
      </c>
      <c r="F904" s="36">
        <v>10</v>
      </c>
      <c r="G904" s="36" t="s">
        <v>114</v>
      </c>
      <c r="H904" s="52">
        <v>9.782</v>
      </c>
      <c r="I904" s="57">
        <v>6.5617264412356642</v>
      </c>
      <c r="J904" s="57">
        <v>12757.046541545953</v>
      </c>
      <c r="K904" s="57">
        <v>2.4350418127303892</v>
      </c>
      <c r="L904" s="52">
        <v>5.0999999999999996</v>
      </c>
      <c r="M904" s="56">
        <v>40.700000000000003</v>
      </c>
      <c r="N904" s="37" t="s">
        <v>238</v>
      </c>
    </row>
    <row r="905" spans="1:14">
      <c r="A905" s="34">
        <v>42117</v>
      </c>
      <c r="B905" s="35">
        <v>0.56458333333333333</v>
      </c>
      <c r="C905" s="36">
        <v>3</v>
      </c>
      <c r="D905" s="36">
        <v>305</v>
      </c>
      <c r="E905" s="36" t="s">
        <v>45</v>
      </c>
      <c r="F905" s="36">
        <v>11</v>
      </c>
      <c r="G905" s="36" t="s">
        <v>114</v>
      </c>
      <c r="H905" s="52">
        <v>9.782</v>
      </c>
      <c r="I905" s="57">
        <v>1.3651011778008173</v>
      </c>
      <c r="J905" s="57">
        <v>41085.582996470956</v>
      </c>
      <c r="K905" s="57">
        <v>-1.6977080444463621</v>
      </c>
      <c r="L905" s="52">
        <v>6.5</v>
      </c>
      <c r="M905" s="56">
        <v>38.6</v>
      </c>
      <c r="N905" s="37" t="s">
        <v>238</v>
      </c>
    </row>
    <row r="906" spans="1:14">
      <c r="A906" s="34">
        <v>42117</v>
      </c>
      <c r="B906" s="35">
        <v>0.56458333333333333</v>
      </c>
      <c r="C906" s="36">
        <v>3</v>
      </c>
      <c r="D906" s="36">
        <v>305</v>
      </c>
      <c r="E906" s="36" t="s">
        <v>45</v>
      </c>
      <c r="F906" s="36">
        <v>12</v>
      </c>
      <c r="G906" s="36" t="s">
        <v>114</v>
      </c>
      <c r="H906" s="52">
        <v>9.782</v>
      </c>
      <c r="I906" s="57">
        <v>3.157888026599617</v>
      </c>
      <c r="J906" s="57">
        <v>29215.140657634336</v>
      </c>
      <c r="K906" s="57">
        <v>3.0518872933270713</v>
      </c>
      <c r="L906" s="52">
        <v>6.95</v>
      </c>
      <c r="M906" s="56">
        <v>40.799999999999997</v>
      </c>
      <c r="N906" s="37" t="s">
        <v>238</v>
      </c>
    </row>
    <row r="907" spans="1:14">
      <c r="A907" s="34">
        <v>42117</v>
      </c>
      <c r="B907" s="35">
        <v>0.46180555555555558</v>
      </c>
      <c r="C907" s="36">
        <v>3</v>
      </c>
      <c r="D907" s="36">
        <v>308</v>
      </c>
      <c r="E907" s="36" t="s">
        <v>55</v>
      </c>
      <c r="F907" s="36">
        <v>13</v>
      </c>
      <c r="G907" s="36" t="s">
        <v>128</v>
      </c>
      <c r="H907" s="52">
        <v>7.3769999999999998</v>
      </c>
      <c r="I907" s="57">
        <v>0.33151384498070718</v>
      </c>
      <c r="J907" s="57">
        <v>1254.555879146588</v>
      </c>
      <c r="K907" s="57">
        <v>-6.4487192418390266E-2</v>
      </c>
      <c r="L907" s="52">
        <v>5.25</v>
      </c>
      <c r="M907" s="56">
        <v>42.6</v>
      </c>
      <c r="N907" s="37" t="s">
        <v>238</v>
      </c>
    </row>
    <row r="908" spans="1:14">
      <c r="A908" s="34">
        <v>42117</v>
      </c>
      <c r="B908" s="35">
        <v>0.46180555555555558</v>
      </c>
      <c r="C908" s="36">
        <v>3</v>
      </c>
      <c r="D908" s="36">
        <v>308</v>
      </c>
      <c r="E908" s="36" t="s">
        <v>55</v>
      </c>
      <c r="F908" s="36">
        <v>14</v>
      </c>
      <c r="G908" s="36" t="s">
        <v>128</v>
      </c>
      <c r="H908" s="52">
        <v>7.3769999999999998</v>
      </c>
      <c r="I908" s="57">
        <v>1.4606149954618799</v>
      </c>
      <c r="J908" s="57">
        <v>4177.6709706581378</v>
      </c>
      <c r="K908" s="57">
        <v>-4.224581815874128</v>
      </c>
      <c r="L908" s="52">
        <v>4.6999999999999993</v>
      </c>
      <c r="M908" s="56">
        <v>35.4</v>
      </c>
      <c r="N908" s="37" t="s">
        <v>238</v>
      </c>
    </row>
    <row r="909" spans="1:14">
      <c r="A909" s="34">
        <v>42117</v>
      </c>
      <c r="B909" s="35">
        <v>0.46180555555555558</v>
      </c>
      <c r="C909" s="36">
        <v>3</v>
      </c>
      <c r="D909" s="36">
        <v>309</v>
      </c>
      <c r="E909" s="36" t="s">
        <v>59</v>
      </c>
      <c r="F909" s="36">
        <v>15</v>
      </c>
      <c r="G909" s="36" t="s">
        <v>114</v>
      </c>
      <c r="H909" s="52">
        <v>7.3769999999999998</v>
      </c>
      <c r="I909" s="57">
        <v>3.9156888555919149</v>
      </c>
      <c r="J909" s="57">
        <v>31894.65701163929</v>
      </c>
      <c r="K909" s="57">
        <v>-0.10717455545494962</v>
      </c>
      <c r="L909" s="52">
        <v>4.9000000000000004</v>
      </c>
      <c r="M909" s="56">
        <v>37.200000000000003</v>
      </c>
      <c r="N909" s="37" t="s">
        <v>238</v>
      </c>
    </row>
    <row r="910" spans="1:14">
      <c r="A910" s="34">
        <v>42117</v>
      </c>
      <c r="B910" s="35">
        <v>0.46180555555555558</v>
      </c>
      <c r="C910" s="36">
        <v>3</v>
      </c>
      <c r="D910" s="36">
        <v>309</v>
      </c>
      <c r="E910" s="36" t="s">
        <v>59</v>
      </c>
      <c r="F910" s="36">
        <v>16</v>
      </c>
      <c r="G910" s="36" t="s">
        <v>114</v>
      </c>
      <c r="H910" s="52">
        <v>7.3769999999999998</v>
      </c>
      <c r="I910" s="57">
        <v>1.9506395603016673</v>
      </c>
      <c r="J910" s="57">
        <v>20253.429118744982</v>
      </c>
      <c r="K910" s="57">
        <v>2.1852951754393692</v>
      </c>
      <c r="L910" s="52">
        <v>4.5</v>
      </c>
      <c r="M910" s="56">
        <v>35.1</v>
      </c>
      <c r="N910" s="37" t="s">
        <v>238</v>
      </c>
    </row>
    <row r="911" spans="1:14">
      <c r="A911" s="34">
        <v>42117</v>
      </c>
      <c r="B911" s="35">
        <v>0.50347222222222221</v>
      </c>
      <c r="C911" s="36">
        <v>4</v>
      </c>
      <c r="D911" s="36">
        <v>409</v>
      </c>
      <c r="E911" s="36" t="s">
        <v>45</v>
      </c>
      <c r="F911" s="36">
        <v>17</v>
      </c>
      <c r="G911" s="36" t="s">
        <v>114</v>
      </c>
      <c r="H911" s="52">
        <v>8.3170000000000002</v>
      </c>
      <c r="I911" s="57">
        <v>1.0113888771760595</v>
      </c>
      <c r="J911" s="57">
        <v>30179.470048029423</v>
      </c>
      <c r="K911" s="57">
        <v>-2.2209480951514222</v>
      </c>
      <c r="L911" s="52">
        <v>5.75</v>
      </c>
      <c r="M911" s="56">
        <v>38</v>
      </c>
      <c r="N911" s="37" t="s">
        <v>238</v>
      </c>
    </row>
    <row r="912" spans="1:14">
      <c r="A912" s="34">
        <v>42117</v>
      </c>
      <c r="B912" s="35">
        <v>0.50347222222222221</v>
      </c>
      <c r="C912" s="36">
        <v>4</v>
      </c>
      <c r="D912" s="36">
        <v>409</v>
      </c>
      <c r="E912" s="36" t="s">
        <v>45</v>
      </c>
      <c r="F912" s="36">
        <v>18</v>
      </c>
      <c r="G912" s="36" t="s">
        <v>114</v>
      </c>
      <c r="H912" s="52">
        <v>8.3170000000000002</v>
      </c>
      <c r="I912" s="57">
        <v>6.242497823578792</v>
      </c>
      <c r="J912" s="57">
        <v>40285.193258946711</v>
      </c>
      <c r="K912" s="57">
        <v>-5.686179218794468</v>
      </c>
      <c r="L912" s="52">
        <v>5.6999999999999993</v>
      </c>
      <c r="M912" s="56">
        <v>38.4</v>
      </c>
      <c r="N912" s="37" t="s">
        <v>238</v>
      </c>
    </row>
    <row r="913" spans="1:14">
      <c r="A913" s="34">
        <v>42117</v>
      </c>
      <c r="B913" s="35">
        <v>0.50347222222222221</v>
      </c>
      <c r="C913" s="36">
        <v>4</v>
      </c>
      <c r="D913" s="36">
        <v>404</v>
      </c>
      <c r="E913" s="36" t="s">
        <v>59</v>
      </c>
      <c r="F913" s="36">
        <v>19</v>
      </c>
      <c r="G913" s="36" t="s">
        <v>114</v>
      </c>
      <c r="H913" s="52">
        <v>8.3170000000000002</v>
      </c>
      <c r="I913" s="57">
        <v>0.65182023402359457</v>
      </c>
      <c r="J913" s="57">
        <v>3388.7684488928212</v>
      </c>
      <c r="K913" s="57">
        <v>2.8415405726964935</v>
      </c>
      <c r="L913" s="52">
        <v>5.15</v>
      </c>
      <c r="M913" s="56">
        <v>40.1</v>
      </c>
      <c r="N913" s="37" t="s">
        <v>238</v>
      </c>
    </row>
    <row r="914" spans="1:14">
      <c r="A914" s="34">
        <v>42117</v>
      </c>
      <c r="B914" s="35">
        <v>0.50347222222222221</v>
      </c>
      <c r="C914" s="36">
        <v>4</v>
      </c>
      <c r="D914" s="36">
        <v>404</v>
      </c>
      <c r="E914" s="36" t="s">
        <v>59</v>
      </c>
      <c r="F914" s="36">
        <v>20</v>
      </c>
      <c r="G914" s="36" t="s">
        <v>114</v>
      </c>
      <c r="H914" s="52">
        <v>8.3170000000000002</v>
      </c>
      <c r="I914" s="57">
        <v>0.70138940844696029</v>
      </c>
      <c r="J914" s="57">
        <v>3950.0623708621692</v>
      </c>
      <c r="K914" s="57">
        <v>-5.9517077822857614</v>
      </c>
      <c r="L914" s="52">
        <v>5.65</v>
      </c>
      <c r="M914" s="56">
        <v>40.700000000000003</v>
      </c>
      <c r="N914" s="37" t="s">
        <v>238</v>
      </c>
    </row>
    <row r="915" spans="1:14">
      <c r="A915" s="34">
        <v>42117</v>
      </c>
      <c r="B915" s="35">
        <v>0.54513888888888895</v>
      </c>
      <c r="C915" s="36">
        <v>4</v>
      </c>
      <c r="D915" s="36">
        <v>406</v>
      </c>
      <c r="E915" s="36" t="s">
        <v>55</v>
      </c>
      <c r="F915" s="36">
        <v>21</v>
      </c>
      <c r="G915" s="36" t="s">
        <v>128</v>
      </c>
      <c r="H915" s="52">
        <v>9.4670000000000005</v>
      </c>
      <c r="I915" s="57">
        <v>0.43104566634050495</v>
      </c>
      <c r="J915" s="57">
        <v>2485.2895613582596</v>
      </c>
      <c r="K915" s="57">
        <v>1.6181103233712593</v>
      </c>
      <c r="L915" s="52">
        <v>5.95</v>
      </c>
      <c r="M915" s="56">
        <v>34.4</v>
      </c>
      <c r="N915" s="37" t="s">
        <v>238</v>
      </c>
    </row>
    <row r="916" spans="1:14">
      <c r="A916" s="34">
        <v>42117</v>
      </c>
      <c r="B916" s="35">
        <v>0.54513888888888895</v>
      </c>
      <c r="C916" s="36">
        <v>4</v>
      </c>
      <c r="D916" s="36">
        <v>406</v>
      </c>
      <c r="E916" s="36" t="s">
        <v>55</v>
      </c>
      <c r="F916" s="36">
        <v>22</v>
      </c>
      <c r="G916" s="36" t="s">
        <v>128</v>
      </c>
      <c r="H916" s="52">
        <v>9.4670000000000005</v>
      </c>
      <c r="I916" s="57">
        <v>7.6820014932980749</v>
      </c>
      <c r="J916" s="57">
        <v>12193.103064173249</v>
      </c>
      <c r="K916" s="57">
        <v>-3.2007687812161754</v>
      </c>
      <c r="L916" s="52">
        <v>6.45</v>
      </c>
      <c r="M916" s="56">
        <v>30.4</v>
      </c>
      <c r="N916" s="37" t="s">
        <v>238</v>
      </c>
    </row>
    <row r="917" spans="1:14">
      <c r="A917" s="34">
        <v>42117</v>
      </c>
      <c r="B917" s="35">
        <v>0.54513888888888895</v>
      </c>
      <c r="C917" s="36">
        <v>4</v>
      </c>
      <c r="D917" s="36">
        <v>414</v>
      </c>
      <c r="E917" s="36" t="s">
        <v>46</v>
      </c>
      <c r="F917" s="36">
        <v>23</v>
      </c>
      <c r="G917" s="36" t="s">
        <v>114</v>
      </c>
      <c r="H917" s="52">
        <v>9.4670000000000005</v>
      </c>
      <c r="I917" s="57" t="s">
        <v>238</v>
      </c>
      <c r="J917" s="57" t="s">
        <v>238</v>
      </c>
      <c r="K917" s="57" t="s">
        <v>238</v>
      </c>
      <c r="L917" s="52">
        <v>5.6</v>
      </c>
      <c r="M917" s="56">
        <v>34.5</v>
      </c>
      <c r="N917" s="37" t="s">
        <v>135</v>
      </c>
    </row>
    <row r="918" spans="1:14">
      <c r="A918" s="34">
        <v>42117</v>
      </c>
      <c r="B918" s="35">
        <v>0.54513888888888895</v>
      </c>
      <c r="C918" s="36">
        <v>4</v>
      </c>
      <c r="D918" s="36">
        <v>414</v>
      </c>
      <c r="E918" s="36" t="s">
        <v>46</v>
      </c>
      <c r="F918" s="36">
        <v>24</v>
      </c>
      <c r="G918" s="36" t="s">
        <v>114</v>
      </c>
      <c r="H918" s="52">
        <v>9.4670000000000005</v>
      </c>
      <c r="I918" s="57">
        <v>0.49938025731706798</v>
      </c>
      <c r="J918" s="57">
        <v>5015.6700341094293</v>
      </c>
      <c r="K918" s="57">
        <v>-3.472967847748937</v>
      </c>
      <c r="L918" s="52">
        <v>6.25</v>
      </c>
      <c r="M918" s="56">
        <v>32.4</v>
      </c>
      <c r="N918" s="37" t="s">
        <v>238</v>
      </c>
    </row>
    <row r="919" spans="1:14">
      <c r="A919" s="34">
        <v>42139</v>
      </c>
      <c r="B919" s="35">
        <v>0.41319444444444442</v>
      </c>
      <c r="C919" s="36">
        <v>1</v>
      </c>
      <c r="D919" s="36">
        <v>105</v>
      </c>
      <c r="E919" s="36" t="s">
        <v>55</v>
      </c>
      <c r="F919" s="36">
        <v>1</v>
      </c>
      <c r="G919" s="36" t="s">
        <v>115</v>
      </c>
      <c r="H919" s="52">
        <v>17.02</v>
      </c>
      <c r="I919" s="57">
        <v>7.130623851802036</v>
      </c>
      <c r="J919" s="57">
        <v>12876.058137473543</v>
      </c>
      <c r="K919" s="57">
        <v>-9.5031843153482694</v>
      </c>
      <c r="L919" s="52">
        <v>12.25</v>
      </c>
      <c r="M919" s="56">
        <v>38.9</v>
      </c>
      <c r="N919" s="37" t="s">
        <v>238</v>
      </c>
    </row>
    <row r="920" spans="1:14">
      <c r="A920" s="34">
        <v>42139</v>
      </c>
      <c r="B920" s="35">
        <v>0.41319444444444442</v>
      </c>
      <c r="C920" s="36">
        <v>1</v>
      </c>
      <c r="D920" s="36">
        <v>105</v>
      </c>
      <c r="E920" s="36" t="s">
        <v>55</v>
      </c>
      <c r="F920" s="36">
        <v>2</v>
      </c>
      <c r="G920" s="36" t="s">
        <v>115</v>
      </c>
      <c r="H920" s="52">
        <v>17.02</v>
      </c>
      <c r="I920" s="57">
        <v>5.6625713644931652</v>
      </c>
      <c r="J920" s="57">
        <v>13472.389739817039</v>
      </c>
      <c r="K920" s="57">
        <v>-7.6696911703159669</v>
      </c>
      <c r="L920" s="52">
        <v>12.1</v>
      </c>
      <c r="M920" s="56">
        <v>40.9</v>
      </c>
      <c r="N920" s="37" t="s">
        <v>238</v>
      </c>
    </row>
    <row r="921" spans="1:14">
      <c r="A921" s="34">
        <v>42139</v>
      </c>
      <c r="B921" s="35">
        <v>0.41319444444444442</v>
      </c>
      <c r="C921" s="36">
        <v>1</v>
      </c>
      <c r="D921" s="36">
        <v>107</v>
      </c>
      <c r="E921" s="36" t="s">
        <v>59</v>
      </c>
      <c r="F921" s="36">
        <v>3</v>
      </c>
      <c r="G921" s="36" t="s">
        <v>114</v>
      </c>
      <c r="H921" s="52">
        <v>17.02</v>
      </c>
      <c r="I921" s="57">
        <v>8.4445282654093869</v>
      </c>
      <c r="J921" s="57">
        <v>77851.28175281208</v>
      </c>
      <c r="K921" s="57">
        <v>-6.5317063863192883</v>
      </c>
      <c r="L921" s="52">
        <v>11.2</v>
      </c>
      <c r="M921" s="56">
        <v>38.200000000000003</v>
      </c>
      <c r="N921" s="37" t="s">
        <v>238</v>
      </c>
    </row>
    <row r="922" spans="1:14">
      <c r="A922" s="34">
        <v>42139</v>
      </c>
      <c r="B922" s="35">
        <v>0.41319444444444442</v>
      </c>
      <c r="C922" s="36">
        <v>1</v>
      </c>
      <c r="D922" s="36">
        <v>107</v>
      </c>
      <c r="E922" s="36" t="s">
        <v>59</v>
      </c>
      <c r="F922" s="36">
        <v>4</v>
      </c>
      <c r="G922" s="36" t="s">
        <v>114</v>
      </c>
      <c r="H922" s="52">
        <v>17.02</v>
      </c>
      <c r="I922" s="57">
        <v>7.1204668984796928</v>
      </c>
      <c r="J922" s="57">
        <v>71222.900732650422</v>
      </c>
      <c r="K922" s="57">
        <v>-3.4748461524286736</v>
      </c>
      <c r="L922" s="52">
        <v>11.399999999999999</v>
      </c>
      <c r="M922" s="56">
        <v>40.299999999999997</v>
      </c>
      <c r="N922" s="37" t="s">
        <v>238</v>
      </c>
    </row>
    <row r="923" spans="1:14">
      <c r="A923" s="34">
        <v>42139</v>
      </c>
      <c r="B923" s="35">
        <v>0.45833333333333331</v>
      </c>
      <c r="C923" s="36">
        <v>1</v>
      </c>
      <c r="D923" s="36">
        <v>111</v>
      </c>
      <c r="E923" s="36" t="s">
        <v>45</v>
      </c>
      <c r="F923" s="36">
        <v>5</v>
      </c>
      <c r="G923" s="36" t="s">
        <v>114</v>
      </c>
      <c r="H923" s="52">
        <v>17.86</v>
      </c>
      <c r="I923" s="57">
        <v>7.8563969330723618</v>
      </c>
      <c r="J923" s="57">
        <v>151701.26660638719</v>
      </c>
      <c r="K923" s="57">
        <v>-3.4524816685546771</v>
      </c>
      <c r="L923" s="52">
        <v>10.850000000000001</v>
      </c>
      <c r="M923" s="56">
        <v>41.5</v>
      </c>
      <c r="N923" s="37" t="s">
        <v>238</v>
      </c>
    </row>
    <row r="924" spans="1:14">
      <c r="A924" s="34">
        <v>42139</v>
      </c>
      <c r="B924" s="35">
        <v>0.45833333333333331</v>
      </c>
      <c r="C924" s="36">
        <v>1</v>
      </c>
      <c r="D924" s="36">
        <v>111</v>
      </c>
      <c r="E924" s="36" t="s">
        <v>45</v>
      </c>
      <c r="F924" s="36">
        <v>6</v>
      </c>
      <c r="G924" s="36" t="s">
        <v>114</v>
      </c>
      <c r="H924" s="52">
        <v>17.86</v>
      </c>
      <c r="I924" s="57">
        <v>9.4504077506366517</v>
      </c>
      <c r="J924" s="57">
        <v>191568.22353915311</v>
      </c>
      <c r="K924" s="57">
        <v>-3.8407298103792904</v>
      </c>
      <c r="L924" s="52">
        <v>11.149999999999999</v>
      </c>
      <c r="M924" s="56">
        <v>41.3</v>
      </c>
      <c r="N924" s="37" t="s">
        <v>238</v>
      </c>
    </row>
    <row r="925" spans="1:14">
      <c r="A925" s="34">
        <v>42139</v>
      </c>
      <c r="B925" s="35">
        <v>0.45833333333333331</v>
      </c>
      <c r="C925" s="36">
        <v>1</v>
      </c>
      <c r="D925" s="36">
        <v>113</v>
      </c>
      <c r="E925" s="36" t="s">
        <v>46</v>
      </c>
      <c r="F925" s="36">
        <v>7</v>
      </c>
      <c r="G925" s="36" t="s">
        <v>114</v>
      </c>
      <c r="H925" s="52">
        <v>17.86</v>
      </c>
      <c r="I925" s="57">
        <v>0.76143092840238802</v>
      </c>
      <c r="J925" s="57">
        <v>10060.026670437408</v>
      </c>
      <c r="K925" s="57">
        <v>3.5996376693867624</v>
      </c>
      <c r="L925" s="52">
        <v>13.100000000000001</v>
      </c>
      <c r="M925" s="56">
        <v>41.7</v>
      </c>
      <c r="N925" s="37" t="s">
        <v>238</v>
      </c>
    </row>
    <row r="926" spans="1:14">
      <c r="A926" s="34">
        <v>42139</v>
      </c>
      <c r="B926" s="35">
        <v>0.45833333333333331</v>
      </c>
      <c r="C926" s="36">
        <v>1</v>
      </c>
      <c r="D926" s="36">
        <v>113</v>
      </c>
      <c r="E926" s="36" t="s">
        <v>46</v>
      </c>
      <c r="F926" s="36">
        <v>8</v>
      </c>
      <c r="G926" s="36" t="s">
        <v>114</v>
      </c>
      <c r="H926" s="52">
        <v>17.86</v>
      </c>
      <c r="I926" s="57">
        <v>11.878345711598543</v>
      </c>
      <c r="J926" s="57">
        <v>33442.102561907515</v>
      </c>
      <c r="K926" s="57">
        <v>-0.71636759706923536</v>
      </c>
      <c r="L926" s="52">
        <v>13.45</v>
      </c>
      <c r="M926" s="56">
        <v>47.1</v>
      </c>
      <c r="N926" s="37" t="s">
        <v>238</v>
      </c>
    </row>
    <row r="927" spans="1:14">
      <c r="A927" s="34">
        <v>42139</v>
      </c>
      <c r="B927" s="35">
        <v>0.5</v>
      </c>
      <c r="C927" s="36">
        <v>3</v>
      </c>
      <c r="D927" s="36">
        <v>311</v>
      </c>
      <c r="E927" s="36" t="s">
        <v>46</v>
      </c>
      <c r="F927" s="36">
        <v>9</v>
      </c>
      <c r="G927" s="36" t="s">
        <v>114</v>
      </c>
      <c r="H927" s="52">
        <v>19.170000000000002</v>
      </c>
      <c r="I927" s="57">
        <v>8.8905321486190534</v>
      </c>
      <c r="J927" s="57">
        <v>48001.381665363966</v>
      </c>
      <c r="K927" s="57">
        <v>-2.6920993372034863</v>
      </c>
      <c r="L927" s="52">
        <v>13.7</v>
      </c>
      <c r="M927" s="56">
        <v>43.3</v>
      </c>
      <c r="N927" s="37" t="s">
        <v>238</v>
      </c>
    </row>
    <row r="928" spans="1:14">
      <c r="A928" s="34">
        <v>42139</v>
      </c>
      <c r="B928" s="35">
        <v>0.5</v>
      </c>
      <c r="C928" s="36">
        <v>3</v>
      </c>
      <c r="D928" s="36">
        <v>311</v>
      </c>
      <c r="E928" s="36" t="s">
        <v>46</v>
      </c>
      <c r="F928" s="36">
        <v>10</v>
      </c>
      <c r="G928" s="36" t="s">
        <v>114</v>
      </c>
      <c r="H928" s="52">
        <v>19.170000000000002</v>
      </c>
      <c r="I928" s="57">
        <v>4.3167685985032929</v>
      </c>
      <c r="J928" s="57">
        <v>20753.53370365662</v>
      </c>
      <c r="K928" s="57">
        <v>-2.0442676203438745</v>
      </c>
      <c r="L928" s="52">
        <v>13.8</v>
      </c>
      <c r="M928" s="56">
        <v>41.5</v>
      </c>
      <c r="N928" s="37" t="s">
        <v>238</v>
      </c>
    </row>
    <row r="929" spans="1:14">
      <c r="A929" s="34">
        <v>42139</v>
      </c>
      <c r="B929" s="35">
        <v>0.5</v>
      </c>
      <c r="C929" s="36">
        <v>3</v>
      </c>
      <c r="D929" s="36">
        <v>305</v>
      </c>
      <c r="E929" s="36" t="s">
        <v>45</v>
      </c>
      <c r="F929" s="36">
        <v>11</v>
      </c>
      <c r="G929" s="36" t="s">
        <v>114</v>
      </c>
      <c r="H929" s="52">
        <v>19.170000000000002</v>
      </c>
      <c r="I929" s="57">
        <v>9.4700302450501805</v>
      </c>
      <c r="J929" s="57">
        <v>162486.80929703079</v>
      </c>
      <c r="K929" s="57">
        <v>-5.624636537549943</v>
      </c>
      <c r="L929" s="52">
        <v>11.2</v>
      </c>
      <c r="M929" s="56">
        <v>33.799999999999997</v>
      </c>
      <c r="N929" s="37" t="s">
        <v>238</v>
      </c>
    </row>
    <row r="930" spans="1:14">
      <c r="A930" s="34">
        <v>42139</v>
      </c>
      <c r="B930" s="35">
        <v>0.5</v>
      </c>
      <c r="C930" s="36">
        <v>3</v>
      </c>
      <c r="D930" s="36">
        <v>305</v>
      </c>
      <c r="E930" s="36" t="s">
        <v>45</v>
      </c>
      <c r="F930" s="36">
        <v>12</v>
      </c>
      <c r="G930" s="36" t="s">
        <v>114</v>
      </c>
      <c r="H930" s="52">
        <v>19.170000000000002</v>
      </c>
      <c r="I930" s="57">
        <v>8.4814841906074676</v>
      </c>
      <c r="J930" s="57">
        <v>170510.07285655776</v>
      </c>
      <c r="K930" s="57">
        <v>-4.5233853379929911</v>
      </c>
      <c r="L930" s="52">
        <v>11.15</v>
      </c>
      <c r="M930" s="56">
        <v>35.6</v>
      </c>
      <c r="N930" s="37" t="s">
        <v>238</v>
      </c>
    </row>
    <row r="931" spans="1:14">
      <c r="A931" s="34">
        <v>42139</v>
      </c>
      <c r="B931" s="35">
        <v>0.48819444444444443</v>
      </c>
      <c r="C931" s="36">
        <v>3</v>
      </c>
      <c r="D931" s="36">
        <v>308</v>
      </c>
      <c r="E931" s="36" t="s">
        <v>55</v>
      </c>
      <c r="F931" s="36">
        <v>13</v>
      </c>
      <c r="G931" s="36" t="s">
        <v>115</v>
      </c>
      <c r="H931" s="52">
        <v>18.809999999999999</v>
      </c>
      <c r="I931" s="57" t="s">
        <v>238</v>
      </c>
      <c r="J931" s="57" t="s">
        <v>238</v>
      </c>
      <c r="K931" s="57" t="s">
        <v>238</v>
      </c>
      <c r="L931" s="52">
        <v>14</v>
      </c>
      <c r="M931" s="56">
        <v>27.2</v>
      </c>
      <c r="N931" s="37" t="s">
        <v>136</v>
      </c>
    </row>
    <row r="932" spans="1:14">
      <c r="A932" s="34">
        <v>42139</v>
      </c>
      <c r="B932" s="35">
        <v>0.48819444444444443</v>
      </c>
      <c r="C932" s="36">
        <v>3</v>
      </c>
      <c r="D932" s="36">
        <v>308</v>
      </c>
      <c r="E932" s="36" t="s">
        <v>55</v>
      </c>
      <c r="F932" s="36">
        <v>14</v>
      </c>
      <c r="G932" s="36" t="s">
        <v>115</v>
      </c>
      <c r="H932" s="52">
        <v>18.809999999999999</v>
      </c>
      <c r="I932" s="57">
        <v>6.3145472797081643</v>
      </c>
      <c r="J932" s="57">
        <v>23850.38997817053</v>
      </c>
      <c r="K932" s="57">
        <v>0.41801307812212241</v>
      </c>
      <c r="L932" s="52">
        <v>14.05</v>
      </c>
      <c r="M932" s="56">
        <v>26.3</v>
      </c>
      <c r="N932" s="37" t="s">
        <v>238</v>
      </c>
    </row>
    <row r="933" spans="1:14">
      <c r="A933" s="34">
        <v>42139</v>
      </c>
      <c r="B933" s="35">
        <v>0.48819444444444443</v>
      </c>
      <c r="C933" s="36">
        <v>3</v>
      </c>
      <c r="D933" s="36">
        <v>309</v>
      </c>
      <c r="E933" s="36" t="s">
        <v>59</v>
      </c>
      <c r="F933" s="36">
        <v>15</v>
      </c>
      <c r="G933" s="36" t="s">
        <v>114</v>
      </c>
      <c r="H933" s="52">
        <v>18.809999999999999</v>
      </c>
      <c r="I933" s="57">
        <v>9.3090094545676401</v>
      </c>
      <c r="J933" s="57">
        <v>144148.21510969082</v>
      </c>
      <c r="K933" s="57">
        <v>-3.9935346330480508</v>
      </c>
      <c r="L933" s="52">
        <v>13</v>
      </c>
      <c r="M933" s="56">
        <v>31.9</v>
      </c>
      <c r="N933" s="37" t="s">
        <v>238</v>
      </c>
    </row>
    <row r="934" spans="1:14">
      <c r="A934" s="34">
        <v>42139</v>
      </c>
      <c r="B934" s="35">
        <v>0.48819444444444443</v>
      </c>
      <c r="C934" s="36">
        <v>3</v>
      </c>
      <c r="D934" s="36">
        <v>309</v>
      </c>
      <c r="E934" s="36" t="s">
        <v>59</v>
      </c>
      <c r="F934" s="36">
        <v>16</v>
      </c>
      <c r="G934" s="36" t="s">
        <v>114</v>
      </c>
      <c r="H934" s="52">
        <v>18.809999999999999</v>
      </c>
      <c r="I934" s="57">
        <v>8.3097054669919803</v>
      </c>
      <c r="J934" s="57">
        <v>111618.31079641973</v>
      </c>
      <c r="K934" s="57">
        <v>-0.81053477072671265</v>
      </c>
      <c r="L934" s="52">
        <v>12.5</v>
      </c>
      <c r="M934" s="56">
        <v>31.9</v>
      </c>
      <c r="N934" s="37" t="s">
        <v>238</v>
      </c>
    </row>
    <row r="935" spans="1:14">
      <c r="A935" s="34">
        <v>42139</v>
      </c>
      <c r="B935" s="35">
        <v>0.44791666666666669</v>
      </c>
      <c r="C935" s="36">
        <v>4</v>
      </c>
      <c r="D935" s="36">
        <v>409</v>
      </c>
      <c r="E935" s="36" t="s">
        <v>45</v>
      </c>
      <c r="F935" s="36">
        <v>17</v>
      </c>
      <c r="G935" s="36" t="s">
        <v>114</v>
      </c>
      <c r="H935" s="52">
        <v>17.63</v>
      </c>
      <c r="I935" s="57">
        <v>9.4296145725936569</v>
      </c>
      <c r="J935" s="57">
        <v>144602.5121798433</v>
      </c>
      <c r="K935" s="57">
        <v>-2.5112125694328302</v>
      </c>
      <c r="L935" s="52">
        <v>12.149999999999999</v>
      </c>
      <c r="M935" s="56">
        <v>33.700000000000003</v>
      </c>
      <c r="N935" s="37" t="s">
        <v>238</v>
      </c>
    </row>
    <row r="936" spans="1:14">
      <c r="A936" s="34">
        <v>42139</v>
      </c>
      <c r="B936" s="35">
        <v>0.44791666666666669</v>
      </c>
      <c r="C936" s="36">
        <v>4</v>
      </c>
      <c r="D936" s="36">
        <v>409</v>
      </c>
      <c r="E936" s="36" t="s">
        <v>45</v>
      </c>
      <c r="F936" s="36">
        <v>18</v>
      </c>
      <c r="G936" s="36" t="s">
        <v>114</v>
      </c>
      <c r="H936" s="52">
        <v>17.63</v>
      </c>
      <c r="I936" s="57">
        <v>3.610126482699533</v>
      </c>
      <c r="J936" s="57">
        <v>80325.720280287205</v>
      </c>
      <c r="K936" s="57">
        <v>-1.6912813161778564</v>
      </c>
      <c r="L936" s="52">
        <v>12.3</v>
      </c>
      <c r="M936" s="56">
        <v>37.799999999999997</v>
      </c>
      <c r="N936" s="37" t="s">
        <v>238</v>
      </c>
    </row>
    <row r="937" spans="1:14">
      <c r="A937" s="34">
        <v>42139</v>
      </c>
      <c r="B937" s="35">
        <v>0.44791666666666669</v>
      </c>
      <c r="C937" s="36">
        <v>4</v>
      </c>
      <c r="D937" s="36">
        <v>404</v>
      </c>
      <c r="E937" s="36" t="s">
        <v>59</v>
      </c>
      <c r="F937" s="36">
        <v>19</v>
      </c>
      <c r="G937" s="36" t="s">
        <v>114</v>
      </c>
      <c r="H937" s="52">
        <v>17.63</v>
      </c>
      <c r="I937" s="57">
        <v>8.7492012172239928</v>
      </c>
      <c r="J937" s="57">
        <v>110855.09369642091</v>
      </c>
      <c r="K937" s="57">
        <v>-1.9624729455443159</v>
      </c>
      <c r="L937" s="52">
        <v>13.1</v>
      </c>
      <c r="M937" s="56">
        <v>40.299999999999997</v>
      </c>
      <c r="N937" s="37" t="s">
        <v>238</v>
      </c>
    </row>
    <row r="938" spans="1:14">
      <c r="A938" s="34">
        <v>42139</v>
      </c>
      <c r="B938" s="35">
        <v>0.44791666666666669</v>
      </c>
      <c r="C938" s="36">
        <v>4</v>
      </c>
      <c r="D938" s="36">
        <v>404</v>
      </c>
      <c r="E938" s="36" t="s">
        <v>59</v>
      </c>
      <c r="F938" s="36">
        <v>20</v>
      </c>
      <c r="G938" s="36" t="s">
        <v>114</v>
      </c>
      <c r="H938" s="52">
        <v>17.63</v>
      </c>
      <c r="I938" s="57">
        <v>12.416956751410133</v>
      </c>
      <c r="J938" s="57">
        <v>131878.64780834346</v>
      </c>
      <c r="K938" s="57">
        <v>-2.1588328214878536</v>
      </c>
      <c r="L938" s="52">
        <v>12.6</v>
      </c>
      <c r="M938" s="56">
        <v>37.799999999999997</v>
      </c>
      <c r="N938" s="37" t="s">
        <v>238</v>
      </c>
    </row>
    <row r="939" spans="1:14">
      <c r="A939" s="34">
        <v>42139</v>
      </c>
      <c r="B939" s="35">
        <v>0.40625</v>
      </c>
      <c r="C939" s="36">
        <v>4</v>
      </c>
      <c r="D939" s="36">
        <v>406</v>
      </c>
      <c r="E939" s="36" t="s">
        <v>55</v>
      </c>
      <c r="F939" s="36">
        <v>21</v>
      </c>
      <c r="G939" s="36" t="s">
        <v>115</v>
      </c>
      <c r="H939" s="52">
        <v>16.649999999999999</v>
      </c>
      <c r="I939" s="57">
        <v>2.2078758835670365</v>
      </c>
      <c r="J939" s="57">
        <v>10786.398814162498</v>
      </c>
      <c r="K939" s="57">
        <v>-1.4551617663760863</v>
      </c>
      <c r="L939" s="52">
        <v>12.899999999999999</v>
      </c>
      <c r="M939" s="56">
        <v>26.7</v>
      </c>
      <c r="N939" s="37" t="s">
        <v>238</v>
      </c>
    </row>
    <row r="940" spans="1:14">
      <c r="A940" s="34">
        <v>42139</v>
      </c>
      <c r="B940" s="35">
        <v>0.40625</v>
      </c>
      <c r="C940" s="36">
        <v>4</v>
      </c>
      <c r="D940" s="36">
        <v>406</v>
      </c>
      <c r="E940" s="36" t="s">
        <v>55</v>
      </c>
      <c r="F940" s="36">
        <v>22</v>
      </c>
      <c r="G940" s="36" t="s">
        <v>115</v>
      </c>
      <c r="H940" s="52">
        <v>16.649999999999999</v>
      </c>
      <c r="I940" s="57">
        <v>6.114081946020729</v>
      </c>
      <c r="J940" s="57">
        <v>24799.852421894731</v>
      </c>
      <c r="K940" s="57">
        <v>-0.40600377824063233</v>
      </c>
      <c r="L940" s="52">
        <v>13.45</v>
      </c>
      <c r="M940" s="56">
        <v>28.1</v>
      </c>
      <c r="N940" s="37" t="s">
        <v>238</v>
      </c>
    </row>
    <row r="941" spans="1:14">
      <c r="A941" s="34">
        <v>42139</v>
      </c>
      <c r="B941" s="35">
        <v>0.40625</v>
      </c>
      <c r="C941" s="36">
        <v>4</v>
      </c>
      <c r="D941" s="36">
        <v>414</v>
      </c>
      <c r="E941" s="36" t="s">
        <v>46</v>
      </c>
      <c r="F941" s="36">
        <v>23</v>
      </c>
      <c r="G941" s="36" t="s">
        <v>114</v>
      </c>
      <c r="H941" s="52">
        <v>16.649999999999999</v>
      </c>
      <c r="I941" s="57">
        <v>1.2284378364382027</v>
      </c>
      <c r="J941" s="57">
        <v>10273.845335312511</v>
      </c>
      <c r="K941" s="57">
        <v>2.3144034749277713</v>
      </c>
      <c r="L941" s="52">
        <v>13.149999999999999</v>
      </c>
      <c r="M941" s="56">
        <v>34.700000000000003</v>
      </c>
      <c r="N941" s="37" t="s">
        <v>238</v>
      </c>
    </row>
    <row r="942" spans="1:14">
      <c r="A942" s="34">
        <v>42139</v>
      </c>
      <c r="B942" s="35">
        <v>0.40625</v>
      </c>
      <c r="C942" s="36">
        <v>4</v>
      </c>
      <c r="D942" s="36">
        <v>414</v>
      </c>
      <c r="E942" s="36" t="s">
        <v>46</v>
      </c>
      <c r="F942" s="36">
        <v>24</v>
      </c>
      <c r="G942" s="36" t="s">
        <v>114</v>
      </c>
      <c r="H942" s="52">
        <v>16.649999999999999</v>
      </c>
      <c r="I942" s="57">
        <v>3.8979021818921793</v>
      </c>
      <c r="J942" s="57">
        <v>25716.24269604811</v>
      </c>
      <c r="K942" s="57">
        <v>-3.8327440436498854</v>
      </c>
      <c r="L942" s="52">
        <v>12.95</v>
      </c>
      <c r="M942" s="56">
        <v>36.1</v>
      </c>
      <c r="N942" s="37" t="s">
        <v>238</v>
      </c>
    </row>
    <row r="943" spans="1:14">
      <c r="A943" s="34">
        <v>42143</v>
      </c>
      <c r="B943" s="35">
        <v>0.3923611111111111</v>
      </c>
      <c r="C943" s="36">
        <v>1</v>
      </c>
      <c r="D943" s="36">
        <v>105</v>
      </c>
      <c r="E943" s="36" t="s">
        <v>55</v>
      </c>
      <c r="F943" s="36">
        <v>1</v>
      </c>
      <c r="G943" s="36" t="s">
        <v>115</v>
      </c>
      <c r="H943" s="52">
        <v>5.7</v>
      </c>
      <c r="I943" s="57">
        <v>2.7348491424517376</v>
      </c>
      <c r="J943" s="57">
        <v>3587.3127701880467</v>
      </c>
      <c r="K943" s="57">
        <v>-2.4733980367955679</v>
      </c>
      <c r="L943" s="52">
        <v>11</v>
      </c>
      <c r="M943" s="56">
        <v>23.8</v>
      </c>
      <c r="N943" s="37" t="s">
        <v>238</v>
      </c>
    </row>
    <row r="944" spans="1:14">
      <c r="A944" s="34">
        <v>42143</v>
      </c>
      <c r="B944" s="35">
        <v>0.3923611111111111</v>
      </c>
      <c r="C944" s="36">
        <v>1</v>
      </c>
      <c r="D944" s="36">
        <v>105</v>
      </c>
      <c r="E944" s="36" t="s">
        <v>55</v>
      </c>
      <c r="F944" s="36">
        <v>2</v>
      </c>
      <c r="G944" s="36" t="s">
        <v>115</v>
      </c>
      <c r="H944" s="52">
        <v>5.7</v>
      </c>
      <c r="I944" s="57">
        <v>6.8283595672190094</v>
      </c>
      <c r="J944" s="57">
        <v>11020.015766431454</v>
      </c>
      <c r="K944" s="57">
        <v>-8.66482008721791</v>
      </c>
      <c r="L944" s="52">
        <v>11</v>
      </c>
      <c r="M944" s="56">
        <v>31</v>
      </c>
      <c r="N944" s="37" t="s">
        <v>238</v>
      </c>
    </row>
    <row r="945" spans="1:14">
      <c r="A945" s="34">
        <v>42143</v>
      </c>
      <c r="B945" s="35">
        <v>0.3923611111111111</v>
      </c>
      <c r="C945" s="36">
        <v>1</v>
      </c>
      <c r="D945" s="36">
        <v>107</v>
      </c>
      <c r="E945" s="36" t="s">
        <v>59</v>
      </c>
      <c r="F945" s="36">
        <v>3</v>
      </c>
      <c r="G945" s="36" t="s">
        <v>114</v>
      </c>
      <c r="H945" s="52">
        <v>5.7</v>
      </c>
      <c r="I945" s="57">
        <v>1.126985619477392</v>
      </c>
      <c r="J945" s="57">
        <v>18776.797238048952</v>
      </c>
      <c r="K945" s="57">
        <v>-4.5806495518761103</v>
      </c>
      <c r="L945" s="52">
        <v>10.600000000000001</v>
      </c>
      <c r="M945" s="56">
        <v>30.9</v>
      </c>
      <c r="N945" s="37" t="s">
        <v>238</v>
      </c>
    </row>
    <row r="946" spans="1:14">
      <c r="A946" s="34">
        <v>42143</v>
      </c>
      <c r="B946" s="35">
        <v>0.3923611111111111</v>
      </c>
      <c r="C946" s="36">
        <v>1</v>
      </c>
      <c r="D946" s="36">
        <v>107</v>
      </c>
      <c r="E946" s="36" t="s">
        <v>59</v>
      </c>
      <c r="F946" s="36">
        <v>4</v>
      </c>
      <c r="G946" s="36" t="s">
        <v>114</v>
      </c>
      <c r="H946" s="52">
        <v>5.7</v>
      </c>
      <c r="I946" s="57">
        <v>0.37327004880001952</v>
      </c>
      <c r="J946" s="57">
        <v>6361.4495532029678</v>
      </c>
      <c r="K946" s="57">
        <v>-3.20190941198218</v>
      </c>
      <c r="L946" s="52">
        <v>10.7</v>
      </c>
      <c r="M946" s="56">
        <v>27.3</v>
      </c>
      <c r="N946" s="37" t="s">
        <v>238</v>
      </c>
    </row>
    <row r="947" spans="1:14">
      <c r="A947" s="34">
        <v>42143</v>
      </c>
      <c r="B947" s="35">
        <v>0.43055555555555558</v>
      </c>
      <c r="C947" s="36">
        <v>1</v>
      </c>
      <c r="D947" s="36">
        <v>111</v>
      </c>
      <c r="E947" s="36" t="s">
        <v>45</v>
      </c>
      <c r="F947" s="36">
        <v>5</v>
      </c>
      <c r="G947" s="36" t="s">
        <v>114</v>
      </c>
      <c r="H947" s="52">
        <v>6.47</v>
      </c>
      <c r="I947" s="57">
        <v>2.9671311947131991</v>
      </c>
      <c r="J947" s="57">
        <v>42981.7703222661</v>
      </c>
      <c r="K947" s="57">
        <v>-1.7498206562609591</v>
      </c>
      <c r="L947" s="52">
        <v>10.8</v>
      </c>
      <c r="M947" s="56">
        <v>29.7</v>
      </c>
      <c r="N947" s="37" t="s">
        <v>238</v>
      </c>
    </row>
    <row r="948" spans="1:14">
      <c r="A948" s="34">
        <v>42143</v>
      </c>
      <c r="B948" s="35">
        <v>0.43055555555555558</v>
      </c>
      <c r="C948" s="36">
        <v>1</v>
      </c>
      <c r="D948" s="36">
        <v>111</v>
      </c>
      <c r="E948" s="36" t="s">
        <v>45</v>
      </c>
      <c r="F948" s="36">
        <v>6</v>
      </c>
      <c r="G948" s="36" t="s">
        <v>114</v>
      </c>
      <c r="H948" s="52">
        <v>6.47</v>
      </c>
      <c r="I948" s="57">
        <v>1.173005204867924</v>
      </c>
      <c r="J948" s="57">
        <v>34393.495267184793</v>
      </c>
      <c r="K948" s="57">
        <v>-4.9258282393011648</v>
      </c>
      <c r="L948" s="52">
        <v>10.85</v>
      </c>
      <c r="M948" s="56">
        <v>29.8</v>
      </c>
      <c r="N948" s="37" t="s">
        <v>238</v>
      </c>
    </row>
    <row r="949" spans="1:14">
      <c r="A949" s="34">
        <v>42143</v>
      </c>
      <c r="B949" s="35">
        <v>0.43055555555555558</v>
      </c>
      <c r="C949" s="36">
        <v>1</v>
      </c>
      <c r="D949" s="36">
        <v>113</v>
      </c>
      <c r="E949" s="36" t="s">
        <v>46</v>
      </c>
      <c r="F949" s="36">
        <v>7</v>
      </c>
      <c r="G949" s="36" t="s">
        <v>114</v>
      </c>
      <c r="H949" s="52">
        <v>6.47</v>
      </c>
      <c r="I949" s="57">
        <v>1.6649121730195275</v>
      </c>
      <c r="J949" s="57">
        <v>8018.6452111521867</v>
      </c>
      <c r="K949" s="57">
        <v>-3.4595043893854971</v>
      </c>
      <c r="L949" s="52">
        <v>11.2</v>
      </c>
      <c r="M949" s="56">
        <v>27.2</v>
      </c>
      <c r="N949" s="37" t="s">
        <v>238</v>
      </c>
    </row>
    <row r="950" spans="1:14">
      <c r="A950" s="34">
        <v>42143</v>
      </c>
      <c r="B950" s="35">
        <v>0.43055555555555558</v>
      </c>
      <c r="C950" s="36">
        <v>1</v>
      </c>
      <c r="D950" s="36">
        <v>113</v>
      </c>
      <c r="E950" s="36" t="s">
        <v>46</v>
      </c>
      <c r="F950" s="36">
        <v>8</v>
      </c>
      <c r="G950" s="36" t="s">
        <v>114</v>
      </c>
      <c r="H950" s="52">
        <v>6.47</v>
      </c>
      <c r="I950" s="57">
        <v>2.5753316943773887</v>
      </c>
      <c r="J950" s="57">
        <v>16273.750018319428</v>
      </c>
      <c r="K950" s="57">
        <v>0.26544865970006354</v>
      </c>
      <c r="L950" s="52">
        <v>11.5</v>
      </c>
      <c r="M950" s="56">
        <v>28.9</v>
      </c>
      <c r="N950" s="37" t="s">
        <v>238</v>
      </c>
    </row>
    <row r="951" spans="1:14">
      <c r="A951" s="34">
        <v>42143</v>
      </c>
      <c r="B951" s="35">
        <v>0.47569444444444442</v>
      </c>
      <c r="C951" s="36">
        <v>3</v>
      </c>
      <c r="D951" s="36">
        <v>311</v>
      </c>
      <c r="E951" s="36" t="s">
        <v>46</v>
      </c>
      <c r="F951" s="36">
        <v>9</v>
      </c>
      <c r="G951" s="36" t="s">
        <v>114</v>
      </c>
      <c r="H951" s="52">
        <v>7.91</v>
      </c>
      <c r="I951" s="57">
        <v>5.2559525702074268</v>
      </c>
      <c r="J951" s="57">
        <v>8114.8800898236022</v>
      </c>
      <c r="K951" s="57">
        <v>0.69326232404814669</v>
      </c>
      <c r="L951" s="52">
        <v>10.85</v>
      </c>
      <c r="M951" s="56">
        <v>25</v>
      </c>
      <c r="N951" s="37" t="s">
        <v>238</v>
      </c>
    </row>
    <row r="952" spans="1:14">
      <c r="A952" s="34">
        <v>42143</v>
      </c>
      <c r="B952" s="35">
        <v>0.47569444444444442</v>
      </c>
      <c r="C952" s="36">
        <v>3</v>
      </c>
      <c r="D952" s="36">
        <v>311</v>
      </c>
      <c r="E952" s="36" t="s">
        <v>46</v>
      </c>
      <c r="F952" s="36">
        <v>10</v>
      </c>
      <c r="G952" s="36" t="s">
        <v>114</v>
      </c>
      <c r="H952" s="52">
        <v>7.91</v>
      </c>
      <c r="I952" s="57" t="s">
        <v>238</v>
      </c>
      <c r="J952" s="57" t="s">
        <v>238</v>
      </c>
      <c r="K952" s="57" t="s">
        <v>238</v>
      </c>
      <c r="L952" s="52">
        <v>11.25</v>
      </c>
      <c r="M952" s="56">
        <v>27.4</v>
      </c>
      <c r="N952" s="37" t="s">
        <v>137</v>
      </c>
    </row>
    <row r="953" spans="1:14">
      <c r="A953" s="34">
        <v>42143</v>
      </c>
      <c r="B953" s="35">
        <v>0.47569444444444442</v>
      </c>
      <c r="C953" s="36">
        <v>3</v>
      </c>
      <c r="D953" s="36">
        <v>305</v>
      </c>
      <c r="E953" s="36" t="s">
        <v>45</v>
      </c>
      <c r="F953" s="36">
        <v>11</v>
      </c>
      <c r="G953" s="36" t="s">
        <v>114</v>
      </c>
      <c r="H953" s="52">
        <v>7.91</v>
      </c>
      <c r="I953" s="57">
        <v>1.4409104922950509</v>
      </c>
      <c r="J953" s="57">
        <v>24858.402673064316</v>
      </c>
      <c r="K953" s="57">
        <v>1.481642325195174</v>
      </c>
      <c r="L953" s="52">
        <v>10.65</v>
      </c>
      <c r="M953" s="56">
        <v>26.3</v>
      </c>
      <c r="N953" s="37" t="s">
        <v>238</v>
      </c>
    </row>
    <row r="954" spans="1:14">
      <c r="A954" s="34">
        <v>42143</v>
      </c>
      <c r="B954" s="35">
        <v>0.47569444444444442</v>
      </c>
      <c r="C954" s="36">
        <v>3</v>
      </c>
      <c r="D954" s="36">
        <v>305</v>
      </c>
      <c r="E954" s="36" t="s">
        <v>45</v>
      </c>
      <c r="F954" s="36">
        <v>12</v>
      </c>
      <c r="G954" s="36" t="s">
        <v>114</v>
      </c>
      <c r="H954" s="52">
        <v>7.91</v>
      </c>
      <c r="I954" s="57">
        <v>2.8565435409252924</v>
      </c>
      <c r="J954" s="57">
        <v>68118.19671685998</v>
      </c>
      <c r="K954" s="57">
        <v>-6.9302834363309023</v>
      </c>
      <c r="L954" s="52">
        <v>10.149999999999999</v>
      </c>
      <c r="M954" s="56">
        <v>28.6</v>
      </c>
      <c r="N954" s="37" t="s">
        <v>238</v>
      </c>
    </row>
    <row r="955" spans="1:14">
      <c r="A955" s="34">
        <v>42143</v>
      </c>
      <c r="B955" s="35">
        <v>0.46527777777777773</v>
      </c>
      <c r="C955" s="36">
        <v>3</v>
      </c>
      <c r="D955" s="36">
        <v>308</v>
      </c>
      <c r="E955" s="36" t="s">
        <v>55</v>
      </c>
      <c r="F955" s="36">
        <v>13</v>
      </c>
      <c r="G955" s="36" t="s">
        <v>115</v>
      </c>
      <c r="H955" s="52">
        <v>7.78</v>
      </c>
      <c r="I955" s="57">
        <v>1.7686758251915164</v>
      </c>
      <c r="J955" s="57">
        <v>4472.0308237048985</v>
      </c>
      <c r="K955" s="57">
        <v>0.77402920362882011</v>
      </c>
      <c r="L955" s="52">
        <v>12.45</v>
      </c>
      <c r="M955" s="56">
        <v>27.3</v>
      </c>
      <c r="N955" s="37" t="s">
        <v>238</v>
      </c>
    </row>
    <row r="956" spans="1:14">
      <c r="A956" s="34">
        <v>42143</v>
      </c>
      <c r="B956" s="35">
        <v>0.46527777777777773</v>
      </c>
      <c r="C956" s="36">
        <v>3</v>
      </c>
      <c r="D956" s="36">
        <v>308</v>
      </c>
      <c r="E956" s="36" t="s">
        <v>55</v>
      </c>
      <c r="F956" s="36">
        <v>14</v>
      </c>
      <c r="G956" s="36" t="s">
        <v>115</v>
      </c>
      <c r="H956" s="52">
        <v>7.78</v>
      </c>
      <c r="I956" s="57">
        <v>10.009783596757707</v>
      </c>
      <c r="J956" s="57">
        <v>21389.34758062139</v>
      </c>
      <c r="K956" s="57">
        <v>-5.9731699275065555</v>
      </c>
      <c r="L956" s="52">
        <v>12.55</v>
      </c>
      <c r="M956" s="56">
        <v>25</v>
      </c>
      <c r="N956" s="37" t="s">
        <v>238</v>
      </c>
    </row>
    <row r="957" spans="1:14">
      <c r="A957" s="34">
        <v>42143</v>
      </c>
      <c r="B957" s="35">
        <v>0.46527777777777773</v>
      </c>
      <c r="C957" s="36">
        <v>3</v>
      </c>
      <c r="D957" s="36">
        <v>309</v>
      </c>
      <c r="E957" s="36" t="s">
        <v>59</v>
      </c>
      <c r="F957" s="36">
        <v>15</v>
      </c>
      <c r="G957" s="36" t="s">
        <v>114</v>
      </c>
      <c r="H957" s="52">
        <v>7.78</v>
      </c>
      <c r="I957" s="57">
        <v>11.318923731730775</v>
      </c>
      <c r="J957" s="57">
        <v>132568.84287345197</v>
      </c>
      <c r="K957" s="57">
        <v>-4.9930395546145663</v>
      </c>
      <c r="L957" s="52">
        <v>11.600000000000001</v>
      </c>
      <c r="M957" s="56">
        <v>25.7</v>
      </c>
      <c r="N957" s="37" t="s">
        <v>238</v>
      </c>
    </row>
    <row r="958" spans="1:14">
      <c r="A958" s="34">
        <v>42143</v>
      </c>
      <c r="B958" s="35">
        <v>0.46527777777777773</v>
      </c>
      <c r="C958" s="36">
        <v>3</v>
      </c>
      <c r="D958" s="36">
        <v>309</v>
      </c>
      <c r="E958" s="36" t="s">
        <v>59</v>
      </c>
      <c r="F958" s="36">
        <v>16</v>
      </c>
      <c r="G958" s="36" t="s">
        <v>114</v>
      </c>
      <c r="H958" s="52">
        <v>7.78</v>
      </c>
      <c r="I958" s="57">
        <v>3.193987198638502</v>
      </c>
      <c r="J958" s="57">
        <v>50553.591775658577</v>
      </c>
      <c r="K958" s="57">
        <v>0.63012137729699158</v>
      </c>
      <c r="L958" s="52">
        <v>11.75</v>
      </c>
      <c r="M958" s="56">
        <v>29.1</v>
      </c>
      <c r="N958" s="37" t="s">
        <v>238</v>
      </c>
    </row>
    <row r="959" spans="1:14">
      <c r="A959" s="34">
        <v>42143</v>
      </c>
      <c r="B959" s="35">
        <v>0.4284722222222222</v>
      </c>
      <c r="C959" s="36">
        <v>4</v>
      </c>
      <c r="D959" s="36">
        <v>409</v>
      </c>
      <c r="E959" s="36" t="s">
        <v>45</v>
      </c>
      <c r="F959" s="36">
        <v>17</v>
      </c>
      <c r="G959" s="36" t="s">
        <v>114</v>
      </c>
      <c r="H959" s="52">
        <v>6.4</v>
      </c>
      <c r="I959" s="57">
        <v>2.9128387575296792</v>
      </c>
      <c r="J959" s="57">
        <v>59673.864312887519</v>
      </c>
      <c r="K959" s="57">
        <v>-2.4368300966233449</v>
      </c>
      <c r="L959" s="52">
        <v>11.15</v>
      </c>
      <c r="M959" s="56">
        <v>25.8</v>
      </c>
      <c r="N959" s="37" t="s">
        <v>238</v>
      </c>
    </row>
    <row r="960" spans="1:14">
      <c r="A960" s="34">
        <v>42143</v>
      </c>
      <c r="B960" s="35">
        <v>0.4284722222222222</v>
      </c>
      <c r="C960" s="36">
        <v>4</v>
      </c>
      <c r="D960" s="36">
        <v>409</v>
      </c>
      <c r="E960" s="36" t="s">
        <v>45</v>
      </c>
      <c r="F960" s="36">
        <v>18</v>
      </c>
      <c r="G960" s="36" t="s">
        <v>114</v>
      </c>
      <c r="H960" s="52">
        <v>6.4</v>
      </c>
      <c r="I960" s="57">
        <v>1.0279483685287736</v>
      </c>
      <c r="J960" s="57">
        <v>32367.088214461004</v>
      </c>
      <c r="K960" s="57">
        <v>0.60504411511827483</v>
      </c>
      <c r="L960" s="52">
        <v>11.15</v>
      </c>
      <c r="M960" s="56">
        <v>30.9</v>
      </c>
      <c r="N960" s="37" t="s">
        <v>238</v>
      </c>
    </row>
    <row r="961" spans="1:14">
      <c r="A961" s="34">
        <v>42143</v>
      </c>
      <c r="B961" s="35">
        <v>0.4284722222222222</v>
      </c>
      <c r="C961" s="36">
        <v>4</v>
      </c>
      <c r="D961" s="36">
        <v>404</v>
      </c>
      <c r="E961" s="36" t="s">
        <v>59</v>
      </c>
      <c r="F961" s="36">
        <v>19</v>
      </c>
      <c r="G961" s="36" t="s">
        <v>114</v>
      </c>
      <c r="H961" s="52">
        <v>6.4</v>
      </c>
      <c r="I961" s="57">
        <v>3.2665896365323164</v>
      </c>
      <c r="J961" s="57">
        <v>51045.980165926652</v>
      </c>
      <c r="K961" s="57">
        <v>-2.8295026673096451</v>
      </c>
      <c r="L961" s="52">
        <v>11.55</v>
      </c>
      <c r="M961" s="56">
        <v>25.4</v>
      </c>
      <c r="N961" s="37" t="s">
        <v>238</v>
      </c>
    </row>
    <row r="962" spans="1:14">
      <c r="A962" s="34">
        <v>42143</v>
      </c>
      <c r="B962" s="35">
        <v>0.4284722222222222</v>
      </c>
      <c r="C962" s="36">
        <v>4</v>
      </c>
      <c r="D962" s="36">
        <v>404</v>
      </c>
      <c r="E962" s="36" t="s">
        <v>59</v>
      </c>
      <c r="F962" s="36">
        <v>20</v>
      </c>
      <c r="G962" s="36" t="s">
        <v>114</v>
      </c>
      <c r="H962" s="52">
        <v>6.4</v>
      </c>
      <c r="I962" s="57">
        <v>5.8951972054811455</v>
      </c>
      <c r="J962" s="57">
        <v>66337.817512735666</v>
      </c>
      <c r="K962" s="57">
        <v>-3.4093941572498943</v>
      </c>
      <c r="L962" s="52">
        <v>11.3</v>
      </c>
      <c r="M962" s="56">
        <v>27.4</v>
      </c>
      <c r="N962" s="37" t="s">
        <v>238</v>
      </c>
    </row>
    <row r="963" spans="1:14">
      <c r="A963" s="34">
        <v>42143</v>
      </c>
      <c r="B963" s="35">
        <v>0.3888888888888889</v>
      </c>
      <c r="C963" s="36">
        <v>4</v>
      </c>
      <c r="D963" s="36">
        <v>406</v>
      </c>
      <c r="E963" s="36" t="s">
        <v>55</v>
      </c>
      <c r="F963" s="36">
        <v>21</v>
      </c>
      <c r="G963" s="36" t="s">
        <v>115</v>
      </c>
      <c r="H963" s="52">
        <v>5.65</v>
      </c>
      <c r="I963" s="57">
        <v>2.0162816064850086</v>
      </c>
      <c r="J963" s="57">
        <v>8973.2430254111587</v>
      </c>
      <c r="K963" s="57">
        <v>-4.8100744024425044</v>
      </c>
      <c r="L963" s="52">
        <v>12.100000000000001</v>
      </c>
      <c r="M963" s="56">
        <v>28.6</v>
      </c>
      <c r="N963" s="37" t="s">
        <v>238</v>
      </c>
    </row>
    <row r="964" spans="1:14">
      <c r="A964" s="34">
        <v>42143</v>
      </c>
      <c r="B964" s="35">
        <v>0.3888888888888889</v>
      </c>
      <c r="C964" s="36">
        <v>4</v>
      </c>
      <c r="D964" s="36">
        <v>406</v>
      </c>
      <c r="E964" s="36" t="s">
        <v>55</v>
      </c>
      <c r="F964" s="36">
        <v>22</v>
      </c>
      <c r="G964" s="36" t="s">
        <v>115</v>
      </c>
      <c r="H964" s="52">
        <v>5.65</v>
      </c>
      <c r="I964" s="57">
        <v>1.3643117604246169</v>
      </c>
      <c r="J964" s="57">
        <v>2245.1883822301147</v>
      </c>
      <c r="K964" s="57">
        <v>-5.1316258058267588</v>
      </c>
      <c r="L964" s="52">
        <v>11.95</v>
      </c>
      <c r="M964" s="56">
        <v>23.4</v>
      </c>
      <c r="N964" s="37" t="s">
        <v>238</v>
      </c>
    </row>
    <row r="965" spans="1:14">
      <c r="A965" s="34">
        <v>42143</v>
      </c>
      <c r="B965" s="35">
        <v>0.3888888888888889</v>
      </c>
      <c r="C965" s="36">
        <v>4</v>
      </c>
      <c r="D965" s="36">
        <v>414</v>
      </c>
      <c r="E965" s="36" t="s">
        <v>46</v>
      </c>
      <c r="F965" s="36">
        <v>23</v>
      </c>
      <c r="G965" s="36" t="s">
        <v>114</v>
      </c>
      <c r="H965" s="52">
        <v>5.65</v>
      </c>
      <c r="I965" s="57">
        <v>1.4539242762683999</v>
      </c>
      <c r="J965" s="57">
        <v>10127.631090823555</v>
      </c>
      <c r="K965" s="57">
        <v>-1.8408700944304206</v>
      </c>
      <c r="L965" s="52">
        <v>11.2</v>
      </c>
      <c r="M965" s="56">
        <v>26.9</v>
      </c>
      <c r="N965" s="37" t="s">
        <v>238</v>
      </c>
    </row>
    <row r="966" spans="1:14">
      <c r="A966" s="34">
        <v>42143</v>
      </c>
      <c r="B966" s="35">
        <v>0.3888888888888889</v>
      </c>
      <c r="C966" s="36">
        <v>4</v>
      </c>
      <c r="D966" s="36">
        <v>414</v>
      </c>
      <c r="E966" s="36" t="s">
        <v>46</v>
      </c>
      <c r="F966" s="36">
        <v>24</v>
      </c>
      <c r="G966" s="36" t="s">
        <v>114</v>
      </c>
      <c r="H966" s="52">
        <v>5.65</v>
      </c>
      <c r="I966" s="57">
        <v>4.2525939438364428</v>
      </c>
      <c r="J966" s="57">
        <v>29419.931309057301</v>
      </c>
      <c r="K966" s="57">
        <v>-7.2025747877586666</v>
      </c>
      <c r="L966" s="52">
        <v>11.05</v>
      </c>
      <c r="M966" s="56">
        <v>25.4</v>
      </c>
      <c r="N966" s="37" t="s">
        <v>238</v>
      </c>
    </row>
    <row r="967" spans="1:14">
      <c r="A967" s="34">
        <v>42151</v>
      </c>
      <c r="B967" s="35">
        <v>0.4236111111111111</v>
      </c>
      <c r="C967" s="36">
        <v>1</v>
      </c>
      <c r="D967" s="36">
        <v>105</v>
      </c>
      <c r="E967" s="36" t="s">
        <v>55</v>
      </c>
      <c r="F967" s="36">
        <v>1</v>
      </c>
      <c r="G967" s="36" t="s">
        <v>115</v>
      </c>
      <c r="H967" s="52">
        <v>17.22</v>
      </c>
      <c r="I967" s="57">
        <v>9.504294448227192</v>
      </c>
      <c r="J967" s="57">
        <v>12331.415737326159</v>
      </c>
      <c r="K967" s="57">
        <v>0.71122201864998869</v>
      </c>
      <c r="L967" s="52">
        <v>15.15</v>
      </c>
      <c r="M967" s="56">
        <v>52.4</v>
      </c>
      <c r="N967" s="37" t="s">
        <v>238</v>
      </c>
    </row>
    <row r="968" spans="1:14">
      <c r="A968" s="34">
        <v>42151</v>
      </c>
      <c r="B968" s="35">
        <v>0.4236111111111111</v>
      </c>
      <c r="C968" s="36">
        <v>1</v>
      </c>
      <c r="D968" s="36">
        <v>105</v>
      </c>
      <c r="E968" s="36" t="s">
        <v>55</v>
      </c>
      <c r="F968" s="36">
        <v>2</v>
      </c>
      <c r="G968" s="36" t="s">
        <v>115</v>
      </c>
      <c r="H968" s="52">
        <v>17.22</v>
      </c>
      <c r="I968" s="57">
        <v>72.710593715841895</v>
      </c>
      <c r="J968" s="57">
        <v>22896.918075181584</v>
      </c>
      <c r="K968" s="57">
        <v>-1.269825525680736</v>
      </c>
      <c r="L968" s="52">
        <v>15.35</v>
      </c>
      <c r="M968" s="56">
        <v>50.8</v>
      </c>
      <c r="N968" s="37" t="s">
        <v>238</v>
      </c>
    </row>
    <row r="969" spans="1:14">
      <c r="A969" s="34">
        <v>42151</v>
      </c>
      <c r="B969" s="35">
        <v>0.4236111111111111</v>
      </c>
      <c r="C969" s="36">
        <v>1</v>
      </c>
      <c r="D969" s="36">
        <v>107</v>
      </c>
      <c r="E969" s="36" t="s">
        <v>59</v>
      </c>
      <c r="F969" s="36">
        <v>3</v>
      </c>
      <c r="G969" s="36" t="s">
        <v>114</v>
      </c>
      <c r="H969" s="52">
        <v>17.22</v>
      </c>
      <c r="I969" s="57">
        <v>12.412536615053241</v>
      </c>
      <c r="J969" s="57">
        <v>55574.751323321339</v>
      </c>
      <c r="K969" s="57">
        <v>-1.5137437692622948</v>
      </c>
      <c r="L969" s="52">
        <v>15.2</v>
      </c>
      <c r="M969" s="56">
        <v>53.5</v>
      </c>
      <c r="N969" s="37" t="s">
        <v>238</v>
      </c>
    </row>
    <row r="970" spans="1:14">
      <c r="A970" s="34">
        <v>42151</v>
      </c>
      <c r="B970" s="35">
        <v>0.4236111111111111</v>
      </c>
      <c r="C970" s="36">
        <v>1</v>
      </c>
      <c r="D970" s="36">
        <v>107</v>
      </c>
      <c r="E970" s="36" t="s">
        <v>59</v>
      </c>
      <c r="F970" s="36">
        <v>4</v>
      </c>
      <c r="G970" s="36" t="s">
        <v>114</v>
      </c>
      <c r="H970" s="52">
        <v>17.22</v>
      </c>
      <c r="I970" s="57">
        <v>20.643989151161438</v>
      </c>
      <c r="J970" s="57">
        <v>83643.014900483744</v>
      </c>
      <c r="K970" s="57">
        <v>-0.73291206534281705</v>
      </c>
      <c r="L970" s="52">
        <v>15.25</v>
      </c>
      <c r="M970" s="56">
        <v>53.5</v>
      </c>
      <c r="N970" s="37" t="s">
        <v>238</v>
      </c>
    </row>
    <row r="971" spans="1:14">
      <c r="A971" s="34">
        <v>42151</v>
      </c>
      <c r="B971" s="35">
        <v>0.46527777777777773</v>
      </c>
      <c r="C971" s="36">
        <v>1</v>
      </c>
      <c r="D971" s="36">
        <v>111</v>
      </c>
      <c r="E971" s="36" t="s">
        <v>45</v>
      </c>
      <c r="F971" s="36">
        <v>5</v>
      </c>
      <c r="G971" s="36" t="s">
        <v>114</v>
      </c>
      <c r="H971" s="52">
        <v>18.98</v>
      </c>
      <c r="I971" s="57">
        <v>9.5808955891761514</v>
      </c>
      <c r="J971" s="57">
        <v>66076.252012134704</v>
      </c>
      <c r="K971" s="57">
        <v>-1.8698539083930619</v>
      </c>
      <c r="L971" s="52">
        <v>15.799999999999999</v>
      </c>
      <c r="M971" s="56">
        <v>56.2</v>
      </c>
      <c r="N971" s="37" t="s">
        <v>238</v>
      </c>
    </row>
    <row r="972" spans="1:14">
      <c r="A972" s="34">
        <v>42151</v>
      </c>
      <c r="B972" s="35">
        <v>0.46527777777777773</v>
      </c>
      <c r="C972" s="36">
        <v>1</v>
      </c>
      <c r="D972" s="36">
        <v>111</v>
      </c>
      <c r="E972" s="36" t="s">
        <v>45</v>
      </c>
      <c r="F972" s="36">
        <v>6</v>
      </c>
      <c r="G972" s="36" t="s">
        <v>114</v>
      </c>
      <c r="H972" s="52">
        <v>18.98</v>
      </c>
      <c r="I972" s="57">
        <v>14.558888749662724</v>
      </c>
      <c r="J972" s="57">
        <v>108737.11461158434</v>
      </c>
      <c r="K972" s="57">
        <v>0.86059968615690474</v>
      </c>
      <c r="L972" s="52">
        <v>15.950000000000001</v>
      </c>
      <c r="M972" s="56">
        <v>53.6</v>
      </c>
      <c r="N972" s="37" t="s">
        <v>238</v>
      </c>
    </row>
    <row r="973" spans="1:14">
      <c r="A973" s="34">
        <v>42151</v>
      </c>
      <c r="B973" s="35">
        <v>0.46527777777777773</v>
      </c>
      <c r="C973" s="36">
        <v>1</v>
      </c>
      <c r="D973" s="36">
        <v>113</v>
      </c>
      <c r="E973" s="36" t="s">
        <v>46</v>
      </c>
      <c r="F973" s="36">
        <v>7</v>
      </c>
      <c r="G973" s="36" t="s">
        <v>114</v>
      </c>
      <c r="H973" s="52">
        <v>18.98</v>
      </c>
      <c r="I973" s="57">
        <v>2.6609459465593512</v>
      </c>
      <c r="J973" s="57">
        <v>46119.917544373202</v>
      </c>
      <c r="K973" s="57">
        <v>-5.1995072613806226</v>
      </c>
      <c r="L973" s="52">
        <v>15.7</v>
      </c>
      <c r="M973" s="56">
        <v>46.3</v>
      </c>
      <c r="N973" s="37" t="s">
        <v>238</v>
      </c>
    </row>
    <row r="974" spans="1:14">
      <c r="A974" s="34">
        <v>42151</v>
      </c>
      <c r="B974" s="35">
        <v>0.46527777777777773</v>
      </c>
      <c r="C974" s="36">
        <v>1</v>
      </c>
      <c r="D974" s="36">
        <v>113</v>
      </c>
      <c r="E974" s="36" t="s">
        <v>46</v>
      </c>
      <c r="F974" s="36">
        <v>8</v>
      </c>
      <c r="G974" s="36" t="s">
        <v>114</v>
      </c>
      <c r="H974" s="52">
        <v>18.98</v>
      </c>
      <c r="I974" s="57">
        <v>5.7882909548152099</v>
      </c>
      <c r="J974" s="57">
        <v>50885.730343620846</v>
      </c>
      <c r="K974" s="57">
        <v>-0.30688881077438568</v>
      </c>
      <c r="L974" s="52">
        <v>16.149999999999999</v>
      </c>
      <c r="M974" s="56">
        <v>49</v>
      </c>
      <c r="N974" s="37" t="s">
        <v>238</v>
      </c>
    </row>
    <row r="975" spans="1:14">
      <c r="A975" s="34">
        <v>42151</v>
      </c>
      <c r="B975" s="35">
        <v>0.5</v>
      </c>
      <c r="C975" s="36">
        <v>3</v>
      </c>
      <c r="D975" s="36">
        <v>311</v>
      </c>
      <c r="E975" s="36" t="s">
        <v>46</v>
      </c>
      <c r="F975" s="36">
        <v>9</v>
      </c>
      <c r="G975" s="36" t="s">
        <v>114</v>
      </c>
      <c r="H975" s="52">
        <v>19.03</v>
      </c>
      <c r="I975" s="57">
        <v>16.174008731299736</v>
      </c>
      <c r="J975" s="57">
        <v>41836.28494948271</v>
      </c>
      <c r="K975" s="57">
        <v>3.9462562169660438E-2</v>
      </c>
      <c r="L975" s="52">
        <v>16.100000000000001</v>
      </c>
      <c r="M975" s="56">
        <v>48</v>
      </c>
      <c r="N975" s="37" t="s">
        <v>238</v>
      </c>
    </row>
    <row r="976" spans="1:14">
      <c r="A976" s="34">
        <v>42151</v>
      </c>
      <c r="B976" s="35">
        <v>0.5</v>
      </c>
      <c r="C976" s="36">
        <v>3</v>
      </c>
      <c r="D976" s="36">
        <v>311</v>
      </c>
      <c r="E976" s="36" t="s">
        <v>46</v>
      </c>
      <c r="F976" s="36">
        <v>10</v>
      </c>
      <c r="G976" s="36" t="s">
        <v>114</v>
      </c>
      <c r="H976" s="52">
        <v>19.03</v>
      </c>
      <c r="I976" s="57">
        <v>13.703622593829271</v>
      </c>
      <c r="J976" s="57">
        <v>19315.897709246281</v>
      </c>
      <c r="K976" s="57">
        <v>0.9955174948543053</v>
      </c>
      <c r="L976" s="52">
        <v>16.200000000000003</v>
      </c>
      <c r="M976" s="56">
        <v>45.4</v>
      </c>
      <c r="N976" s="37" t="s">
        <v>238</v>
      </c>
    </row>
    <row r="977" spans="1:14">
      <c r="A977" s="34">
        <v>42151</v>
      </c>
      <c r="B977" s="35">
        <v>0.5</v>
      </c>
      <c r="C977" s="36">
        <v>3</v>
      </c>
      <c r="D977" s="36">
        <v>305</v>
      </c>
      <c r="E977" s="36" t="s">
        <v>45</v>
      </c>
      <c r="F977" s="36">
        <v>11</v>
      </c>
      <c r="G977" s="36" t="s">
        <v>114</v>
      </c>
      <c r="H977" s="52">
        <v>19.03</v>
      </c>
      <c r="I977" s="57">
        <v>29.200131183250143</v>
      </c>
      <c r="J977" s="57">
        <v>99199.488847775327</v>
      </c>
      <c r="K977" s="57">
        <v>-2.0964139120048726</v>
      </c>
      <c r="L977" s="52">
        <v>16.2</v>
      </c>
      <c r="M977" s="56">
        <v>46.2</v>
      </c>
      <c r="N977" s="37" t="s">
        <v>238</v>
      </c>
    </row>
    <row r="978" spans="1:14">
      <c r="A978" s="34">
        <v>42151</v>
      </c>
      <c r="B978" s="35">
        <v>0.5</v>
      </c>
      <c r="C978" s="36">
        <v>3</v>
      </c>
      <c r="D978" s="36">
        <v>305</v>
      </c>
      <c r="E978" s="36" t="s">
        <v>45</v>
      </c>
      <c r="F978" s="36">
        <v>12</v>
      </c>
      <c r="G978" s="36" t="s">
        <v>114</v>
      </c>
      <c r="H978" s="52">
        <v>19.03</v>
      </c>
      <c r="I978" s="57">
        <v>14.212603713940442</v>
      </c>
      <c r="J978" s="57">
        <v>101823.92320444844</v>
      </c>
      <c r="K978" s="57">
        <v>0.15066171662510552</v>
      </c>
      <c r="L978" s="52">
        <v>16.2</v>
      </c>
      <c r="M978" s="56">
        <v>51.2</v>
      </c>
      <c r="N978" s="37" t="s">
        <v>238</v>
      </c>
    </row>
    <row r="979" spans="1:14">
      <c r="A979" s="34">
        <v>42151</v>
      </c>
      <c r="B979" s="35">
        <v>0.50555555555555554</v>
      </c>
      <c r="C979" s="36">
        <v>3</v>
      </c>
      <c r="D979" s="36">
        <v>308</v>
      </c>
      <c r="E979" s="36" t="s">
        <v>55</v>
      </c>
      <c r="F979" s="36">
        <v>13</v>
      </c>
      <c r="G979" s="36" t="s">
        <v>115</v>
      </c>
      <c r="H979" s="52">
        <v>19.260000000000002</v>
      </c>
      <c r="I979" s="57">
        <v>13.065555630953231</v>
      </c>
      <c r="J979" s="57">
        <v>12923.166571315151</v>
      </c>
      <c r="K979" s="57">
        <v>-2.75388562351216</v>
      </c>
      <c r="L979" s="52">
        <v>17.100000000000001</v>
      </c>
      <c r="M979" s="56">
        <v>48.9</v>
      </c>
      <c r="N979" s="37" t="s">
        <v>238</v>
      </c>
    </row>
    <row r="980" spans="1:14">
      <c r="A980" s="34">
        <v>42151</v>
      </c>
      <c r="B980" s="35">
        <v>0.50555555555555554</v>
      </c>
      <c r="C980" s="36">
        <v>3</v>
      </c>
      <c r="D980" s="36">
        <v>308</v>
      </c>
      <c r="E980" s="36" t="s">
        <v>55</v>
      </c>
      <c r="F980" s="36">
        <v>14</v>
      </c>
      <c r="G980" s="36" t="s">
        <v>115</v>
      </c>
      <c r="H980" s="52">
        <v>19.260000000000002</v>
      </c>
      <c r="I980" s="57">
        <v>13.824265674227345</v>
      </c>
      <c r="J980" s="57">
        <v>29403.924525635237</v>
      </c>
      <c r="K980" s="57">
        <v>-1.4604326202527025</v>
      </c>
      <c r="L980" s="52">
        <v>17</v>
      </c>
      <c r="M980" s="56">
        <v>44.4</v>
      </c>
      <c r="N980" s="37" t="s">
        <v>238</v>
      </c>
    </row>
    <row r="981" spans="1:14">
      <c r="A981" s="34">
        <v>42151</v>
      </c>
      <c r="B981" s="35">
        <v>0.50555555555555554</v>
      </c>
      <c r="C981" s="36">
        <v>3</v>
      </c>
      <c r="D981" s="36">
        <v>309</v>
      </c>
      <c r="E981" s="36" t="s">
        <v>59</v>
      </c>
      <c r="F981" s="36">
        <v>15</v>
      </c>
      <c r="G981" s="36" t="s">
        <v>114</v>
      </c>
      <c r="H981" s="52">
        <v>19.260000000000002</v>
      </c>
      <c r="I981" s="57">
        <v>37.517610589901537</v>
      </c>
      <c r="J981" s="57">
        <v>150661.89005460724</v>
      </c>
      <c r="K981" s="57">
        <v>-3.8543817607125277</v>
      </c>
      <c r="L981" s="52">
        <v>17.3</v>
      </c>
      <c r="M981" s="56">
        <v>46.1</v>
      </c>
      <c r="N981" s="37" t="s">
        <v>238</v>
      </c>
    </row>
    <row r="982" spans="1:14">
      <c r="A982" s="34">
        <v>42151</v>
      </c>
      <c r="B982" s="35">
        <v>0.50555555555555554</v>
      </c>
      <c r="C982" s="36">
        <v>3</v>
      </c>
      <c r="D982" s="36">
        <v>309</v>
      </c>
      <c r="E982" s="36" t="s">
        <v>59</v>
      </c>
      <c r="F982" s="36">
        <v>16</v>
      </c>
      <c r="G982" s="36" t="s">
        <v>114</v>
      </c>
      <c r="H982" s="52">
        <v>19.260000000000002</v>
      </c>
      <c r="I982" s="57">
        <v>64.050939890897766</v>
      </c>
      <c r="J982" s="57">
        <v>154471.48937608072</v>
      </c>
      <c r="K982" s="57">
        <v>-2.6894874088179628</v>
      </c>
      <c r="L982" s="52">
        <v>17.200000000000003</v>
      </c>
      <c r="M982" s="56">
        <v>50.5</v>
      </c>
      <c r="N982" s="37" t="s">
        <v>238</v>
      </c>
    </row>
    <row r="983" spans="1:14">
      <c r="A983" s="34">
        <v>42151</v>
      </c>
      <c r="B983" s="35">
        <v>0.46736111111111112</v>
      </c>
      <c r="C983" s="36">
        <v>4</v>
      </c>
      <c r="D983" s="36">
        <v>409</v>
      </c>
      <c r="E983" s="36" t="s">
        <v>45</v>
      </c>
      <c r="F983" s="36">
        <v>17</v>
      </c>
      <c r="G983" s="36" t="s">
        <v>114</v>
      </c>
      <c r="H983" s="52">
        <v>18.95</v>
      </c>
      <c r="I983" s="57">
        <v>23.898626294299802</v>
      </c>
      <c r="J983" s="57">
        <v>87134.256743826205</v>
      </c>
      <c r="K983" s="57">
        <v>-1.6973549155543137</v>
      </c>
      <c r="L983" s="52">
        <v>16.299999999999997</v>
      </c>
      <c r="M983" s="56">
        <v>49.6</v>
      </c>
      <c r="N983" s="37" t="s">
        <v>238</v>
      </c>
    </row>
    <row r="984" spans="1:14">
      <c r="A984" s="34">
        <v>42151</v>
      </c>
      <c r="B984" s="35">
        <v>0.46736111111111112</v>
      </c>
      <c r="C984" s="36">
        <v>4</v>
      </c>
      <c r="D984" s="36">
        <v>409</v>
      </c>
      <c r="E984" s="36" t="s">
        <v>45</v>
      </c>
      <c r="F984" s="36">
        <v>18</v>
      </c>
      <c r="G984" s="36" t="s">
        <v>114</v>
      </c>
      <c r="H984" s="52">
        <v>18.95</v>
      </c>
      <c r="I984" s="57">
        <v>46.474696330628547</v>
      </c>
      <c r="J984" s="57">
        <v>109293.51672384044</v>
      </c>
      <c r="K984" s="57">
        <v>-6.4529934842897374</v>
      </c>
      <c r="L984" s="52">
        <v>16.649999999999999</v>
      </c>
      <c r="M984" s="56">
        <v>50</v>
      </c>
      <c r="N984" s="37" t="s">
        <v>238</v>
      </c>
    </row>
    <row r="985" spans="1:14">
      <c r="A985" s="34">
        <v>42151</v>
      </c>
      <c r="B985" s="35">
        <v>0.46736111111111112</v>
      </c>
      <c r="C985" s="36">
        <v>4</v>
      </c>
      <c r="D985" s="36">
        <v>404</v>
      </c>
      <c r="E985" s="36" t="s">
        <v>59</v>
      </c>
      <c r="F985" s="36">
        <v>19</v>
      </c>
      <c r="G985" s="36" t="s">
        <v>114</v>
      </c>
      <c r="H985" s="52">
        <v>18.95</v>
      </c>
      <c r="I985" s="57">
        <v>20.071891336852818</v>
      </c>
      <c r="J985" s="57">
        <v>77285.081458521381</v>
      </c>
      <c r="K985" s="57">
        <v>-3.1387974267259722</v>
      </c>
      <c r="L985" s="52">
        <v>16.75</v>
      </c>
      <c r="M985" s="56">
        <v>47.8</v>
      </c>
      <c r="N985" s="37" t="s">
        <v>238</v>
      </c>
    </row>
    <row r="986" spans="1:14">
      <c r="A986" s="34">
        <v>42151</v>
      </c>
      <c r="B986" s="35">
        <v>0.46736111111111112</v>
      </c>
      <c r="C986" s="36">
        <v>4</v>
      </c>
      <c r="D986" s="36">
        <v>404</v>
      </c>
      <c r="E986" s="36" t="s">
        <v>59</v>
      </c>
      <c r="F986" s="36">
        <v>20</v>
      </c>
      <c r="G986" s="36" t="s">
        <v>114</v>
      </c>
      <c r="H986" s="52">
        <v>18.95</v>
      </c>
      <c r="I986" s="57">
        <v>27.147671455286044</v>
      </c>
      <c r="J986" s="57">
        <v>82012.599337227817</v>
      </c>
      <c r="K986" s="57">
        <v>-4.6555467970410547</v>
      </c>
      <c r="L986" s="52">
        <v>16.899999999999999</v>
      </c>
      <c r="M986" s="56">
        <v>49.2</v>
      </c>
      <c r="N986" s="37" t="s">
        <v>238</v>
      </c>
    </row>
    <row r="987" spans="1:14">
      <c r="A987" s="34">
        <v>42151</v>
      </c>
      <c r="B987" s="35">
        <v>0.42708333333333331</v>
      </c>
      <c r="C987" s="36">
        <v>4</v>
      </c>
      <c r="D987" s="36">
        <v>406</v>
      </c>
      <c r="E987" s="36" t="s">
        <v>55</v>
      </c>
      <c r="F987" s="36">
        <v>21</v>
      </c>
      <c r="G987" s="36" t="s">
        <v>115</v>
      </c>
      <c r="H987" s="52">
        <v>17.22</v>
      </c>
      <c r="I987" s="57">
        <v>14.757200066346138</v>
      </c>
      <c r="J987" s="57">
        <v>13442.05963658287</v>
      </c>
      <c r="K987" s="57">
        <v>-1.4753621640979413</v>
      </c>
      <c r="L987" s="52">
        <v>15.9</v>
      </c>
      <c r="M987" s="56">
        <v>43.7</v>
      </c>
      <c r="N987" s="37" t="s">
        <v>238</v>
      </c>
    </row>
    <row r="988" spans="1:14">
      <c r="A988" s="34">
        <v>42151</v>
      </c>
      <c r="B988" s="35">
        <v>0.42708333333333331</v>
      </c>
      <c r="C988" s="36">
        <v>4</v>
      </c>
      <c r="D988" s="36">
        <v>406</v>
      </c>
      <c r="E988" s="36" t="s">
        <v>55</v>
      </c>
      <c r="F988" s="36">
        <v>22</v>
      </c>
      <c r="G988" s="36" t="s">
        <v>115</v>
      </c>
      <c r="H988" s="52">
        <v>17.22</v>
      </c>
      <c r="I988" s="57">
        <v>10.172236143715507</v>
      </c>
      <c r="J988" s="57">
        <v>17680.831933224792</v>
      </c>
      <c r="K988" s="57">
        <v>-0.94736816178364969</v>
      </c>
      <c r="L988" s="52">
        <v>15.850000000000001</v>
      </c>
      <c r="M988" s="56">
        <v>42.9</v>
      </c>
      <c r="N988" s="37" t="s">
        <v>238</v>
      </c>
    </row>
    <row r="989" spans="1:14">
      <c r="A989" s="34">
        <v>42151</v>
      </c>
      <c r="B989" s="35">
        <v>0.42708333333333331</v>
      </c>
      <c r="C989" s="36">
        <v>4</v>
      </c>
      <c r="D989" s="36">
        <v>414</v>
      </c>
      <c r="E989" s="36" t="s">
        <v>46</v>
      </c>
      <c r="F989" s="36">
        <v>23</v>
      </c>
      <c r="G989" s="36" t="s">
        <v>114</v>
      </c>
      <c r="H989" s="52">
        <v>17.22</v>
      </c>
      <c r="I989" s="57">
        <v>11.383060884609767</v>
      </c>
      <c r="J989" s="57">
        <v>28543.869142774842</v>
      </c>
      <c r="K989" s="57">
        <v>-1.0041573732719733</v>
      </c>
      <c r="L989" s="52">
        <v>15.95</v>
      </c>
      <c r="M989" s="56">
        <v>45.5</v>
      </c>
      <c r="N989" s="37" t="s">
        <v>238</v>
      </c>
    </row>
    <row r="990" spans="1:14">
      <c r="A990" s="34">
        <v>42151</v>
      </c>
      <c r="B990" s="35">
        <v>0.42708333333333331</v>
      </c>
      <c r="C990" s="36">
        <v>4</v>
      </c>
      <c r="D990" s="36">
        <v>414</v>
      </c>
      <c r="E990" s="36" t="s">
        <v>46</v>
      </c>
      <c r="F990" s="36">
        <v>24</v>
      </c>
      <c r="G990" s="36" t="s">
        <v>114</v>
      </c>
      <c r="H990" s="52">
        <v>17.22</v>
      </c>
      <c r="I990" s="57">
        <v>19.378014756126241</v>
      </c>
      <c r="J990" s="57">
        <v>79290.980242957739</v>
      </c>
      <c r="K990" s="57">
        <v>-2.6063274920460273</v>
      </c>
      <c r="L990" s="52">
        <v>16.149999999999999</v>
      </c>
      <c r="M990" s="56">
        <v>44.6</v>
      </c>
      <c r="N990" s="37" t="s">
        <v>238</v>
      </c>
    </row>
    <row r="991" spans="1:14">
      <c r="A991" s="34">
        <v>42160</v>
      </c>
      <c r="B991" s="35">
        <v>0.37013888888888885</v>
      </c>
      <c r="C991" s="36">
        <v>1</v>
      </c>
      <c r="D991" s="36">
        <v>105</v>
      </c>
      <c r="E991" s="36" t="s">
        <v>55</v>
      </c>
      <c r="F991" s="36">
        <v>1</v>
      </c>
      <c r="G991" s="36" t="s">
        <v>115</v>
      </c>
      <c r="H991" s="52">
        <v>17.239999999999998</v>
      </c>
      <c r="I991" s="57">
        <v>6.8352694702638654</v>
      </c>
      <c r="J991" s="57">
        <v>19460.38373049501</v>
      </c>
      <c r="K991" s="57">
        <v>-3.3356575256487351</v>
      </c>
      <c r="L991" s="52">
        <v>18</v>
      </c>
      <c r="M991" s="56">
        <v>38.700000000000003</v>
      </c>
      <c r="N991" s="37" t="s">
        <v>238</v>
      </c>
    </row>
    <row r="992" spans="1:14">
      <c r="A992" s="34">
        <v>42160</v>
      </c>
      <c r="B992" s="35">
        <v>0.37013888888888885</v>
      </c>
      <c r="C992" s="36">
        <v>1</v>
      </c>
      <c r="D992" s="36">
        <v>105</v>
      </c>
      <c r="E992" s="36" t="s">
        <v>55</v>
      </c>
      <c r="F992" s="36">
        <v>2</v>
      </c>
      <c r="G992" s="36" t="s">
        <v>115</v>
      </c>
      <c r="H992" s="52">
        <v>17.239999999999998</v>
      </c>
      <c r="I992" s="57">
        <v>6.9308261347467655</v>
      </c>
      <c r="J992" s="57">
        <v>18839.889377919088</v>
      </c>
      <c r="K992" s="57">
        <v>-1.8034520523993647</v>
      </c>
      <c r="L992" s="52">
        <v>17.850000000000001</v>
      </c>
      <c r="M992" s="56">
        <v>42.4</v>
      </c>
      <c r="N992" s="37" t="s">
        <v>238</v>
      </c>
    </row>
    <row r="993" spans="1:14">
      <c r="A993" s="34">
        <v>42160</v>
      </c>
      <c r="B993" s="35">
        <v>0.37013888888888885</v>
      </c>
      <c r="C993" s="36">
        <v>1</v>
      </c>
      <c r="D993" s="36">
        <v>107</v>
      </c>
      <c r="E993" s="36" t="s">
        <v>59</v>
      </c>
      <c r="F993" s="36">
        <v>3</v>
      </c>
      <c r="G993" s="36" t="s">
        <v>114</v>
      </c>
      <c r="H993" s="52">
        <v>17.239999999999998</v>
      </c>
      <c r="I993" s="57">
        <v>4.7229667057069049</v>
      </c>
      <c r="J993" s="57">
        <v>68619.860757818795</v>
      </c>
      <c r="K993" s="57">
        <v>-2.5882304886146636</v>
      </c>
      <c r="L993" s="52">
        <v>16.45</v>
      </c>
      <c r="M993" s="56">
        <v>40.200000000000003</v>
      </c>
      <c r="N993" s="37" t="s">
        <v>238</v>
      </c>
    </row>
    <row r="994" spans="1:14">
      <c r="A994" s="34">
        <v>42160</v>
      </c>
      <c r="B994" s="35">
        <v>0.37013888888888885</v>
      </c>
      <c r="C994" s="36">
        <v>1</v>
      </c>
      <c r="D994" s="36">
        <v>107</v>
      </c>
      <c r="E994" s="36" t="s">
        <v>59</v>
      </c>
      <c r="F994" s="36">
        <v>4</v>
      </c>
      <c r="G994" s="36" t="s">
        <v>114</v>
      </c>
      <c r="H994" s="52">
        <v>17.239999999999998</v>
      </c>
      <c r="I994" s="57">
        <v>5.0659231826439148</v>
      </c>
      <c r="J994" s="57">
        <v>67827.113933324494</v>
      </c>
      <c r="K994" s="57">
        <v>-1.2779685457023671E-2</v>
      </c>
      <c r="L994" s="52">
        <v>16.5</v>
      </c>
      <c r="M994" s="56">
        <v>39.299999999999997</v>
      </c>
      <c r="N994" s="37" t="s">
        <v>238</v>
      </c>
    </row>
    <row r="995" spans="1:14">
      <c r="A995" s="34">
        <v>42160</v>
      </c>
      <c r="B995" s="35">
        <v>0.40972222222222227</v>
      </c>
      <c r="C995" s="36">
        <v>1</v>
      </c>
      <c r="D995" s="36">
        <v>111</v>
      </c>
      <c r="E995" s="36" t="s">
        <v>45</v>
      </c>
      <c r="F995" s="36">
        <v>5</v>
      </c>
      <c r="G995" s="36" t="s">
        <v>114</v>
      </c>
      <c r="H995" s="52">
        <v>17.46</v>
      </c>
      <c r="I995" s="57">
        <v>5.2617329501283923</v>
      </c>
      <c r="J995" s="57">
        <v>104580.61509276045</v>
      </c>
      <c r="K995" s="57">
        <v>-1.2034613759936652</v>
      </c>
      <c r="L995" s="52">
        <v>16.7</v>
      </c>
      <c r="M995" s="56">
        <v>37.6</v>
      </c>
      <c r="N995" s="37" t="s">
        <v>238</v>
      </c>
    </row>
    <row r="996" spans="1:14">
      <c r="A996" s="34">
        <v>42160</v>
      </c>
      <c r="B996" s="35">
        <v>0.40972222222222227</v>
      </c>
      <c r="C996" s="36">
        <v>1</v>
      </c>
      <c r="D996" s="36">
        <v>111</v>
      </c>
      <c r="E996" s="36" t="s">
        <v>45</v>
      </c>
      <c r="F996" s="36">
        <v>6</v>
      </c>
      <c r="G996" s="36" t="s">
        <v>114</v>
      </c>
      <c r="H996" s="52">
        <v>17.46</v>
      </c>
      <c r="I996" s="57">
        <v>4.7335569266343462</v>
      </c>
      <c r="J996" s="57">
        <v>98460.369793145204</v>
      </c>
      <c r="K996" s="57">
        <v>-3.5247722205811245</v>
      </c>
      <c r="L996" s="52">
        <v>16.799999999999997</v>
      </c>
      <c r="M996" s="56">
        <v>36.6</v>
      </c>
      <c r="N996" s="37" t="s">
        <v>238</v>
      </c>
    </row>
    <row r="997" spans="1:14">
      <c r="A997" s="34">
        <v>42160</v>
      </c>
      <c r="B997" s="35">
        <v>0.40972222222222227</v>
      </c>
      <c r="C997" s="36">
        <v>1</v>
      </c>
      <c r="D997" s="36">
        <v>113</v>
      </c>
      <c r="E997" s="36" t="s">
        <v>46</v>
      </c>
      <c r="F997" s="36">
        <v>7</v>
      </c>
      <c r="G997" s="36" t="s">
        <v>114</v>
      </c>
      <c r="H997" s="52">
        <v>17.46</v>
      </c>
      <c r="I997" s="57">
        <v>2.7165930234672122</v>
      </c>
      <c r="J997" s="57">
        <v>70721.228541488832</v>
      </c>
      <c r="K997" s="57">
        <v>-1.9860706450124763</v>
      </c>
      <c r="L997" s="52">
        <v>17</v>
      </c>
      <c r="M997" s="56">
        <v>30.8</v>
      </c>
      <c r="N997" s="37" t="s">
        <v>238</v>
      </c>
    </row>
    <row r="998" spans="1:14">
      <c r="A998" s="34">
        <v>42160</v>
      </c>
      <c r="B998" s="35">
        <v>0.40972222222222227</v>
      </c>
      <c r="C998" s="36">
        <v>1</v>
      </c>
      <c r="D998" s="36">
        <v>113</v>
      </c>
      <c r="E998" s="36" t="s">
        <v>46</v>
      </c>
      <c r="F998" s="36">
        <v>8</v>
      </c>
      <c r="G998" s="36" t="s">
        <v>114</v>
      </c>
      <c r="H998" s="52">
        <v>17.46</v>
      </c>
      <c r="I998" s="57">
        <v>3.1324906453491819</v>
      </c>
      <c r="J998" s="57">
        <v>68441.449869430842</v>
      </c>
      <c r="K998" s="57">
        <v>-3.2979923787740044</v>
      </c>
      <c r="L998" s="52">
        <v>16.95</v>
      </c>
      <c r="M998" s="56">
        <v>33.299999999999997</v>
      </c>
      <c r="N998" s="37" t="s">
        <v>238</v>
      </c>
    </row>
    <row r="999" spans="1:14">
      <c r="A999" s="34">
        <v>42160</v>
      </c>
      <c r="B999" s="35">
        <v>0.44930555555555557</v>
      </c>
      <c r="C999" s="36">
        <v>3</v>
      </c>
      <c r="D999" s="36">
        <v>311</v>
      </c>
      <c r="E999" s="36" t="s">
        <v>46</v>
      </c>
      <c r="F999" s="36">
        <v>9</v>
      </c>
      <c r="G999" s="36" t="s">
        <v>114</v>
      </c>
      <c r="H999" s="52">
        <v>18.010000000000002</v>
      </c>
      <c r="I999" s="57">
        <v>7.9275014560016324</v>
      </c>
      <c r="J999" s="57">
        <v>64554.547466921656</v>
      </c>
      <c r="K999" s="57">
        <v>-0.44427530204872356</v>
      </c>
      <c r="L999" s="52">
        <v>17.2</v>
      </c>
      <c r="M999" s="56">
        <v>30.7</v>
      </c>
      <c r="N999" s="37" t="s">
        <v>238</v>
      </c>
    </row>
    <row r="1000" spans="1:14">
      <c r="A1000" s="34">
        <v>42160</v>
      </c>
      <c r="B1000" s="35">
        <v>0.44930555555555557</v>
      </c>
      <c r="C1000" s="36">
        <v>3</v>
      </c>
      <c r="D1000" s="36">
        <v>311</v>
      </c>
      <c r="E1000" s="36" t="s">
        <v>46</v>
      </c>
      <c r="F1000" s="36">
        <v>10</v>
      </c>
      <c r="G1000" s="36" t="s">
        <v>114</v>
      </c>
      <c r="H1000" s="52">
        <v>18.010000000000002</v>
      </c>
      <c r="I1000" s="57">
        <v>8.1283478682967267</v>
      </c>
      <c r="J1000" s="57">
        <v>69496.676225111863</v>
      </c>
      <c r="K1000" s="57">
        <v>-2.0421778766206877</v>
      </c>
      <c r="L1000" s="52">
        <v>17.25</v>
      </c>
      <c r="M1000" s="56">
        <v>30.9</v>
      </c>
      <c r="N1000" s="37" t="s">
        <v>238</v>
      </c>
    </row>
    <row r="1001" spans="1:14">
      <c r="A1001" s="34">
        <v>42160</v>
      </c>
      <c r="B1001" s="35">
        <v>0.44930555555555557</v>
      </c>
      <c r="C1001" s="36">
        <v>3</v>
      </c>
      <c r="D1001" s="36">
        <v>305</v>
      </c>
      <c r="E1001" s="36" t="s">
        <v>45</v>
      </c>
      <c r="F1001" s="36">
        <v>11</v>
      </c>
      <c r="G1001" s="36" t="s">
        <v>114</v>
      </c>
      <c r="H1001" s="52">
        <v>18.010000000000002</v>
      </c>
      <c r="I1001" s="57">
        <v>9.5902478670711293</v>
      </c>
      <c r="J1001" s="57">
        <v>127605.45272109791</v>
      </c>
      <c r="K1001" s="57">
        <v>-4.6157329341760036</v>
      </c>
      <c r="L1001" s="52">
        <v>16.7</v>
      </c>
      <c r="M1001" s="56">
        <v>32.5</v>
      </c>
      <c r="N1001" s="37" t="s">
        <v>238</v>
      </c>
    </row>
    <row r="1002" spans="1:14">
      <c r="A1002" s="34">
        <v>42160</v>
      </c>
      <c r="B1002" s="35">
        <v>0.44930555555555557</v>
      </c>
      <c r="C1002" s="36">
        <v>3</v>
      </c>
      <c r="D1002" s="36">
        <v>305</v>
      </c>
      <c r="E1002" s="36" t="s">
        <v>45</v>
      </c>
      <c r="F1002" s="36">
        <v>12</v>
      </c>
      <c r="G1002" s="36" t="s">
        <v>114</v>
      </c>
      <c r="H1002" s="52">
        <v>18.010000000000002</v>
      </c>
      <c r="I1002" s="57">
        <v>8.6649985237355267</v>
      </c>
      <c r="J1002" s="57">
        <v>131783.80545098925</v>
      </c>
      <c r="K1002" s="57">
        <v>-0.83903964346959037</v>
      </c>
      <c r="L1002" s="52">
        <v>16.950000000000003</v>
      </c>
      <c r="M1002" s="56">
        <v>39.299999999999997</v>
      </c>
      <c r="N1002" s="37" t="s">
        <v>238</v>
      </c>
    </row>
    <row r="1003" spans="1:14">
      <c r="A1003" s="34">
        <v>42160</v>
      </c>
      <c r="B1003" s="35">
        <v>0.47222222222222227</v>
      </c>
      <c r="C1003" s="36">
        <v>3</v>
      </c>
      <c r="D1003" s="36">
        <v>308</v>
      </c>
      <c r="E1003" s="36" t="s">
        <v>55</v>
      </c>
      <c r="F1003" s="36">
        <v>13</v>
      </c>
      <c r="G1003" s="36" t="s">
        <v>115</v>
      </c>
      <c r="H1003" s="52">
        <v>17.71</v>
      </c>
      <c r="I1003" s="57">
        <v>3.9021962420840279</v>
      </c>
      <c r="J1003" s="57">
        <v>18380.771250348178</v>
      </c>
      <c r="K1003" s="57">
        <v>-2.6234906224426493</v>
      </c>
      <c r="L1003" s="52">
        <v>18.8</v>
      </c>
      <c r="M1003" s="56">
        <v>28</v>
      </c>
      <c r="N1003" s="37" t="s">
        <v>238</v>
      </c>
    </row>
    <row r="1004" spans="1:14">
      <c r="A1004" s="34">
        <v>42160</v>
      </c>
      <c r="B1004" s="35">
        <v>0.47222222222222227</v>
      </c>
      <c r="C1004" s="36">
        <v>3</v>
      </c>
      <c r="D1004" s="36">
        <v>308</v>
      </c>
      <c r="E1004" s="36" t="s">
        <v>55</v>
      </c>
      <c r="F1004" s="36">
        <v>14</v>
      </c>
      <c r="G1004" s="36" t="s">
        <v>115</v>
      </c>
      <c r="H1004" s="52">
        <v>17.71</v>
      </c>
      <c r="I1004" s="57">
        <v>4.7090366991069397</v>
      </c>
      <c r="J1004" s="57">
        <v>30885.421497230152</v>
      </c>
      <c r="K1004" s="57">
        <v>-2.4560594164560077</v>
      </c>
      <c r="L1004" s="52">
        <v>19</v>
      </c>
      <c r="M1004" s="56">
        <v>29.4</v>
      </c>
      <c r="N1004" s="37" t="s">
        <v>238</v>
      </c>
    </row>
    <row r="1005" spans="1:14">
      <c r="A1005" s="34">
        <v>42160</v>
      </c>
      <c r="B1005" s="35">
        <v>0.47222222222222227</v>
      </c>
      <c r="C1005" s="36">
        <v>3</v>
      </c>
      <c r="D1005" s="36">
        <v>309</v>
      </c>
      <c r="E1005" s="36" t="s">
        <v>59</v>
      </c>
      <c r="F1005" s="36">
        <v>15</v>
      </c>
      <c r="G1005" s="36" t="s">
        <v>114</v>
      </c>
      <c r="H1005" s="52">
        <v>17.71</v>
      </c>
      <c r="I1005" s="57">
        <v>8.8901189475934554</v>
      </c>
      <c r="J1005" s="57">
        <v>135953.55514436465</v>
      </c>
      <c r="K1005" s="57">
        <v>-4.4749251770180765</v>
      </c>
      <c r="L1005" s="52">
        <v>17.5</v>
      </c>
      <c r="M1005" s="56">
        <v>33.1</v>
      </c>
      <c r="N1005" s="37" t="s">
        <v>238</v>
      </c>
    </row>
    <row r="1006" spans="1:14">
      <c r="A1006" s="34">
        <v>42160</v>
      </c>
      <c r="B1006" s="35">
        <v>0.47222222222222227</v>
      </c>
      <c r="C1006" s="36">
        <v>3</v>
      </c>
      <c r="D1006" s="36">
        <v>309</v>
      </c>
      <c r="E1006" s="36" t="s">
        <v>59</v>
      </c>
      <c r="F1006" s="36">
        <v>16</v>
      </c>
      <c r="G1006" s="36" t="s">
        <v>114</v>
      </c>
      <c r="H1006" s="52">
        <v>17.71</v>
      </c>
      <c r="I1006" s="57">
        <v>10.94906461136136</v>
      </c>
      <c r="J1006" s="57">
        <v>118187.44681944809</v>
      </c>
      <c r="K1006" s="57">
        <v>-3.0221780890240195</v>
      </c>
      <c r="L1006" s="52">
        <v>17.5</v>
      </c>
      <c r="M1006" s="56">
        <v>33.299999999999997</v>
      </c>
      <c r="N1006" s="37" t="s">
        <v>238</v>
      </c>
    </row>
    <row r="1007" spans="1:14">
      <c r="A1007" s="34">
        <v>42160</v>
      </c>
      <c r="B1007" s="35">
        <v>0.42708333333333331</v>
      </c>
      <c r="C1007" s="36">
        <v>4</v>
      </c>
      <c r="D1007" s="36">
        <v>409</v>
      </c>
      <c r="E1007" s="36" t="s">
        <v>45</v>
      </c>
      <c r="F1007" s="36">
        <v>17</v>
      </c>
      <c r="G1007" s="36" t="s">
        <v>114</v>
      </c>
      <c r="H1007" s="52">
        <v>17.489999999999998</v>
      </c>
      <c r="I1007" s="57">
        <v>14.302959330214479</v>
      </c>
      <c r="J1007" s="57">
        <v>106279.24698476245</v>
      </c>
      <c r="K1007" s="57">
        <v>-2.9135046908484834</v>
      </c>
      <c r="L1007" s="52">
        <v>17.649999999999999</v>
      </c>
      <c r="M1007" s="56">
        <v>30.9</v>
      </c>
      <c r="N1007" s="37" t="s">
        <v>238</v>
      </c>
    </row>
    <row r="1008" spans="1:14">
      <c r="A1008" s="34">
        <v>42160</v>
      </c>
      <c r="B1008" s="35">
        <v>0.42708333333333331</v>
      </c>
      <c r="C1008" s="36">
        <v>4</v>
      </c>
      <c r="D1008" s="36">
        <v>409</v>
      </c>
      <c r="E1008" s="36" t="s">
        <v>45</v>
      </c>
      <c r="F1008" s="36">
        <v>18</v>
      </c>
      <c r="G1008" s="36" t="s">
        <v>114</v>
      </c>
      <c r="H1008" s="52">
        <v>17.489999999999998</v>
      </c>
      <c r="I1008" s="57">
        <v>11.039918735920637</v>
      </c>
      <c r="J1008" s="57">
        <v>71764.422560846273</v>
      </c>
      <c r="K1008" s="57">
        <v>-1.6849192160843931</v>
      </c>
      <c r="L1008" s="52">
        <v>17.799999999999997</v>
      </c>
      <c r="M1008" s="56">
        <v>35</v>
      </c>
      <c r="N1008" s="37" t="s">
        <v>238</v>
      </c>
    </row>
    <row r="1009" spans="1:14">
      <c r="A1009" s="34">
        <v>42160</v>
      </c>
      <c r="B1009" s="35">
        <v>0.42708333333333331</v>
      </c>
      <c r="C1009" s="36">
        <v>4</v>
      </c>
      <c r="D1009" s="36">
        <v>404</v>
      </c>
      <c r="E1009" s="36" t="s">
        <v>59</v>
      </c>
      <c r="F1009" s="36">
        <v>19</v>
      </c>
      <c r="G1009" s="36" t="s">
        <v>114</v>
      </c>
      <c r="H1009" s="52">
        <v>17.489999999999998</v>
      </c>
      <c r="I1009" s="57">
        <v>8.5845154014174732</v>
      </c>
      <c r="J1009" s="57">
        <v>95481.823300572112</v>
      </c>
      <c r="K1009" s="57">
        <v>-2.6439168188546667</v>
      </c>
      <c r="L1009" s="52">
        <v>17.399999999999999</v>
      </c>
      <c r="M1009" s="56">
        <v>29.6</v>
      </c>
      <c r="N1009" s="37" t="s">
        <v>238</v>
      </c>
    </row>
    <row r="1010" spans="1:14">
      <c r="A1010" s="34">
        <v>42160</v>
      </c>
      <c r="B1010" s="35">
        <v>0.42708333333333331</v>
      </c>
      <c r="C1010" s="36">
        <v>4</v>
      </c>
      <c r="D1010" s="36">
        <v>404</v>
      </c>
      <c r="E1010" s="36" t="s">
        <v>59</v>
      </c>
      <c r="F1010" s="36">
        <v>20</v>
      </c>
      <c r="G1010" s="36" t="s">
        <v>114</v>
      </c>
      <c r="H1010" s="52">
        <v>17.489999999999998</v>
      </c>
      <c r="I1010" s="57">
        <v>8.1353318622284938</v>
      </c>
      <c r="J1010" s="57">
        <v>98080.41568585916</v>
      </c>
      <c r="K1010" s="57">
        <v>-1.5843346114741195</v>
      </c>
      <c r="L1010" s="52">
        <v>17.299999999999997</v>
      </c>
      <c r="M1010" s="56">
        <v>32.1</v>
      </c>
      <c r="N1010" s="37" t="s">
        <v>238</v>
      </c>
    </row>
    <row r="1011" spans="1:14">
      <c r="A1011" s="34">
        <v>42160</v>
      </c>
      <c r="B1011" s="35">
        <v>0.37777777777777777</v>
      </c>
      <c r="C1011" s="36">
        <v>4</v>
      </c>
      <c r="D1011" s="36">
        <v>406</v>
      </c>
      <c r="E1011" s="36" t="s">
        <v>55</v>
      </c>
      <c r="F1011" s="36">
        <v>21</v>
      </c>
      <c r="G1011" s="36" t="s">
        <v>115</v>
      </c>
      <c r="H1011" s="52">
        <v>17.239999999999998</v>
      </c>
      <c r="I1011" s="57">
        <v>12.488429674810305</v>
      </c>
      <c r="J1011" s="57">
        <v>29946.294962637556</v>
      </c>
      <c r="K1011" s="57">
        <v>-7.5634687838234411</v>
      </c>
      <c r="L1011" s="52">
        <v>18.05</v>
      </c>
      <c r="M1011" s="56">
        <v>32.799999999999997</v>
      </c>
      <c r="N1011" s="37" t="s">
        <v>238</v>
      </c>
    </row>
    <row r="1012" spans="1:14">
      <c r="A1012" s="34">
        <v>42160</v>
      </c>
      <c r="B1012" s="35">
        <v>0.37777777777777777</v>
      </c>
      <c r="C1012" s="36">
        <v>4</v>
      </c>
      <c r="D1012" s="36">
        <v>406</v>
      </c>
      <c r="E1012" s="36" t="s">
        <v>55</v>
      </c>
      <c r="F1012" s="36">
        <v>22</v>
      </c>
      <c r="G1012" s="36" t="s">
        <v>115</v>
      </c>
      <c r="H1012" s="52">
        <v>17.239999999999998</v>
      </c>
      <c r="I1012" s="57">
        <v>5.6025070250300528</v>
      </c>
      <c r="J1012" s="57">
        <v>17850.267997265586</v>
      </c>
      <c r="K1012" s="57">
        <v>-1.4425880536861193</v>
      </c>
      <c r="L1012" s="52">
        <v>18.149999999999999</v>
      </c>
      <c r="M1012" s="56">
        <v>25.7</v>
      </c>
      <c r="N1012" s="37" t="s">
        <v>238</v>
      </c>
    </row>
    <row r="1013" spans="1:14">
      <c r="A1013" s="34">
        <v>42160</v>
      </c>
      <c r="B1013" s="35">
        <v>0.37777777777777777</v>
      </c>
      <c r="C1013" s="36">
        <v>4</v>
      </c>
      <c r="D1013" s="36">
        <v>414</v>
      </c>
      <c r="E1013" s="36" t="s">
        <v>46</v>
      </c>
      <c r="F1013" s="36">
        <v>23</v>
      </c>
      <c r="G1013" s="36" t="s">
        <v>114</v>
      </c>
      <c r="H1013" s="52">
        <v>17.239999999999998</v>
      </c>
      <c r="I1013" s="57">
        <v>5.2474924842191948</v>
      </c>
      <c r="J1013" s="57">
        <v>69467.889748131682</v>
      </c>
      <c r="K1013" s="57">
        <v>-2.5795909822869474</v>
      </c>
      <c r="L1013" s="52">
        <v>17.55</v>
      </c>
      <c r="M1013" s="56">
        <v>26.6</v>
      </c>
      <c r="N1013" s="37" t="s">
        <v>238</v>
      </c>
    </row>
    <row r="1014" spans="1:14">
      <c r="A1014" s="34">
        <v>42160</v>
      </c>
      <c r="B1014" s="35">
        <v>0.37777777777777777</v>
      </c>
      <c r="C1014" s="36">
        <v>4</v>
      </c>
      <c r="D1014" s="36">
        <v>414</v>
      </c>
      <c r="E1014" s="36" t="s">
        <v>46</v>
      </c>
      <c r="F1014" s="36">
        <v>24</v>
      </c>
      <c r="G1014" s="36" t="s">
        <v>114</v>
      </c>
      <c r="H1014" s="52">
        <v>17.239999999999998</v>
      </c>
      <c r="I1014" s="57">
        <v>4.9599844786094067</v>
      </c>
      <c r="J1014" s="57">
        <v>62722.401891282025</v>
      </c>
      <c r="K1014" s="57">
        <v>-4.2419377488903551E-2</v>
      </c>
      <c r="L1014" s="52">
        <v>17.649999999999999</v>
      </c>
      <c r="M1014" s="56">
        <v>28.4</v>
      </c>
      <c r="N1014" s="37" t="s">
        <v>238</v>
      </c>
    </row>
    <row r="1015" spans="1:14">
      <c r="A1015" s="34">
        <v>42165</v>
      </c>
      <c r="B1015" s="35">
        <v>0.375</v>
      </c>
      <c r="C1015" s="36">
        <v>1</v>
      </c>
      <c r="D1015" s="36">
        <v>105</v>
      </c>
      <c r="E1015" s="36" t="s">
        <v>55</v>
      </c>
      <c r="F1015" s="36">
        <v>1</v>
      </c>
      <c r="G1015" s="36" t="s">
        <v>115</v>
      </c>
      <c r="H1015" s="52">
        <v>23.58</v>
      </c>
      <c r="I1015" s="57">
        <v>15.68627779945084</v>
      </c>
      <c r="J1015" s="57">
        <v>36580.576851019818</v>
      </c>
      <c r="K1015" s="57">
        <v>-0.79533782039828749</v>
      </c>
      <c r="L1015" s="52">
        <v>20.450000000000003</v>
      </c>
      <c r="M1015" s="56">
        <v>36.4</v>
      </c>
      <c r="N1015" s="37" t="s">
        <v>238</v>
      </c>
    </row>
    <row r="1016" spans="1:14">
      <c r="A1016" s="34">
        <v>42165</v>
      </c>
      <c r="B1016" s="35">
        <v>0.375</v>
      </c>
      <c r="C1016" s="36">
        <v>1</v>
      </c>
      <c r="D1016" s="36">
        <v>105</v>
      </c>
      <c r="E1016" s="36" t="s">
        <v>55</v>
      </c>
      <c r="F1016" s="36">
        <v>2</v>
      </c>
      <c r="G1016" s="36" t="s">
        <v>115</v>
      </c>
      <c r="H1016" s="52">
        <v>23.58</v>
      </c>
      <c r="I1016" s="57">
        <v>13.655783979130863</v>
      </c>
      <c r="J1016" s="57">
        <v>35106.457053480939</v>
      </c>
      <c r="K1016" s="57">
        <v>-5.5315826931242329</v>
      </c>
      <c r="L1016" s="52">
        <v>20.25</v>
      </c>
      <c r="M1016" s="56">
        <v>36.1</v>
      </c>
      <c r="N1016" s="37" t="s">
        <v>238</v>
      </c>
    </row>
    <row r="1017" spans="1:14">
      <c r="A1017" s="34">
        <v>42165</v>
      </c>
      <c r="B1017" s="35">
        <v>0.375</v>
      </c>
      <c r="C1017" s="36">
        <v>1</v>
      </c>
      <c r="D1017" s="36">
        <v>107</v>
      </c>
      <c r="E1017" s="36" t="s">
        <v>59</v>
      </c>
      <c r="F1017" s="36">
        <v>3</v>
      </c>
      <c r="G1017" s="36" t="s">
        <v>114</v>
      </c>
      <c r="H1017" s="52">
        <v>23.58</v>
      </c>
      <c r="I1017" s="57">
        <v>4.0452233615520798</v>
      </c>
      <c r="J1017" s="57">
        <v>110980.28681750828</v>
      </c>
      <c r="K1017" s="57">
        <v>-0.70311483509843875</v>
      </c>
      <c r="L1017" s="52">
        <v>18.299999999999997</v>
      </c>
      <c r="M1017" s="56">
        <v>36.700000000000003</v>
      </c>
      <c r="N1017" s="37" t="s">
        <v>238</v>
      </c>
    </row>
    <row r="1018" spans="1:14">
      <c r="A1018" s="34">
        <v>42165</v>
      </c>
      <c r="B1018" s="35">
        <v>0.375</v>
      </c>
      <c r="C1018" s="36">
        <v>1</v>
      </c>
      <c r="D1018" s="36">
        <v>107</v>
      </c>
      <c r="E1018" s="36" t="s">
        <v>59</v>
      </c>
      <c r="F1018" s="36">
        <v>4</v>
      </c>
      <c r="G1018" s="36" t="s">
        <v>114</v>
      </c>
      <c r="H1018" s="52">
        <v>23.58</v>
      </c>
      <c r="I1018" s="57">
        <v>3.9409558682207906</v>
      </c>
      <c r="J1018" s="57">
        <v>81012.648538604524</v>
      </c>
      <c r="K1018" s="57">
        <v>-0.55694052471207578</v>
      </c>
      <c r="L1018" s="52">
        <v>17.899999999999999</v>
      </c>
      <c r="M1018" s="56">
        <v>35</v>
      </c>
      <c r="N1018" s="37" t="s">
        <v>238</v>
      </c>
    </row>
    <row r="1019" spans="1:14">
      <c r="A1019" s="34">
        <v>42165</v>
      </c>
      <c r="B1019" s="35">
        <v>0.4236111111111111</v>
      </c>
      <c r="C1019" s="36">
        <v>1</v>
      </c>
      <c r="D1019" s="36">
        <v>111</v>
      </c>
      <c r="E1019" s="36" t="s">
        <v>45</v>
      </c>
      <c r="F1019" s="36">
        <v>5</v>
      </c>
      <c r="G1019" s="36" t="s">
        <v>114</v>
      </c>
      <c r="H1019" s="52">
        <v>24.3</v>
      </c>
      <c r="I1019" s="57">
        <v>5.1293514436450964</v>
      </c>
      <c r="J1019" s="57">
        <v>153642.94265024102</v>
      </c>
      <c r="K1019" s="57">
        <v>-6.0929529182049942</v>
      </c>
      <c r="L1019" s="52">
        <v>18.25</v>
      </c>
      <c r="M1019" s="56">
        <v>37.799999999999997</v>
      </c>
      <c r="N1019" s="37" t="s">
        <v>238</v>
      </c>
    </row>
    <row r="1020" spans="1:14">
      <c r="A1020" s="34">
        <v>42165</v>
      </c>
      <c r="B1020" s="35">
        <v>0.4236111111111111</v>
      </c>
      <c r="C1020" s="36">
        <v>1</v>
      </c>
      <c r="D1020" s="36">
        <v>111</v>
      </c>
      <c r="E1020" s="36" t="s">
        <v>45</v>
      </c>
      <c r="F1020" s="36">
        <v>6</v>
      </c>
      <c r="G1020" s="36" t="s">
        <v>114</v>
      </c>
      <c r="H1020" s="52">
        <v>24.3</v>
      </c>
      <c r="I1020" s="57">
        <v>5.8958634629031907</v>
      </c>
      <c r="J1020" s="57">
        <v>206320.00088935718</v>
      </c>
      <c r="K1020" s="57">
        <v>-1.6778803079717954</v>
      </c>
      <c r="L1020" s="52">
        <v>18.3</v>
      </c>
      <c r="M1020" s="56">
        <v>31.1</v>
      </c>
      <c r="N1020" s="37" t="s">
        <v>238</v>
      </c>
    </row>
    <row r="1021" spans="1:14">
      <c r="A1021" s="34">
        <v>42165</v>
      </c>
      <c r="B1021" s="35">
        <v>0.4236111111111111</v>
      </c>
      <c r="C1021" s="36">
        <v>1</v>
      </c>
      <c r="D1021" s="36">
        <v>113</v>
      </c>
      <c r="E1021" s="36" t="s">
        <v>46</v>
      </c>
      <c r="F1021" s="36">
        <v>7</v>
      </c>
      <c r="G1021" s="36" t="s">
        <v>114</v>
      </c>
      <c r="H1021" s="52">
        <v>24.3</v>
      </c>
      <c r="I1021" s="57">
        <v>3.7998352213243627</v>
      </c>
      <c r="J1021" s="57">
        <v>89376.37411040561</v>
      </c>
      <c r="K1021" s="57">
        <v>-3.5190051484753764</v>
      </c>
      <c r="L1021" s="52">
        <v>18.549999999999997</v>
      </c>
      <c r="M1021" s="56">
        <v>23.1</v>
      </c>
      <c r="N1021" s="37" t="s">
        <v>238</v>
      </c>
    </row>
    <row r="1022" spans="1:14">
      <c r="A1022" s="34">
        <v>42165</v>
      </c>
      <c r="B1022" s="35">
        <v>0.4236111111111111</v>
      </c>
      <c r="C1022" s="36">
        <v>1</v>
      </c>
      <c r="D1022" s="36">
        <v>113</v>
      </c>
      <c r="E1022" s="36" t="s">
        <v>46</v>
      </c>
      <c r="F1022" s="36">
        <v>8</v>
      </c>
      <c r="G1022" s="36" t="s">
        <v>114</v>
      </c>
      <c r="H1022" s="52">
        <v>24.3</v>
      </c>
      <c r="I1022" s="57">
        <v>3.8671939222962521</v>
      </c>
      <c r="J1022" s="57">
        <v>128903.69463010931</v>
      </c>
      <c r="K1022" s="57">
        <v>-3.7882938591711439</v>
      </c>
      <c r="L1022" s="52">
        <v>18.399999999999999</v>
      </c>
      <c r="M1022" s="56">
        <v>29.1</v>
      </c>
      <c r="N1022" s="37" t="s">
        <v>238</v>
      </c>
    </row>
    <row r="1023" spans="1:14">
      <c r="A1023" s="34">
        <v>42165</v>
      </c>
      <c r="B1023" s="35">
        <v>0.46527777777777773</v>
      </c>
      <c r="C1023" s="36">
        <v>3</v>
      </c>
      <c r="D1023" s="36">
        <v>311</v>
      </c>
      <c r="E1023" s="36" t="s">
        <v>46</v>
      </c>
      <c r="F1023" s="36">
        <v>9</v>
      </c>
      <c r="G1023" s="36" t="s">
        <v>114</v>
      </c>
      <c r="H1023" s="52">
        <v>25.34</v>
      </c>
      <c r="I1023" s="57">
        <v>4.3183339260782105</v>
      </c>
      <c r="J1023" s="57">
        <v>88887.662436913946</v>
      </c>
      <c r="K1023" s="57">
        <v>-3.6466797247025338</v>
      </c>
      <c r="L1023" s="52">
        <v>20.3</v>
      </c>
      <c r="M1023" s="56">
        <v>29.8</v>
      </c>
      <c r="N1023" s="37" t="s">
        <v>238</v>
      </c>
    </row>
    <row r="1024" spans="1:14">
      <c r="A1024" s="34">
        <v>42165</v>
      </c>
      <c r="B1024" s="35">
        <v>0.46527777777777773</v>
      </c>
      <c r="C1024" s="36">
        <v>3</v>
      </c>
      <c r="D1024" s="36">
        <v>311</v>
      </c>
      <c r="E1024" s="36" t="s">
        <v>46</v>
      </c>
      <c r="F1024" s="36">
        <v>10</v>
      </c>
      <c r="G1024" s="36" t="s">
        <v>114</v>
      </c>
      <c r="H1024" s="52">
        <v>25.34</v>
      </c>
      <c r="I1024" s="57">
        <v>4.5177357155169133</v>
      </c>
      <c r="J1024" s="57">
        <v>89141.779854145585</v>
      </c>
      <c r="K1024" s="57">
        <v>8.4516465438416843E-2</v>
      </c>
      <c r="L1024" s="52">
        <v>19.8</v>
      </c>
      <c r="M1024" s="56">
        <v>32.799999999999997</v>
      </c>
      <c r="N1024" s="37" t="s">
        <v>238</v>
      </c>
    </row>
    <row r="1025" spans="1:14">
      <c r="A1025" s="34">
        <v>42165</v>
      </c>
      <c r="B1025" s="35">
        <v>0.46527777777777773</v>
      </c>
      <c r="C1025" s="36">
        <v>3</v>
      </c>
      <c r="D1025" s="36">
        <v>305</v>
      </c>
      <c r="E1025" s="36" t="s">
        <v>45</v>
      </c>
      <c r="F1025" s="36">
        <v>11</v>
      </c>
      <c r="G1025" s="36" t="s">
        <v>114</v>
      </c>
      <c r="H1025" s="52">
        <v>25.34</v>
      </c>
      <c r="I1025" s="57">
        <v>7.4889469335018637</v>
      </c>
      <c r="J1025" s="57">
        <v>259327.21398943054</v>
      </c>
      <c r="K1025" s="57">
        <v>-5.9749394698897325</v>
      </c>
      <c r="L1025" s="52">
        <v>18.75</v>
      </c>
      <c r="M1025" s="56">
        <v>33</v>
      </c>
      <c r="N1025" s="37" t="s">
        <v>238</v>
      </c>
    </row>
    <row r="1026" spans="1:14">
      <c r="A1026" s="34">
        <v>42165</v>
      </c>
      <c r="B1026" s="35">
        <v>0.46527777777777773</v>
      </c>
      <c r="C1026" s="36">
        <v>3</v>
      </c>
      <c r="D1026" s="36">
        <v>305</v>
      </c>
      <c r="E1026" s="36" t="s">
        <v>45</v>
      </c>
      <c r="F1026" s="36">
        <v>12</v>
      </c>
      <c r="G1026" s="36" t="s">
        <v>114</v>
      </c>
      <c r="H1026" s="52">
        <v>25.34</v>
      </c>
      <c r="I1026" s="57">
        <v>6.4078291565553434</v>
      </c>
      <c r="J1026" s="57">
        <v>213017.8809410113</v>
      </c>
      <c r="K1026" s="57">
        <v>-1.7238621966977263</v>
      </c>
      <c r="L1026" s="52">
        <v>18.55</v>
      </c>
      <c r="M1026" s="56">
        <v>33.200000000000003</v>
      </c>
      <c r="N1026" s="37" t="s">
        <v>238</v>
      </c>
    </row>
    <row r="1027" spans="1:14">
      <c r="A1027" s="34">
        <v>42165</v>
      </c>
      <c r="B1027" s="35">
        <v>0.46597222222222223</v>
      </c>
      <c r="C1027" s="36">
        <v>3</v>
      </c>
      <c r="D1027" s="36">
        <v>308</v>
      </c>
      <c r="E1027" s="36" t="s">
        <v>55</v>
      </c>
      <c r="F1027" s="36">
        <v>13</v>
      </c>
      <c r="G1027" s="36" t="s">
        <v>115</v>
      </c>
      <c r="H1027" s="52">
        <v>25.42</v>
      </c>
      <c r="I1027" s="57">
        <v>6.8312755196101493</v>
      </c>
      <c r="J1027" s="57">
        <v>25046.216901125095</v>
      </c>
      <c r="K1027" s="57">
        <v>-3.2158107169767733</v>
      </c>
      <c r="L1027" s="52">
        <v>23.4</v>
      </c>
      <c r="M1027" s="56">
        <v>32.4</v>
      </c>
      <c r="N1027" s="37" t="s">
        <v>238</v>
      </c>
    </row>
    <row r="1028" spans="1:14">
      <c r="A1028" s="34">
        <v>42165</v>
      </c>
      <c r="B1028" s="35">
        <v>0.46597222222222223</v>
      </c>
      <c r="C1028" s="36">
        <v>3</v>
      </c>
      <c r="D1028" s="36">
        <v>308</v>
      </c>
      <c r="E1028" s="36" t="s">
        <v>55</v>
      </c>
      <c r="F1028" s="36">
        <v>14</v>
      </c>
      <c r="G1028" s="36" t="s">
        <v>115</v>
      </c>
      <c r="H1028" s="52">
        <v>25.42</v>
      </c>
      <c r="I1028" s="57">
        <v>19.216004697143525</v>
      </c>
      <c r="J1028" s="57">
        <v>45758.1683406593</v>
      </c>
      <c r="K1028" s="57">
        <v>-4.9446641075543116</v>
      </c>
      <c r="L1028" s="52">
        <v>24.5</v>
      </c>
      <c r="M1028" s="56">
        <v>25.1</v>
      </c>
      <c r="N1028" s="37" t="s">
        <v>238</v>
      </c>
    </row>
    <row r="1029" spans="1:14">
      <c r="A1029" s="34">
        <v>42165</v>
      </c>
      <c r="B1029" s="35">
        <v>0.46597222222222223</v>
      </c>
      <c r="C1029" s="36">
        <v>3</v>
      </c>
      <c r="D1029" s="36">
        <v>309</v>
      </c>
      <c r="E1029" s="36" t="s">
        <v>59</v>
      </c>
      <c r="F1029" s="36">
        <v>15</v>
      </c>
      <c r="G1029" s="36" t="s">
        <v>114</v>
      </c>
      <c r="H1029" s="52">
        <v>25.42</v>
      </c>
      <c r="I1029" s="57">
        <v>9.368399429325958</v>
      </c>
      <c r="J1029" s="57">
        <v>295731.44075085502</v>
      </c>
      <c r="K1029" s="57">
        <v>-2.5493982186281912</v>
      </c>
      <c r="L1029" s="52">
        <v>19.3</v>
      </c>
      <c r="M1029" s="56">
        <v>33</v>
      </c>
      <c r="N1029" s="37" t="s">
        <v>238</v>
      </c>
    </row>
    <row r="1030" spans="1:14">
      <c r="A1030" s="34">
        <v>42165</v>
      </c>
      <c r="B1030" s="35">
        <v>0.46597222222222223</v>
      </c>
      <c r="C1030" s="36">
        <v>3</v>
      </c>
      <c r="D1030" s="36">
        <v>309</v>
      </c>
      <c r="E1030" s="36" t="s">
        <v>59</v>
      </c>
      <c r="F1030" s="36">
        <v>16</v>
      </c>
      <c r="G1030" s="36" t="s">
        <v>114</v>
      </c>
      <c r="H1030" s="52">
        <v>25.42</v>
      </c>
      <c r="I1030" s="57">
        <v>6.3665595108754678</v>
      </c>
      <c r="J1030" s="57">
        <v>185105.15857720995</v>
      </c>
      <c r="K1030" s="57">
        <v>-4.4512951073427551</v>
      </c>
      <c r="L1030" s="52">
        <v>19.399999999999999</v>
      </c>
      <c r="M1030" s="56">
        <v>27.2</v>
      </c>
      <c r="N1030" s="37" t="s">
        <v>238</v>
      </c>
    </row>
    <row r="1031" spans="1:14">
      <c r="A1031" s="34">
        <v>42165</v>
      </c>
      <c r="B1031" s="35">
        <v>0.41944444444444445</v>
      </c>
      <c r="C1031" s="36">
        <v>4</v>
      </c>
      <c r="D1031" s="36">
        <v>409</v>
      </c>
      <c r="E1031" s="36" t="s">
        <v>45</v>
      </c>
      <c r="F1031" s="36">
        <v>17</v>
      </c>
      <c r="G1031" s="36" t="s">
        <v>114</v>
      </c>
      <c r="H1031" s="52">
        <v>24.22</v>
      </c>
      <c r="I1031" s="57">
        <v>7.7202381401507214</v>
      </c>
      <c r="J1031" s="57">
        <v>160315.31432900668</v>
      </c>
      <c r="K1031" s="57">
        <v>-1.6279549579683186</v>
      </c>
      <c r="L1031" s="52">
        <v>19.2</v>
      </c>
      <c r="M1031" s="56">
        <v>33.4</v>
      </c>
      <c r="N1031" s="37" t="s">
        <v>238</v>
      </c>
    </row>
    <row r="1032" spans="1:14">
      <c r="A1032" s="34">
        <v>42165</v>
      </c>
      <c r="B1032" s="35">
        <v>0.41944444444444445</v>
      </c>
      <c r="C1032" s="36">
        <v>4</v>
      </c>
      <c r="D1032" s="36">
        <v>409</v>
      </c>
      <c r="E1032" s="36" t="s">
        <v>45</v>
      </c>
      <c r="F1032" s="36">
        <v>18</v>
      </c>
      <c r="G1032" s="36" t="s">
        <v>114</v>
      </c>
      <c r="H1032" s="52">
        <v>24.22</v>
      </c>
      <c r="I1032" s="57">
        <v>5.7650145895512859</v>
      </c>
      <c r="J1032" s="57">
        <v>126322.41592590061</v>
      </c>
      <c r="K1032" s="57">
        <v>-5.7584386272964556</v>
      </c>
      <c r="L1032" s="52">
        <v>19.350000000000001</v>
      </c>
      <c r="M1032" s="56">
        <v>29.9</v>
      </c>
      <c r="N1032" s="37" t="s">
        <v>238</v>
      </c>
    </row>
    <row r="1033" spans="1:14">
      <c r="A1033" s="34">
        <v>42165</v>
      </c>
      <c r="B1033" s="35">
        <v>0.41944444444444445</v>
      </c>
      <c r="C1033" s="36">
        <v>4</v>
      </c>
      <c r="D1033" s="36">
        <v>404</v>
      </c>
      <c r="E1033" s="36" t="s">
        <v>59</v>
      </c>
      <c r="F1033" s="36">
        <v>19</v>
      </c>
      <c r="G1033" s="36" t="s">
        <v>114</v>
      </c>
      <c r="H1033" s="52">
        <v>24.22</v>
      </c>
      <c r="I1033" s="57">
        <v>6.5915172470128907</v>
      </c>
      <c r="J1033" s="57">
        <v>125290.26418155555</v>
      </c>
      <c r="K1033" s="57">
        <v>-1.7775556637237899</v>
      </c>
      <c r="L1033" s="52">
        <v>18.950000000000003</v>
      </c>
      <c r="M1033" s="56">
        <v>26.2</v>
      </c>
      <c r="N1033" s="37" t="s">
        <v>238</v>
      </c>
    </row>
    <row r="1034" spans="1:14">
      <c r="A1034" s="34">
        <v>42165</v>
      </c>
      <c r="B1034" s="35">
        <v>0.41944444444444445</v>
      </c>
      <c r="C1034" s="36">
        <v>4</v>
      </c>
      <c r="D1034" s="36">
        <v>404</v>
      </c>
      <c r="E1034" s="36" t="s">
        <v>59</v>
      </c>
      <c r="F1034" s="36">
        <v>20</v>
      </c>
      <c r="G1034" s="36" t="s">
        <v>114</v>
      </c>
      <c r="H1034" s="52">
        <v>24.22</v>
      </c>
      <c r="I1034" s="57">
        <v>13.270892597138866</v>
      </c>
      <c r="J1034" s="57">
        <v>197861.19506498924</v>
      </c>
      <c r="K1034" s="57">
        <v>-4.7309128629411203</v>
      </c>
      <c r="L1034" s="52">
        <v>19.100000000000001</v>
      </c>
      <c r="M1034" s="56">
        <v>28.4</v>
      </c>
      <c r="N1034" s="37" t="s">
        <v>238</v>
      </c>
    </row>
    <row r="1035" spans="1:14">
      <c r="A1035" s="34">
        <v>42165</v>
      </c>
      <c r="B1035" s="35">
        <v>0.36805555555555558</v>
      </c>
      <c r="C1035" s="36">
        <v>4</v>
      </c>
      <c r="D1035" s="36">
        <v>406</v>
      </c>
      <c r="E1035" s="36" t="s">
        <v>55</v>
      </c>
      <c r="F1035" s="36">
        <v>21</v>
      </c>
      <c r="G1035" s="36" t="s">
        <v>115</v>
      </c>
      <c r="H1035" s="52">
        <v>23.54</v>
      </c>
      <c r="I1035" s="57">
        <v>13.877352237664326</v>
      </c>
      <c r="J1035" s="57">
        <v>31605.031985844038</v>
      </c>
      <c r="K1035" s="57">
        <v>-2.4836188083221398</v>
      </c>
      <c r="L1035" s="52">
        <v>21.1</v>
      </c>
      <c r="M1035" s="56">
        <v>40.700000000000003</v>
      </c>
      <c r="N1035" s="37" t="s">
        <v>238</v>
      </c>
    </row>
    <row r="1036" spans="1:14">
      <c r="A1036" s="34">
        <v>42165</v>
      </c>
      <c r="B1036" s="35">
        <v>0.36805555555555558</v>
      </c>
      <c r="C1036" s="36">
        <v>4</v>
      </c>
      <c r="D1036" s="36">
        <v>406</v>
      </c>
      <c r="E1036" s="36" t="s">
        <v>55</v>
      </c>
      <c r="F1036" s="36">
        <v>22</v>
      </c>
      <c r="G1036" s="36" t="s">
        <v>115</v>
      </c>
      <c r="H1036" s="52">
        <v>23.54</v>
      </c>
      <c r="I1036" s="57">
        <v>8.7345652767689721</v>
      </c>
      <c r="J1036" s="57">
        <v>25775.344692644703</v>
      </c>
      <c r="K1036" s="57">
        <v>0.46472160605960877</v>
      </c>
      <c r="L1036" s="52">
        <v>21.1</v>
      </c>
      <c r="M1036" s="56">
        <v>24.6</v>
      </c>
      <c r="N1036" s="37" t="s">
        <v>238</v>
      </c>
    </row>
    <row r="1037" spans="1:14">
      <c r="A1037" s="34">
        <v>42165</v>
      </c>
      <c r="B1037" s="35">
        <v>0.36805555555555558</v>
      </c>
      <c r="C1037" s="36">
        <v>4</v>
      </c>
      <c r="D1037" s="36">
        <v>414</v>
      </c>
      <c r="E1037" s="36" t="s">
        <v>46</v>
      </c>
      <c r="F1037" s="36">
        <v>23</v>
      </c>
      <c r="G1037" s="36" t="s">
        <v>114</v>
      </c>
      <c r="H1037" s="52">
        <v>23.54</v>
      </c>
      <c r="I1037" s="57">
        <v>5.1155375104444367</v>
      </c>
      <c r="J1037" s="57">
        <v>114675.86128743176</v>
      </c>
      <c r="K1037" s="57">
        <v>-4.8145013873251603</v>
      </c>
      <c r="L1037" s="52">
        <v>19.450000000000003</v>
      </c>
      <c r="M1037" s="56">
        <v>24.9</v>
      </c>
      <c r="N1037" s="37" t="s">
        <v>238</v>
      </c>
    </row>
    <row r="1038" spans="1:14">
      <c r="A1038" s="34">
        <v>42165</v>
      </c>
      <c r="B1038" s="35">
        <v>0.36805555555555558</v>
      </c>
      <c r="C1038" s="36">
        <v>4</v>
      </c>
      <c r="D1038" s="36">
        <v>414</v>
      </c>
      <c r="E1038" s="36" t="s">
        <v>46</v>
      </c>
      <c r="F1038" s="36">
        <v>24</v>
      </c>
      <c r="G1038" s="36" t="s">
        <v>114</v>
      </c>
      <c r="H1038" s="52">
        <v>23.54</v>
      </c>
      <c r="I1038" s="57">
        <v>4.9420387101236081</v>
      </c>
      <c r="J1038" s="57">
        <v>113694.62797549085</v>
      </c>
      <c r="K1038" s="57">
        <v>-2.7390189370825628</v>
      </c>
      <c r="L1038" s="52">
        <v>19.5</v>
      </c>
      <c r="M1038" s="56">
        <v>27.5</v>
      </c>
      <c r="N1038" s="37" t="s">
        <v>238</v>
      </c>
    </row>
    <row r="1039" spans="1:14">
      <c r="A1039" s="34">
        <v>42167</v>
      </c>
      <c r="B1039" s="35">
        <v>0.375</v>
      </c>
      <c r="C1039" s="36">
        <v>1</v>
      </c>
      <c r="D1039" s="36">
        <v>105</v>
      </c>
      <c r="E1039" s="36" t="s">
        <v>55</v>
      </c>
      <c r="F1039" s="36">
        <v>1</v>
      </c>
      <c r="G1039" s="36" t="s">
        <v>115</v>
      </c>
      <c r="H1039" s="52">
        <v>14.52</v>
      </c>
      <c r="I1039" s="57">
        <v>7.9536763734333302</v>
      </c>
      <c r="J1039" s="57">
        <v>11687.18172156851</v>
      </c>
      <c r="K1039" s="57">
        <v>-5.5907997701228984</v>
      </c>
      <c r="L1039" s="52">
        <v>15.8</v>
      </c>
      <c r="M1039" s="56">
        <v>49.5</v>
      </c>
      <c r="N1039" s="37" t="s">
        <v>238</v>
      </c>
    </row>
    <row r="1040" spans="1:14">
      <c r="A1040" s="34">
        <v>42167</v>
      </c>
      <c r="B1040" s="35">
        <v>0.375</v>
      </c>
      <c r="C1040" s="36">
        <v>1</v>
      </c>
      <c r="D1040" s="36">
        <v>105</v>
      </c>
      <c r="E1040" s="36" t="s">
        <v>55</v>
      </c>
      <c r="F1040" s="36">
        <v>2</v>
      </c>
      <c r="G1040" s="36" t="s">
        <v>115</v>
      </c>
      <c r="H1040" s="52">
        <v>14.52</v>
      </c>
      <c r="I1040" s="57">
        <v>17.220315602472869</v>
      </c>
      <c r="J1040" s="57">
        <v>7459.3316166998629</v>
      </c>
      <c r="K1040" s="57">
        <v>-0.8495713093905618</v>
      </c>
      <c r="L1040" s="52">
        <v>15.8</v>
      </c>
      <c r="M1040" s="56">
        <v>53.8</v>
      </c>
      <c r="N1040" s="37" t="s">
        <v>238</v>
      </c>
    </row>
    <row r="1041" spans="1:14">
      <c r="A1041" s="34">
        <v>42167</v>
      </c>
      <c r="B1041" s="35">
        <v>0.375</v>
      </c>
      <c r="C1041" s="36">
        <v>1</v>
      </c>
      <c r="D1041" s="36">
        <v>107</v>
      </c>
      <c r="E1041" s="36" t="s">
        <v>59</v>
      </c>
      <c r="F1041" s="36">
        <v>3</v>
      </c>
      <c r="G1041" s="36" t="s">
        <v>114</v>
      </c>
      <c r="H1041" s="52">
        <v>14.52</v>
      </c>
      <c r="I1041" s="57">
        <v>2.8746308362904598</v>
      </c>
      <c r="J1041" s="57">
        <v>62891.061964179651</v>
      </c>
      <c r="K1041" s="57">
        <v>-0.68851117554811336</v>
      </c>
      <c r="L1041" s="52">
        <v>14.85</v>
      </c>
      <c r="M1041" s="56">
        <v>54.8</v>
      </c>
      <c r="N1041" s="37" t="s">
        <v>238</v>
      </c>
    </row>
    <row r="1042" spans="1:14">
      <c r="A1042" s="34">
        <v>42167</v>
      </c>
      <c r="B1042" s="35">
        <v>0.375</v>
      </c>
      <c r="C1042" s="36">
        <v>1</v>
      </c>
      <c r="D1042" s="36">
        <v>107</v>
      </c>
      <c r="E1042" s="36" t="s">
        <v>59</v>
      </c>
      <c r="F1042" s="36">
        <v>4</v>
      </c>
      <c r="G1042" s="36" t="s">
        <v>114</v>
      </c>
      <c r="H1042" s="52">
        <v>14.52</v>
      </c>
      <c r="I1042" s="57">
        <v>2.8367282128257103</v>
      </c>
      <c r="J1042" s="57">
        <v>49243.694374055071</v>
      </c>
      <c r="K1042" s="57">
        <v>0.23192739838627935</v>
      </c>
      <c r="L1042" s="52">
        <v>14.95</v>
      </c>
      <c r="M1042" s="56">
        <v>55.5</v>
      </c>
      <c r="N1042" s="37" t="s">
        <v>238</v>
      </c>
    </row>
    <row r="1043" spans="1:14">
      <c r="A1043" s="34">
        <v>42167</v>
      </c>
      <c r="B1043" s="35">
        <v>0.41250000000000003</v>
      </c>
      <c r="C1043" s="36">
        <v>1</v>
      </c>
      <c r="D1043" s="36">
        <v>111</v>
      </c>
      <c r="E1043" s="36" t="s">
        <v>45</v>
      </c>
      <c r="F1043" s="36">
        <v>5</v>
      </c>
      <c r="G1043" s="36" t="s">
        <v>114</v>
      </c>
      <c r="H1043" s="52">
        <v>14.92</v>
      </c>
      <c r="I1043" s="57">
        <v>3.7167145108255606</v>
      </c>
      <c r="J1043" s="57">
        <v>94529.023778659408</v>
      </c>
      <c r="K1043" s="57">
        <v>-5.1627076330357928</v>
      </c>
      <c r="L1043" s="52">
        <v>15</v>
      </c>
      <c r="M1043" s="56">
        <v>56</v>
      </c>
      <c r="N1043" s="37" t="s">
        <v>238</v>
      </c>
    </row>
    <row r="1044" spans="1:14">
      <c r="A1044" s="34">
        <v>42167</v>
      </c>
      <c r="B1044" s="35">
        <v>0.41250000000000003</v>
      </c>
      <c r="C1044" s="36">
        <v>1</v>
      </c>
      <c r="D1044" s="36">
        <v>111</v>
      </c>
      <c r="E1044" s="36" t="s">
        <v>45</v>
      </c>
      <c r="F1044" s="36">
        <v>6</v>
      </c>
      <c r="G1044" s="36" t="s">
        <v>114</v>
      </c>
      <c r="H1044" s="52">
        <v>14.92</v>
      </c>
      <c r="I1044" s="57">
        <v>3.2598395090844567</v>
      </c>
      <c r="J1044" s="57">
        <v>102195.33297729766</v>
      </c>
      <c r="K1044" s="57">
        <v>1.1754348905679572</v>
      </c>
      <c r="L1044" s="52">
        <v>14.8</v>
      </c>
      <c r="M1044" s="56">
        <v>56.8</v>
      </c>
      <c r="N1044" s="37" t="s">
        <v>238</v>
      </c>
    </row>
    <row r="1045" spans="1:14">
      <c r="A1045" s="34">
        <v>42167</v>
      </c>
      <c r="B1045" s="35">
        <v>0.41250000000000003</v>
      </c>
      <c r="C1045" s="36">
        <v>1</v>
      </c>
      <c r="D1045" s="36">
        <v>113</v>
      </c>
      <c r="E1045" s="36" t="s">
        <v>46</v>
      </c>
      <c r="F1045" s="36">
        <v>7</v>
      </c>
      <c r="G1045" s="36" t="s">
        <v>114</v>
      </c>
      <c r="H1045" s="52">
        <v>14.92</v>
      </c>
      <c r="I1045" s="57">
        <v>2.443283971817547</v>
      </c>
      <c r="J1045" s="57">
        <v>49477.789454403603</v>
      </c>
      <c r="K1045" s="57">
        <v>-3.7940738505803564</v>
      </c>
      <c r="L1045" s="52">
        <v>15.15</v>
      </c>
      <c r="M1045" s="56">
        <v>48.6</v>
      </c>
      <c r="N1045" s="37" t="s">
        <v>238</v>
      </c>
    </row>
    <row r="1046" spans="1:14">
      <c r="A1046" s="34">
        <v>42167</v>
      </c>
      <c r="B1046" s="35">
        <v>0.41250000000000003</v>
      </c>
      <c r="C1046" s="36">
        <v>1</v>
      </c>
      <c r="D1046" s="36">
        <v>113</v>
      </c>
      <c r="E1046" s="36" t="s">
        <v>46</v>
      </c>
      <c r="F1046" s="36">
        <v>8</v>
      </c>
      <c r="G1046" s="36" t="s">
        <v>114</v>
      </c>
      <c r="H1046" s="52">
        <v>14.92</v>
      </c>
      <c r="I1046" s="57">
        <v>2.1907473118926362</v>
      </c>
      <c r="J1046" s="57">
        <v>73087.058718407716</v>
      </c>
      <c r="K1046" s="57">
        <v>3.2362297751548796</v>
      </c>
      <c r="L1046" s="52">
        <v>15.15</v>
      </c>
      <c r="M1046" s="56">
        <v>53.2</v>
      </c>
      <c r="N1046" s="37" t="s">
        <v>238</v>
      </c>
    </row>
    <row r="1047" spans="1:14">
      <c r="A1047" s="34">
        <v>42167</v>
      </c>
      <c r="B1047" s="35">
        <v>0.45</v>
      </c>
      <c r="C1047" s="36">
        <v>3</v>
      </c>
      <c r="D1047" s="36">
        <v>311</v>
      </c>
      <c r="E1047" s="36" t="s">
        <v>46</v>
      </c>
      <c r="F1047" s="36">
        <v>9</v>
      </c>
      <c r="G1047" s="36" t="s">
        <v>114</v>
      </c>
      <c r="H1047" s="52">
        <v>16.100000000000001</v>
      </c>
      <c r="I1047" s="57">
        <v>13.273098906973036</v>
      </c>
      <c r="J1047" s="57">
        <v>57574.366881095302</v>
      </c>
      <c r="K1047" s="57">
        <v>1.8072747322881191</v>
      </c>
      <c r="L1047" s="52">
        <v>15.5</v>
      </c>
      <c r="M1047" s="56">
        <v>47.8</v>
      </c>
      <c r="N1047" s="37" t="s">
        <v>238</v>
      </c>
    </row>
    <row r="1048" spans="1:14">
      <c r="A1048" s="34">
        <v>42167</v>
      </c>
      <c r="B1048" s="35">
        <v>0.45</v>
      </c>
      <c r="C1048" s="36">
        <v>3</v>
      </c>
      <c r="D1048" s="36">
        <v>311</v>
      </c>
      <c r="E1048" s="36" t="s">
        <v>46</v>
      </c>
      <c r="F1048" s="36">
        <v>10</v>
      </c>
      <c r="G1048" s="36" t="s">
        <v>114</v>
      </c>
      <c r="H1048" s="52">
        <v>16.100000000000001</v>
      </c>
      <c r="I1048" s="57">
        <v>6.0680776106528578</v>
      </c>
      <c r="J1048" s="57">
        <v>57121.363987126606</v>
      </c>
      <c r="K1048" s="57">
        <v>-0.63493238592742141</v>
      </c>
      <c r="L1048" s="52">
        <v>15.6</v>
      </c>
      <c r="M1048" s="56">
        <v>51.5</v>
      </c>
      <c r="N1048" s="37" t="s">
        <v>238</v>
      </c>
    </row>
    <row r="1049" spans="1:14">
      <c r="A1049" s="34">
        <v>42167</v>
      </c>
      <c r="B1049" s="35">
        <v>0.45</v>
      </c>
      <c r="C1049" s="36">
        <v>3</v>
      </c>
      <c r="D1049" s="36">
        <v>305</v>
      </c>
      <c r="E1049" s="36" t="s">
        <v>45</v>
      </c>
      <c r="F1049" s="36">
        <v>11</v>
      </c>
      <c r="G1049" s="36" t="s">
        <v>114</v>
      </c>
      <c r="H1049" s="52">
        <v>16.100000000000001</v>
      </c>
      <c r="I1049" s="57">
        <v>7.5543539625761937</v>
      </c>
      <c r="J1049" s="57">
        <v>112656.57261688434</v>
      </c>
      <c r="K1049" s="57">
        <v>-1.5304220173339209</v>
      </c>
      <c r="L1049" s="52">
        <v>15.15</v>
      </c>
      <c r="M1049" s="56">
        <v>50.4</v>
      </c>
      <c r="N1049" s="37" t="s">
        <v>238</v>
      </c>
    </row>
    <row r="1050" spans="1:14">
      <c r="A1050" s="34">
        <v>42167</v>
      </c>
      <c r="B1050" s="35">
        <v>0.45</v>
      </c>
      <c r="C1050" s="36">
        <v>3</v>
      </c>
      <c r="D1050" s="36">
        <v>305</v>
      </c>
      <c r="E1050" s="36" t="s">
        <v>45</v>
      </c>
      <c r="F1050" s="36">
        <v>12</v>
      </c>
      <c r="G1050" s="36" t="s">
        <v>114</v>
      </c>
      <c r="H1050" s="52">
        <v>16.100000000000001</v>
      </c>
      <c r="I1050" s="57">
        <v>2.6877909605813732</v>
      </c>
      <c r="J1050" s="57">
        <v>100524.36391056495</v>
      </c>
      <c r="K1050" s="57">
        <v>2.1317418675770288</v>
      </c>
      <c r="L1050" s="52">
        <v>14.9</v>
      </c>
      <c r="M1050" s="56">
        <v>52.7</v>
      </c>
      <c r="N1050" s="37" t="s">
        <v>238</v>
      </c>
    </row>
    <row r="1051" spans="1:14">
      <c r="A1051" s="34">
        <v>42167</v>
      </c>
      <c r="B1051" s="35">
        <v>0.46527777777777773</v>
      </c>
      <c r="C1051" s="36">
        <v>3</v>
      </c>
      <c r="D1051" s="36">
        <v>308</v>
      </c>
      <c r="E1051" s="36" t="s">
        <v>55</v>
      </c>
      <c r="F1051" s="36">
        <v>13</v>
      </c>
      <c r="G1051" s="36" t="s">
        <v>115</v>
      </c>
      <c r="H1051" s="52">
        <v>16.59</v>
      </c>
      <c r="I1051" s="57">
        <v>8.2054663389438804</v>
      </c>
      <c r="J1051" s="57">
        <v>11703.520735005148</v>
      </c>
      <c r="K1051" s="57">
        <v>-1.2856749069359048</v>
      </c>
      <c r="L1051" s="52">
        <v>16.649999999999999</v>
      </c>
      <c r="M1051" s="56">
        <v>43.5</v>
      </c>
      <c r="N1051" s="37" t="s">
        <v>238</v>
      </c>
    </row>
    <row r="1052" spans="1:14">
      <c r="A1052" s="34">
        <v>42167</v>
      </c>
      <c r="B1052" s="35">
        <v>0.46527777777777773</v>
      </c>
      <c r="C1052" s="36">
        <v>3</v>
      </c>
      <c r="D1052" s="36">
        <v>308</v>
      </c>
      <c r="E1052" s="36" t="s">
        <v>55</v>
      </c>
      <c r="F1052" s="36">
        <v>14</v>
      </c>
      <c r="G1052" s="36" t="s">
        <v>115</v>
      </c>
      <c r="H1052" s="52">
        <v>16.59</v>
      </c>
      <c r="I1052" s="57">
        <v>13.372786138553179</v>
      </c>
      <c r="J1052" s="57">
        <v>22513.134336311963</v>
      </c>
      <c r="K1052" s="57">
        <v>-0.10779615793314576</v>
      </c>
      <c r="L1052" s="52">
        <v>16.8</v>
      </c>
      <c r="M1052" s="56">
        <v>41.5</v>
      </c>
      <c r="N1052" s="37" t="s">
        <v>238</v>
      </c>
    </row>
    <row r="1053" spans="1:14">
      <c r="A1053" s="34">
        <v>42167</v>
      </c>
      <c r="B1053" s="35">
        <v>0.46527777777777773</v>
      </c>
      <c r="C1053" s="36">
        <v>3</v>
      </c>
      <c r="D1053" s="36">
        <v>309</v>
      </c>
      <c r="E1053" s="36" t="s">
        <v>59</v>
      </c>
      <c r="F1053" s="36">
        <v>15</v>
      </c>
      <c r="G1053" s="36" t="s">
        <v>114</v>
      </c>
      <c r="H1053" s="52">
        <v>16.59</v>
      </c>
      <c r="I1053" s="57">
        <v>6.2384155939071597</v>
      </c>
      <c r="J1053" s="57">
        <v>104397.79629557485</v>
      </c>
      <c r="K1053" s="57">
        <v>-1.2413106037405242</v>
      </c>
      <c r="L1053" s="52">
        <v>15.75</v>
      </c>
      <c r="M1053" s="56">
        <v>50.7</v>
      </c>
      <c r="N1053" s="37" t="s">
        <v>238</v>
      </c>
    </row>
    <row r="1054" spans="1:14">
      <c r="A1054" s="34">
        <v>42167</v>
      </c>
      <c r="B1054" s="35">
        <v>0.46527777777777773</v>
      </c>
      <c r="C1054" s="36">
        <v>3</v>
      </c>
      <c r="D1054" s="36">
        <v>309</v>
      </c>
      <c r="E1054" s="36" t="s">
        <v>59</v>
      </c>
      <c r="F1054" s="36">
        <v>16</v>
      </c>
      <c r="G1054" s="36" t="s">
        <v>114</v>
      </c>
      <c r="H1054" s="52">
        <v>16.59</v>
      </c>
      <c r="I1054" s="57">
        <v>5.6327367022546522</v>
      </c>
      <c r="J1054" s="57">
        <v>92518.579751606943</v>
      </c>
      <c r="K1054" s="57">
        <v>-2.5944668454218789</v>
      </c>
      <c r="L1054" s="52">
        <v>15.8</v>
      </c>
      <c r="M1054" s="56">
        <v>47.5</v>
      </c>
      <c r="N1054" s="37" t="s">
        <v>238</v>
      </c>
    </row>
    <row r="1055" spans="1:14">
      <c r="A1055" s="34">
        <v>42167</v>
      </c>
      <c r="B1055" s="35">
        <v>0.4201388888888889</v>
      </c>
      <c r="C1055" s="36">
        <v>4</v>
      </c>
      <c r="D1055" s="36">
        <v>409</v>
      </c>
      <c r="E1055" s="36" t="s">
        <v>45</v>
      </c>
      <c r="F1055" s="36">
        <v>17</v>
      </c>
      <c r="G1055" s="36" t="s">
        <v>114</v>
      </c>
      <c r="H1055" s="52">
        <v>15.06</v>
      </c>
      <c r="I1055" s="57">
        <v>8.73755343175125</v>
      </c>
      <c r="J1055" s="57">
        <v>77275.678465536534</v>
      </c>
      <c r="K1055" s="57">
        <v>-1.018116215235132</v>
      </c>
      <c r="L1055" s="52">
        <v>15.9</v>
      </c>
      <c r="M1055" s="56">
        <v>46.1</v>
      </c>
      <c r="N1055" s="37" t="s">
        <v>238</v>
      </c>
    </row>
    <row r="1056" spans="1:14">
      <c r="A1056" s="34">
        <v>42167</v>
      </c>
      <c r="B1056" s="35">
        <v>0.4201388888888889</v>
      </c>
      <c r="C1056" s="36">
        <v>4</v>
      </c>
      <c r="D1056" s="36">
        <v>409</v>
      </c>
      <c r="E1056" s="36" t="s">
        <v>45</v>
      </c>
      <c r="F1056" s="36">
        <v>18</v>
      </c>
      <c r="G1056" s="36" t="s">
        <v>114</v>
      </c>
      <c r="H1056" s="52">
        <v>15.06</v>
      </c>
      <c r="I1056" s="57">
        <v>8.6256065847810213</v>
      </c>
      <c r="J1056" s="57">
        <v>55842.811569569603</v>
      </c>
      <c r="K1056" s="57">
        <v>-1.6921393654182024</v>
      </c>
      <c r="L1056" s="52">
        <v>15.9</v>
      </c>
      <c r="M1056" s="56">
        <v>49.1</v>
      </c>
      <c r="N1056" s="37" t="s">
        <v>238</v>
      </c>
    </row>
    <row r="1057" spans="1:14">
      <c r="A1057" s="34">
        <v>42167</v>
      </c>
      <c r="B1057" s="35">
        <v>0.4201388888888889</v>
      </c>
      <c r="C1057" s="36">
        <v>4</v>
      </c>
      <c r="D1057" s="36">
        <v>404</v>
      </c>
      <c r="E1057" s="36" t="s">
        <v>59</v>
      </c>
      <c r="F1057" s="36">
        <v>19</v>
      </c>
      <c r="G1057" s="36" t="s">
        <v>114</v>
      </c>
      <c r="H1057" s="52">
        <v>15.06</v>
      </c>
      <c r="I1057" s="57">
        <v>1.8494801210637968</v>
      </c>
      <c r="J1057" s="57">
        <v>75723.206899408717</v>
      </c>
      <c r="K1057" s="57">
        <v>-1.5853390377663461</v>
      </c>
      <c r="L1057" s="52">
        <v>15.7</v>
      </c>
      <c r="M1057" s="56">
        <v>46.4</v>
      </c>
      <c r="N1057" s="37" t="s">
        <v>238</v>
      </c>
    </row>
    <row r="1058" spans="1:14">
      <c r="A1058" s="34">
        <v>42167</v>
      </c>
      <c r="B1058" s="35">
        <v>0.4201388888888889</v>
      </c>
      <c r="C1058" s="36">
        <v>4</v>
      </c>
      <c r="D1058" s="36">
        <v>404</v>
      </c>
      <c r="E1058" s="36" t="s">
        <v>59</v>
      </c>
      <c r="F1058" s="36">
        <v>20</v>
      </c>
      <c r="G1058" s="36" t="s">
        <v>114</v>
      </c>
      <c r="H1058" s="52">
        <v>15.06</v>
      </c>
      <c r="I1058" s="57">
        <v>4.2616966132478051</v>
      </c>
      <c r="J1058" s="57">
        <v>103215.3875903044</v>
      </c>
      <c r="K1058" s="57">
        <v>-1.23798919095811</v>
      </c>
      <c r="L1058" s="52">
        <v>15.8</v>
      </c>
      <c r="M1058" s="56">
        <v>49.1</v>
      </c>
      <c r="N1058" s="37" t="s">
        <v>238</v>
      </c>
    </row>
    <row r="1059" spans="1:14">
      <c r="A1059" s="34">
        <v>42167</v>
      </c>
      <c r="B1059" s="35">
        <v>0.37152777777777773</v>
      </c>
      <c r="C1059" s="36">
        <v>4</v>
      </c>
      <c r="D1059" s="36">
        <v>406</v>
      </c>
      <c r="E1059" s="36" t="s">
        <v>55</v>
      </c>
      <c r="F1059" s="36">
        <v>21</v>
      </c>
      <c r="G1059" s="36" t="s">
        <v>115</v>
      </c>
      <c r="H1059" s="52">
        <v>14.46</v>
      </c>
      <c r="I1059" s="57">
        <v>17.708800876011718</v>
      </c>
      <c r="J1059" s="57">
        <v>10698.168615733935</v>
      </c>
      <c r="K1059" s="57">
        <v>-3.8791931081355049</v>
      </c>
      <c r="L1059" s="52">
        <v>16.200000000000003</v>
      </c>
      <c r="M1059" s="56">
        <v>47.7</v>
      </c>
      <c r="N1059" s="37" t="s">
        <v>238</v>
      </c>
    </row>
    <row r="1060" spans="1:14">
      <c r="A1060" s="34">
        <v>42167</v>
      </c>
      <c r="B1060" s="35">
        <v>0.37152777777777773</v>
      </c>
      <c r="C1060" s="36">
        <v>4</v>
      </c>
      <c r="D1060" s="36">
        <v>406</v>
      </c>
      <c r="E1060" s="36" t="s">
        <v>55</v>
      </c>
      <c r="F1060" s="36">
        <v>22</v>
      </c>
      <c r="G1060" s="36" t="s">
        <v>115</v>
      </c>
      <c r="H1060" s="52">
        <v>14.46</v>
      </c>
      <c r="I1060" s="57">
        <v>4.1925098266727971</v>
      </c>
      <c r="J1060" s="57">
        <v>10690.974969170282</v>
      </c>
      <c r="K1060" s="57">
        <v>-0.40414955734938113</v>
      </c>
      <c r="L1060" s="52">
        <v>16.149999999999999</v>
      </c>
      <c r="M1060" s="56">
        <v>44.6</v>
      </c>
      <c r="N1060" s="37" t="s">
        <v>238</v>
      </c>
    </row>
    <row r="1061" spans="1:14">
      <c r="A1061" s="34">
        <v>42167</v>
      </c>
      <c r="B1061" s="35">
        <v>0.37152777777777773</v>
      </c>
      <c r="C1061" s="36">
        <v>4</v>
      </c>
      <c r="D1061" s="36">
        <v>414</v>
      </c>
      <c r="E1061" s="36" t="s">
        <v>46</v>
      </c>
      <c r="F1061" s="36">
        <v>23</v>
      </c>
      <c r="G1061" s="36" t="s">
        <v>114</v>
      </c>
      <c r="H1061" s="52">
        <v>14.46</v>
      </c>
      <c r="I1061" s="57">
        <v>2.5757067843832688</v>
      </c>
      <c r="J1061" s="57">
        <v>33987.361446818126</v>
      </c>
      <c r="K1061" s="57">
        <v>-4.5929593216124349</v>
      </c>
      <c r="L1061" s="52">
        <v>15.75</v>
      </c>
      <c r="M1061" s="56">
        <v>44.8</v>
      </c>
      <c r="N1061" s="37" t="s">
        <v>238</v>
      </c>
    </row>
    <row r="1062" spans="1:14">
      <c r="A1062" s="34">
        <v>42167</v>
      </c>
      <c r="B1062" s="35">
        <v>0.37152777777777773</v>
      </c>
      <c r="C1062" s="36">
        <v>4</v>
      </c>
      <c r="D1062" s="36">
        <v>414</v>
      </c>
      <c r="E1062" s="36" t="s">
        <v>46</v>
      </c>
      <c r="F1062" s="36">
        <v>24</v>
      </c>
      <c r="G1062" s="36" t="s">
        <v>114</v>
      </c>
      <c r="H1062" s="52">
        <v>14.46</v>
      </c>
      <c r="I1062" s="57">
        <v>2.2520688391240555</v>
      </c>
      <c r="J1062" s="57">
        <v>29212.902832874348</v>
      </c>
      <c r="K1062" s="57">
        <v>0.80959850140707812</v>
      </c>
      <c r="L1062" s="52">
        <v>15.75</v>
      </c>
      <c r="M1062" s="56">
        <v>45.3</v>
      </c>
      <c r="N1062" s="37" t="s">
        <v>238</v>
      </c>
    </row>
    <row r="1063" spans="1:14">
      <c r="A1063" s="34">
        <v>42172</v>
      </c>
      <c r="B1063" s="35">
        <v>0.40069444444444446</v>
      </c>
      <c r="C1063" s="36">
        <v>1</v>
      </c>
      <c r="D1063" s="36">
        <v>105</v>
      </c>
      <c r="E1063" s="36" t="s">
        <v>55</v>
      </c>
      <c r="F1063" s="36">
        <v>1</v>
      </c>
      <c r="G1063" s="36" t="s">
        <v>115</v>
      </c>
      <c r="H1063" s="52">
        <v>20.88</v>
      </c>
      <c r="I1063" s="57">
        <v>13.205375413483477</v>
      </c>
      <c r="J1063" s="57">
        <v>39656.799358729455</v>
      </c>
      <c r="K1063" s="57">
        <v>-2.8578334306514015</v>
      </c>
      <c r="L1063" s="52">
        <v>18.299999999999997</v>
      </c>
      <c r="M1063" s="56">
        <v>31.8</v>
      </c>
      <c r="N1063" s="37" t="s">
        <v>238</v>
      </c>
    </row>
    <row r="1064" spans="1:14">
      <c r="A1064" s="34">
        <v>42172</v>
      </c>
      <c r="B1064" s="35">
        <v>0.40069444444444446</v>
      </c>
      <c r="C1064" s="36">
        <v>1</v>
      </c>
      <c r="D1064" s="36">
        <v>105</v>
      </c>
      <c r="E1064" s="36" t="s">
        <v>55</v>
      </c>
      <c r="F1064" s="36">
        <v>2</v>
      </c>
      <c r="G1064" s="36" t="s">
        <v>115</v>
      </c>
      <c r="H1064" s="52">
        <v>20.88</v>
      </c>
      <c r="I1064" s="57">
        <v>13.796423774559324</v>
      </c>
      <c r="J1064" s="57">
        <v>28885.859350552018</v>
      </c>
      <c r="K1064" s="57">
        <v>-0.70291083935329668</v>
      </c>
      <c r="L1064" s="52">
        <v>18.5</v>
      </c>
      <c r="M1064" s="56">
        <v>29.3</v>
      </c>
      <c r="N1064" s="37" t="s">
        <v>238</v>
      </c>
    </row>
    <row r="1065" spans="1:14">
      <c r="A1065" s="34">
        <v>42172</v>
      </c>
      <c r="B1065" s="35">
        <v>0.40069444444444446</v>
      </c>
      <c r="C1065" s="36">
        <v>1</v>
      </c>
      <c r="D1065" s="36">
        <v>107</v>
      </c>
      <c r="E1065" s="36" t="s">
        <v>59</v>
      </c>
      <c r="F1065" s="36">
        <v>3</v>
      </c>
      <c r="G1065" s="36" t="s">
        <v>114</v>
      </c>
      <c r="H1065" s="52">
        <v>20.88</v>
      </c>
      <c r="I1065" s="57">
        <v>6.1765002036251575</v>
      </c>
      <c r="J1065" s="57">
        <v>163657.40234820294</v>
      </c>
      <c r="K1065" s="57">
        <v>0.30168384225282441</v>
      </c>
      <c r="L1065" s="52">
        <v>16.75</v>
      </c>
      <c r="M1065" s="56">
        <v>39.200000000000003</v>
      </c>
      <c r="N1065" s="37" t="s">
        <v>238</v>
      </c>
    </row>
    <row r="1066" spans="1:14">
      <c r="A1066" s="34">
        <v>42172</v>
      </c>
      <c r="B1066" s="35">
        <v>0.40069444444444446</v>
      </c>
      <c r="C1066" s="36">
        <v>1</v>
      </c>
      <c r="D1066" s="36">
        <v>107</v>
      </c>
      <c r="E1066" s="36" t="s">
        <v>59</v>
      </c>
      <c r="F1066" s="36">
        <v>4</v>
      </c>
      <c r="G1066" s="36" t="s">
        <v>114</v>
      </c>
      <c r="H1066" s="52">
        <v>20.88</v>
      </c>
      <c r="I1066" s="57">
        <v>4.9171919526504606</v>
      </c>
      <c r="J1066" s="57">
        <v>131714.94520062531</v>
      </c>
      <c r="K1066" s="57">
        <v>-4.3491971684434745</v>
      </c>
      <c r="L1066" s="52">
        <v>16.899999999999999</v>
      </c>
      <c r="M1066" s="56">
        <v>34.700000000000003</v>
      </c>
      <c r="N1066" s="37" t="s">
        <v>238</v>
      </c>
    </row>
    <row r="1067" spans="1:14">
      <c r="A1067" s="34">
        <v>42172</v>
      </c>
      <c r="B1067" s="35">
        <v>0.42708333333333331</v>
      </c>
      <c r="C1067" s="36">
        <v>1</v>
      </c>
      <c r="D1067" s="36">
        <v>111</v>
      </c>
      <c r="E1067" s="36" t="s">
        <v>45</v>
      </c>
      <c r="F1067" s="36">
        <v>5</v>
      </c>
      <c r="G1067" s="36" t="s">
        <v>114</v>
      </c>
      <c r="H1067" s="52">
        <v>22.29</v>
      </c>
      <c r="I1067" s="57">
        <v>6.371974167714626</v>
      </c>
      <c r="J1067" s="57">
        <v>244048.16693534135</v>
      </c>
      <c r="K1067" s="57">
        <v>-0.64529435798690149</v>
      </c>
      <c r="L1067" s="52">
        <v>17.399999999999999</v>
      </c>
      <c r="M1067" s="56">
        <v>38.799999999999997</v>
      </c>
      <c r="N1067" s="37" t="s">
        <v>238</v>
      </c>
    </row>
    <row r="1068" spans="1:14">
      <c r="A1068" s="34">
        <v>42172</v>
      </c>
      <c r="B1068" s="35">
        <v>0.42708333333333331</v>
      </c>
      <c r="C1068" s="36">
        <v>1</v>
      </c>
      <c r="D1068" s="36">
        <v>111</v>
      </c>
      <c r="E1068" s="36" t="s">
        <v>45</v>
      </c>
      <c r="F1068" s="36">
        <v>6</v>
      </c>
      <c r="G1068" s="36" t="s">
        <v>114</v>
      </c>
      <c r="H1068" s="52">
        <v>22.29</v>
      </c>
      <c r="I1068" s="57">
        <v>6.1858960855494676</v>
      </c>
      <c r="J1068" s="57">
        <v>325727.49391684763</v>
      </c>
      <c r="K1068" s="57">
        <v>2.4323405458065976</v>
      </c>
      <c r="L1068" s="52">
        <v>17.600000000000001</v>
      </c>
      <c r="M1068" s="56">
        <v>40.4</v>
      </c>
      <c r="N1068" s="37" t="s">
        <v>238</v>
      </c>
    </row>
    <row r="1069" spans="1:14">
      <c r="A1069" s="34">
        <v>42172</v>
      </c>
      <c r="B1069" s="35">
        <v>0.42708333333333331</v>
      </c>
      <c r="C1069" s="36">
        <v>1</v>
      </c>
      <c r="D1069" s="36">
        <v>113</v>
      </c>
      <c r="E1069" s="36" t="s">
        <v>46</v>
      </c>
      <c r="F1069" s="36">
        <v>7</v>
      </c>
      <c r="G1069" s="36" t="s">
        <v>114</v>
      </c>
      <c r="H1069" s="52">
        <v>22.29</v>
      </c>
      <c r="I1069" s="57">
        <v>3.6142757595566439</v>
      </c>
      <c r="J1069" s="57">
        <v>135510.84414671597</v>
      </c>
      <c r="K1069" s="57">
        <v>3.972879576267168</v>
      </c>
      <c r="L1069" s="52">
        <v>18.100000000000001</v>
      </c>
      <c r="M1069" s="56">
        <v>35.1</v>
      </c>
      <c r="N1069" s="37" t="s">
        <v>238</v>
      </c>
    </row>
    <row r="1070" spans="1:14">
      <c r="A1070" s="34">
        <v>42172</v>
      </c>
      <c r="B1070" s="35">
        <v>0.42708333333333331</v>
      </c>
      <c r="C1070" s="36">
        <v>1</v>
      </c>
      <c r="D1070" s="36">
        <v>113</v>
      </c>
      <c r="E1070" s="36" t="s">
        <v>46</v>
      </c>
      <c r="F1070" s="36">
        <v>8</v>
      </c>
      <c r="G1070" s="36" t="s">
        <v>114</v>
      </c>
      <c r="H1070" s="52">
        <v>22.29</v>
      </c>
      <c r="I1070" s="57">
        <v>3.9703388282730372</v>
      </c>
      <c r="J1070" s="57">
        <v>221184.88846094656</v>
      </c>
      <c r="K1070" s="57">
        <v>-1.7777597385265638</v>
      </c>
      <c r="L1070" s="52">
        <v>17.899999999999999</v>
      </c>
      <c r="M1070" s="56">
        <v>42.7</v>
      </c>
      <c r="N1070" s="37" t="s">
        <v>238</v>
      </c>
    </row>
    <row r="1071" spans="1:14">
      <c r="A1071" s="34">
        <v>42172</v>
      </c>
      <c r="B1071" s="35">
        <v>0.4861111111111111</v>
      </c>
      <c r="C1071" s="36">
        <v>3</v>
      </c>
      <c r="D1071" s="36">
        <v>311</v>
      </c>
      <c r="E1071" s="36" t="s">
        <v>46</v>
      </c>
      <c r="F1071" s="36">
        <v>9</v>
      </c>
      <c r="G1071" s="36" t="s">
        <v>114</v>
      </c>
      <c r="H1071" s="52">
        <v>24.01</v>
      </c>
      <c r="I1071" s="57">
        <v>11.618909226696568</v>
      </c>
      <c r="J1071" s="57">
        <v>141709.12082817941</v>
      </c>
      <c r="K1071" s="57">
        <v>1.7208927325725727</v>
      </c>
      <c r="L1071" s="52">
        <v>20.05</v>
      </c>
      <c r="M1071" s="56">
        <v>29.2</v>
      </c>
      <c r="N1071" s="37" t="s">
        <v>238</v>
      </c>
    </row>
    <row r="1072" spans="1:14">
      <c r="A1072" s="34">
        <v>42172</v>
      </c>
      <c r="B1072" s="35">
        <v>0.4861111111111111</v>
      </c>
      <c r="C1072" s="36">
        <v>3</v>
      </c>
      <c r="D1072" s="36">
        <v>311</v>
      </c>
      <c r="E1072" s="36" t="s">
        <v>46</v>
      </c>
      <c r="F1072" s="36">
        <v>10</v>
      </c>
      <c r="G1072" s="36" t="s">
        <v>114</v>
      </c>
      <c r="H1072" s="52">
        <v>24.01</v>
      </c>
      <c r="I1072" s="57">
        <v>8.8824188557790364</v>
      </c>
      <c r="J1072" s="57">
        <v>181105.95837336083</v>
      </c>
      <c r="K1072" s="57">
        <v>-1.5562312612683422</v>
      </c>
      <c r="L1072" s="52">
        <v>19.950000000000003</v>
      </c>
      <c r="M1072" s="56">
        <v>30.7</v>
      </c>
      <c r="N1072" s="37" t="s">
        <v>238</v>
      </c>
    </row>
    <row r="1073" spans="1:14">
      <c r="A1073" s="34">
        <v>42172</v>
      </c>
      <c r="B1073" s="35">
        <v>0.4861111111111111</v>
      </c>
      <c r="C1073" s="36">
        <v>3</v>
      </c>
      <c r="D1073" s="36">
        <v>305</v>
      </c>
      <c r="E1073" s="36" t="s">
        <v>45</v>
      </c>
      <c r="F1073" s="36">
        <v>11</v>
      </c>
      <c r="G1073" s="36" t="s">
        <v>114</v>
      </c>
      <c r="H1073" s="52">
        <v>24.01</v>
      </c>
      <c r="I1073" s="57">
        <v>10.811271844807942</v>
      </c>
      <c r="J1073" s="57">
        <v>246295.73400258462</v>
      </c>
      <c r="K1073" s="57">
        <v>-1.8799484995547224</v>
      </c>
      <c r="L1073" s="52">
        <v>17.950000000000003</v>
      </c>
      <c r="M1073" s="56">
        <v>35.700000000000003</v>
      </c>
      <c r="N1073" s="37" t="s">
        <v>238</v>
      </c>
    </row>
    <row r="1074" spans="1:14">
      <c r="A1074" s="34">
        <v>42172</v>
      </c>
      <c r="B1074" s="35">
        <v>0.4861111111111111</v>
      </c>
      <c r="C1074" s="36">
        <v>3</v>
      </c>
      <c r="D1074" s="36">
        <v>305</v>
      </c>
      <c r="E1074" s="36" t="s">
        <v>45</v>
      </c>
      <c r="F1074" s="36">
        <v>12</v>
      </c>
      <c r="G1074" s="36" t="s">
        <v>114</v>
      </c>
      <c r="H1074" s="52">
        <v>24.01</v>
      </c>
      <c r="I1074" s="57">
        <v>3.2091438612533141</v>
      </c>
      <c r="J1074" s="57">
        <v>126884.14764092177</v>
      </c>
      <c r="K1074" s="57">
        <v>4.1961377839791822</v>
      </c>
      <c r="L1074" s="52">
        <v>18.600000000000001</v>
      </c>
      <c r="M1074" s="56">
        <v>29.7</v>
      </c>
      <c r="N1074" s="37" t="s">
        <v>238</v>
      </c>
    </row>
    <row r="1075" spans="1:14">
      <c r="A1075" s="34">
        <v>42172</v>
      </c>
      <c r="B1075" s="35">
        <v>0.39930555555555558</v>
      </c>
      <c r="C1075" s="36">
        <v>3</v>
      </c>
      <c r="D1075" s="36">
        <v>308</v>
      </c>
      <c r="E1075" s="36" t="s">
        <v>55</v>
      </c>
      <c r="F1075" s="36">
        <v>13</v>
      </c>
      <c r="G1075" s="36" t="s">
        <v>115</v>
      </c>
      <c r="H1075" s="52">
        <v>21.16</v>
      </c>
      <c r="I1075" s="57">
        <v>18.031334144343266</v>
      </c>
      <c r="J1075" s="57">
        <v>37488.970513690758</v>
      </c>
      <c r="K1075" s="57">
        <v>-1.9610037710819801</v>
      </c>
      <c r="L1075" s="52">
        <v>17.399999999999999</v>
      </c>
      <c r="M1075" s="56">
        <v>39.700000000000003</v>
      </c>
      <c r="N1075" s="37" t="s">
        <v>238</v>
      </c>
    </row>
    <row r="1076" spans="1:14">
      <c r="A1076" s="34">
        <v>42172</v>
      </c>
      <c r="B1076" s="35">
        <v>0.39930555555555558</v>
      </c>
      <c r="C1076" s="36">
        <v>3</v>
      </c>
      <c r="D1076" s="36">
        <v>308</v>
      </c>
      <c r="E1076" s="36" t="s">
        <v>55</v>
      </c>
      <c r="F1076" s="36">
        <v>14</v>
      </c>
      <c r="G1076" s="36" t="s">
        <v>115</v>
      </c>
      <c r="H1076" s="52">
        <v>21.16</v>
      </c>
      <c r="I1076" s="57">
        <v>16.508712036722393</v>
      </c>
      <c r="J1076" s="57">
        <v>41972.597530811778</v>
      </c>
      <c r="K1076" s="57">
        <v>-3.7737158540651903</v>
      </c>
      <c r="L1076" s="52">
        <v>17.700000000000003</v>
      </c>
      <c r="M1076" s="56">
        <v>32.200000000000003</v>
      </c>
      <c r="N1076" s="37" t="s">
        <v>238</v>
      </c>
    </row>
    <row r="1077" spans="1:14">
      <c r="A1077" s="34">
        <v>42172</v>
      </c>
      <c r="B1077" s="35">
        <v>0.39930555555555558</v>
      </c>
      <c r="C1077" s="36">
        <v>3</v>
      </c>
      <c r="D1077" s="36">
        <v>309</v>
      </c>
      <c r="E1077" s="36" t="s">
        <v>59</v>
      </c>
      <c r="F1077" s="36">
        <v>15</v>
      </c>
      <c r="G1077" s="36" t="s">
        <v>114</v>
      </c>
      <c r="H1077" s="52">
        <v>21.16</v>
      </c>
      <c r="I1077" s="57">
        <v>10.642024457258746</v>
      </c>
      <c r="J1077" s="57">
        <v>330063.63211837161</v>
      </c>
      <c r="K1077" s="57">
        <v>-0.58168928088344862</v>
      </c>
      <c r="L1077" s="52">
        <v>16.149999999999999</v>
      </c>
      <c r="M1077" s="56">
        <v>40.1</v>
      </c>
      <c r="N1077" s="37" t="s">
        <v>238</v>
      </c>
    </row>
    <row r="1078" spans="1:14">
      <c r="A1078" s="34">
        <v>42172</v>
      </c>
      <c r="B1078" s="35">
        <v>0.39930555555555558</v>
      </c>
      <c r="C1078" s="36">
        <v>3</v>
      </c>
      <c r="D1078" s="36">
        <v>309</v>
      </c>
      <c r="E1078" s="36" t="s">
        <v>59</v>
      </c>
      <c r="F1078" s="36">
        <v>16</v>
      </c>
      <c r="G1078" s="36" t="s">
        <v>114</v>
      </c>
      <c r="H1078" s="52">
        <v>21.16</v>
      </c>
      <c r="I1078" s="57">
        <v>8.9853836749969886</v>
      </c>
      <c r="J1078" s="57">
        <v>261170.68655060368</v>
      </c>
      <c r="K1078" s="57">
        <v>-1.4433855554381612</v>
      </c>
      <c r="L1078" s="52">
        <v>16.350000000000001</v>
      </c>
      <c r="M1078" s="56">
        <v>45.6</v>
      </c>
      <c r="N1078" s="37" t="s">
        <v>238</v>
      </c>
    </row>
    <row r="1079" spans="1:14">
      <c r="A1079" s="34">
        <v>42172</v>
      </c>
      <c r="B1079" s="35">
        <v>0.44097222222222227</v>
      </c>
      <c r="C1079" s="36">
        <v>4</v>
      </c>
      <c r="D1079" s="36">
        <v>409</v>
      </c>
      <c r="E1079" s="36" t="s">
        <v>45</v>
      </c>
      <c r="F1079" s="36">
        <v>17</v>
      </c>
      <c r="G1079" s="36" t="s">
        <v>114</v>
      </c>
      <c r="H1079" s="52">
        <v>22.67</v>
      </c>
      <c r="I1079" s="57">
        <v>13.275028661583342</v>
      </c>
      <c r="J1079" s="57">
        <v>249307.94696603759</v>
      </c>
      <c r="K1079" s="57">
        <v>3.9093131521652662</v>
      </c>
      <c r="L1079" s="52">
        <v>17</v>
      </c>
      <c r="M1079" s="56">
        <v>41.5</v>
      </c>
      <c r="N1079" s="37" t="s">
        <v>238</v>
      </c>
    </row>
    <row r="1080" spans="1:14">
      <c r="A1080" s="34">
        <v>42172</v>
      </c>
      <c r="B1080" s="35">
        <v>0.44097222222222227</v>
      </c>
      <c r="C1080" s="36">
        <v>4</v>
      </c>
      <c r="D1080" s="36">
        <v>409</v>
      </c>
      <c r="E1080" s="36" t="s">
        <v>45</v>
      </c>
      <c r="F1080" s="36">
        <v>18</v>
      </c>
      <c r="G1080" s="36" t="s">
        <v>114</v>
      </c>
      <c r="H1080" s="52">
        <v>22.67</v>
      </c>
      <c r="I1080" s="57">
        <v>11.216306149673066</v>
      </c>
      <c r="J1080" s="57">
        <v>237088.50982692128</v>
      </c>
      <c r="K1080" s="57">
        <v>-6.4518562486280668</v>
      </c>
      <c r="L1080" s="52">
        <v>17.200000000000003</v>
      </c>
      <c r="M1080" s="56">
        <v>43.4</v>
      </c>
      <c r="N1080" s="37" t="s">
        <v>238</v>
      </c>
    </row>
    <row r="1081" spans="1:14">
      <c r="A1081" s="34">
        <v>42172</v>
      </c>
      <c r="B1081" s="35">
        <v>0.44097222222222227</v>
      </c>
      <c r="C1081" s="36">
        <v>4</v>
      </c>
      <c r="D1081" s="36">
        <v>404</v>
      </c>
      <c r="E1081" s="36" t="s">
        <v>59</v>
      </c>
      <c r="F1081" s="36">
        <v>19</v>
      </c>
      <c r="G1081" s="36" t="s">
        <v>114</v>
      </c>
      <c r="H1081" s="52">
        <v>22.67</v>
      </c>
      <c r="I1081" s="57">
        <v>8.1983515734192256</v>
      </c>
      <c r="J1081" s="57">
        <v>248603.42172302591</v>
      </c>
      <c r="K1081" s="57">
        <v>8.8970450239331331</v>
      </c>
      <c r="L1081" s="52">
        <v>16.75</v>
      </c>
      <c r="M1081" s="56">
        <v>40.200000000000003</v>
      </c>
      <c r="N1081" s="37" t="s">
        <v>238</v>
      </c>
    </row>
    <row r="1082" spans="1:14">
      <c r="A1082" s="34">
        <v>42172</v>
      </c>
      <c r="B1082" s="35">
        <v>0.44097222222222227</v>
      </c>
      <c r="C1082" s="36">
        <v>4</v>
      </c>
      <c r="D1082" s="36">
        <v>404</v>
      </c>
      <c r="E1082" s="36" t="s">
        <v>59</v>
      </c>
      <c r="F1082" s="36">
        <v>20</v>
      </c>
      <c r="G1082" s="36" t="s">
        <v>114</v>
      </c>
      <c r="H1082" s="52">
        <v>22.67</v>
      </c>
      <c r="I1082" s="57">
        <v>10.478475759335526</v>
      </c>
      <c r="J1082" s="57">
        <v>292847.36933228426</v>
      </c>
      <c r="K1082" s="57">
        <v>-10.637935367017965</v>
      </c>
      <c r="L1082" s="52">
        <v>16.7</v>
      </c>
      <c r="M1082" s="56">
        <v>47.3</v>
      </c>
      <c r="N1082" s="37" t="s">
        <v>238</v>
      </c>
    </row>
    <row r="1083" spans="1:14">
      <c r="A1083" s="34">
        <v>42172</v>
      </c>
      <c r="B1083" s="35">
        <v>0.48749999999999999</v>
      </c>
      <c r="C1083" s="36">
        <v>4</v>
      </c>
      <c r="D1083" s="36">
        <v>406</v>
      </c>
      <c r="E1083" s="36" t="s">
        <v>55</v>
      </c>
      <c r="F1083" s="36">
        <v>21</v>
      </c>
      <c r="G1083" s="36" t="s">
        <v>115</v>
      </c>
      <c r="H1083" s="52">
        <v>24.05</v>
      </c>
      <c r="I1083" s="57">
        <v>14.377576919015146</v>
      </c>
      <c r="J1083" s="57">
        <v>41666.554120567402</v>
      </c>
      <c r="K1083" s="57">
        <v>-3.1944997408993649</v>
      </c>
      <c r="L1083" s="52">
        <v>20.100000000000001</v>
      </c>
      <c r="M1083" s="56">
        <v>47.8</v>
      </c>
      <c r="N1083" s="37" t="s">
        <v>238</v>
      </c>
    </row>
    <row r="1084" spans="1:14">
      <c r="A1084" s="34">
        <v>42172</v>
      </c>
      <c r="B1084" s="35">
        <v>0.48749999999999999</v>
      </c>
      <c r="C1084" s="36">
        <v>4</v>
      </c>
      <c r="D1084" s="36">
        <v>406</v>
      </c>
      <c r="E1084" s="36" t="s">
        <v>55</v>
      </c>
      <c r="F1084" s="36">
        <v>22</v>
      </c>
      <c r="G1084" s="36" t="s">
        <v>115</v>
      </c>
      <c r="H1084" s="52">
        <v>24.05</v>
      </c>
      <c r="I1084" s="57">
        <v>19.669955777376046</v>
      </c>
      <c r="J1084" s="57">
        <v>39953.2166927578</v>
      </c>
      <c r="K1084" s="57">
        <v>0.43528527946325996</v>
      </c>
      <c r="L1084" s="52">
        <v>19.399999999999999</v>
      </c>
      <c r="M1084" s="56">
        <v>37.799999999999997</v>
      </c>
      <c r="N1084" s="37" t="s">
        <v>238</v>
      </c>
    </row>
    <row r="1085" spans="1:14">
      <c r="A1085" s="34">
        <v>42172</v>
      </c>
      <c r="B1085" s="35">
        <v>0.48749999999999999</v>
      </c>
      <c r="C1085" s="36">
        <v>4</v>
      </c>
      <c r="D1085" s="36">
        <v>414</v>
      </c>
      <c r="E1085" s="36" t="s">
        <v>46</v>
      </c>
      <c r="F1085" s="36">
        <v>23</v>
      </c>
      <c r="G1085" s="36" t="s">
        <v>114</v>
      </c>
      <c r="H1085" s="52">
        <v>24.05</v>
      </c>
      <c r="I1085" s="57">
        <v>10.650512713926277</v>
      </c>
      <c r="J1085" s="57">
        <v>156178.17824810493</v>
      </c>
      <c r="K1085" s="57">
        <v>-8.969645114783674</v>
      </c>
      <c r="L1085" s="52">
        <v>19.2</v>
      </c>
      <c r="M1085" s="56">
        <v>42</v>
      </c>
      <c r="N1085" s="37" t="s">
        <v>238</v>
      </c>
    </row>
    <row r="1086" spans="1:14">
      <c r="A1086" s="34">
        <v>42172</v>
      </c>
      <c r="B1086" s="35">
        <v>0.48749999999999999</v>
      </c>
      <c r="C1086" s="36">
        <v>4</v>
      </c>
      <c r="D1086" s="36">
        <v>414</v>
      </c>
      <c r="E1086" s="36" t="s">
        <v>46</v>
      </c>
      <c r="F1086" s="36">
        <v>24</v>
      </c>
      <c r="G1086" s="36" t="s">
        <v>114</v>
      </c>
      <c r="H1086" s="52">
        <v>24.05</v>
      </c>
      <c r="I1086" s="57">
        <v>5.9302546441096391</v>
      </c>
      <c r="J1086" s="57">
        <v>152212.28395850994</v>
      </c>
      <c r="K1086" s="57">
        <v>-16.232207711343538</v>
      </c>
      <c r="L1086" s="52">
        <v>18.799999999999997</v>
      </c>
      <c r="M1086" s="56">
        <v>41</v>
      </c>
      <c r="N1086" s="37" t="s">
        <v>238</v>
      </c>
    </row>
    <row r="1087" spans="1:14">
      <c r="A1087" s="34">
        <v>42179</v>
      </c>
      <c r="B1087" s="35">
        <v>0.3888888888888889</v>
      </c>
      <c r="C1087" s="36">
        <v>1</v>
      </c>
      <c r="D1087" s="36">
        <v>105</v>
      </c>
      <c r="E1087" s="36" t="s">
        <v>55</v>
      </c>
      <c r="F1087" s="36">
        <v>1</v>
      </c>
      <c r="G1087" s="36" t="s">
        <v>115</v>
      </c>
      <c r="H1087" s="52">
        <v>23.47</v>
      </c>
      <c r="I1087" s="57">
        <v>5.7132975799000745</v>
      </c>
      <c r="J1087" s="57">
        <v>43317.611099850445</v>
      </c>
      <c r="K1087" s="57">
        <v>-7.119840384746837</v>
      </c>
      <c r="L1087" s="52">
        <v>18.2</v>
      </c>
      <c r="M1087" s="56">
        <v>37.6</v>
      </c>
      <c r="N1087" s="37" t="s">
        <v>238</v>
      </c>
    </row>
    <row r="1088" spans="1:14">
      <c r="A1088" s="34">
        <v>42179</v>
      </c>
      <c r="B1088" s="35">
        <v>0.3888888888888889</v>
      </c>
      <c r="C1088" s="36">
        <v>1</v>
      </c>
      <c r="D1088" s="36">
        <v>105</v>
      </c>
      <c r="E1088" s="36" t="s">
        <v>55</v>
      </c>
      <c r="F1088" s="36">
        <v>2</v>
      </c>
      <c r="G1088" s="36" t="s">
        <v>115</v>
      </c>
      <c r="H1088" s="52">
        <v>23.47</v>
      </c>
      <c r="I1088" s="57">
        <v>5.6354952570714607</v>
      </c>
      <c r="J1088" s="57">
        <v>37852.200269687295</v>
      </c>
      <c r="K1088" s="57">
        <v>-7.9335319638953896</v>
      </c>
      <c r="L1088" s="52">
        <v>17.95</v>
      </c>
      <c r="M1088" s="56">
        <v>38.9</v>
      </c>
      <c r="N1088" s="37" t="s">
        <v>238</v>
      </c>
    </row>
    <row r="1089" spans="1:14">
      <c r="A1089" s="34">
        <v>42179</v>
      </c>
      <c r="B1089" s="35">
        <v>0.3888888888888889</v>
      </c>
      <c r="C1089" s="36">
        <v>1</v>
      </c>
      <c r="D1089" s="36">
        <v>107</v>
      </c>
      <c r="E1089" s="36" t="s">
        <v>59</v>
      </c>
      <c r="F1089" s="36">
        <v>3</v>
      </c>
      <c r="G1089" s="36" t="s">
        <v>114</v>
      </c>
      <c r="H1089" s="52">
        <v>23.47</v>
      </c>
      <c r="I1089" s="57">
        <v>10.99256775532573</v>
      </c>
      <c r="J1089" s="57">
        <v>233009.57225423862</v>
      </c>
      <c r="K1089" s="57">
        <v>23.022598569872098</v>
      </c>
      <c r="L1089" s="52">
        <v>16.399999999999999</v>
      </c>
      <c r="M1089" s="56">
        <v>46</v>
      </c>
      <c r="N1089" s="37" t="s">
        <v>238</v>
      </c>
    </row>
    <row r="1090" spans="1:14">
      <c r="A1090" s="34">
        <v>42179</v>
      </c>
      <c r="B1090" s="35">
        <v>0.3888888888888889</v>
      </c>
      <c r="C1090" s="36">
        <v>1</v>
      </c>
      <c r="D1090" s="36">
        <v>107</v>
      </c>
      <c r="E1090" s="36" t="s">
        <v>59</v>
      </c>
      <c r="F1090" s="36">
        <v>4</v>
      </c>
      <c r="G1090" s="36" t="s">
        <v>114</v>
      </c>
      <c r="H1090" s="52">
        <v>23.47</v>
      </c>
      <c r="I1090" s="57">
        <v>7.4645430985625625</v>
      </c>
      <c r="J1090" s="57">
        <v>196607.40703752657</v>
      </c>
      <c r="K1090" s="57">
        <v>-28.571389182693181</v>
      </c>
      <c r="L1090" s="52">
        <v>16.700000000000003</v>
      </c>
      <c r="M1090" s="56">
        <v>43.2</v>
      </c>
      <c r="N1090" s="37" t="s">
        <v>238</v>
      </c>
    </row>
    <row r="1091" spans="1:14">
      <c r="A1091" s="34">
        <v>42179</v>
      </c>
      <c r="B1091" s="35">
        <v>0.44097222222222227</v>
      </c>
      <c r="C1091" s="36">
        <v>1</v>
      </c>
      <c r="D1091" s="36">
        <v>111</v>
      </c>
      <c r="E1091" s="36" t="s">
        <v>45</v>
      </c>
      <c r="F1091" s="36">
        <v>5</v>
      </c>
      <c r="G1091" s="36" t="s">
        <v>114</v>
      </c>
      <c r="H1091" s="52">
        <v>24.57</v>
      </c>
      <c r="I1091" s="57">
        <v>9.5018607537637472</v>
      </c>
      <c r="J1091" s="57">
        <v>260669.7536692888</v>
      </c>
      <c r="K1091" s="57">
        <v>-10.22884951337935</v>
      </c>
      <c r="L1091" s="52">
        <v>17.2</v>
      </c>
      <c r="M1091" s="56">
        <v>45.1</v>
      </c>
      <c r="N1091" s="37" t="s">
        <v>238</v>
      </c>
    </row>
    <row r="1092" spans="1:14">
      <c r="A1092" s="34">
        <v>42179</v>
      </c>
      <c r="B1092" s="35">
        <v>0.44097222222222227</v>
      </c>
      <c r="C1092" s="36">
        <v>1</v>
      </c>
      <c r="D1092" s="36">
        <v>111</v>
      </c>
      <c r="E1092" s="36" t="s">
        <v>45</v>
      </c>
      <c r="F1092" s="36">
        <v>6</v>
      </c>
      <c r="G1092" s="36" t="s">
        <v>114</v>
      </c>
      <c r="H1092" s="52">
        <v>24.57</v>
      </c>
      <c r="I1092" s="57">
        <v>5.5400281095499899</v>
      </c>
      <c r="J1092" s="57">
        <v>256024.25045018955</v>
      </c>
      <c r="K1092" s="57">
        <v>7.4536581727376863</v>
      </c>
      <c r="L1092" s="52">
        <v>17.2</v>
      </c>
      <c r="M1092" s="56">
        <v>45.5</v>
      </c>
      <c r="N1092" s="37" t="s">
        <v>238</v>
      </c>
    </row>
    <row r="1093" spans="1:14">
      <c r="A1093" s="34">
        <v>42179</v>
      </c>
      <c r="B1093" s="35">
        <v>0.44097222222222227</v>
      </c>
      <c r="C1093" s="36">
        <v>1</v>
      </c>
      <c r="D1093" s="36">
        <v>113</v>
      </c>
      <c r="E1093" s="36" t="s">
        <v>46</v>
      </c>
      <c r="F1093" s="36">
        <v>7</v>
      </c>
      <c r="G1093" s="36" t="s">
        <v>114</v>
      </c>
      <c r="H1093" s="52">
        <v>24.57</v>
      </c>
      <c r="I1093" s="57">
        <v>9.1229775607961869</v>
      </c>
      <c r="J1093" s="57">
        <v>187242.97455267989</v>
      </c>
      <c r="K1093" s="57">
        <v>-1.3666373526681981</v>
      </c>
      <c r="L1093" s="52">
        <v>17.8</v>
      </c>
      <c r="M1093" s="56">
        <v>37.9</v>
      </c>
      <c r="N1093" s="37" t="s">
        <v>238</v>
      </c>
    </row>
    <row r="1094" spans="1:14">
      <c r="A1094" s="34">
        <v>42179</v>
      </c>
      <c r="B1094" s="35">
        <v>0.44097222222222227</v>
      </c>
      <c r="C1094" s="36">
        <v>1</v>
      </c>
      <c r="D1094" s="36">
        <v>113</v>
      </c>
      <c r="E1094" s="36" t="s">
        <v>46</v>
      </c>
      <c r="F1094" s="36">
        <v>8</v>
      </c>
      <c r="G1094" s="36" t="s">
        <v>114</v>
      </c>
      <c r="H1094" s="52">
        <v>24.57</v>
      </c>
      <c r="I1094" s="57">
        <v>6.2677551630503228</v>
      </c>
      <c r="J1094" s="57">
        <v>208860.70696520727</v>
      </c>
      <c r="K1094" s="57">
        <v>9.7589346844251263</v>
      </c>
      <c r="L1094" s="52">
        <v>17.45</v>
      </c>
      <c r="M1094" s="56">
        <v>43.2</v>
      </c>
      <c r="N1094" s="37" t="s">
        <v>238</v>
      </c>
    </row>
    <row r="1095" spans="1:14">
      <c r="A1095" s="34">
        <v>42179</v>
      </c>
      <c r="B1095" s="35">
        <v>0.4861111111111111</v>
      </c>
      <c r="C1095" s="36">
        <v>3</v>
      </c>
      <c r="D1095" s="36">
        <v>311</v>
      </c>
      <c r="E1095" s="36" t="s">
        <v>46</v>
      </c>
      <c r="F1095" s="36">
        <v>9</v>
      </c>
      <c r="G1095" s="36" t="s">
        <v>114</v>
      </c>
      <c r="H1095" s="52">
        <v>25.17</v>
      </c>
      <c r="I1095" s="57">
        <v>10.085680801662686</v>
      </c>
      <c r="J1095" s="57">
        <v>134413.26765846938</v>
      </c>
      <c r="K1095" s="57">
        <v>-0.78113725184730665</v>
      </c>
      <c r="L1095" s="52">
        <v>19.3</v>
      </c>
      <c r="M1095" s="56">
        <v>39.700000000000003</v>
      </c>
      <c r="N1095" s="37" t="s">
        <v>238</v>
      </c>
    </row>
    <row r="1096" spans="1:14">
      <c r="A1096" s="34">
        <v>42179</v>
      </c>
      <c r="B1096" s="35">
        <v>0.4861111111111111</v>
      </c>
      <c r="C1096" s="36">
        <v>3</v>
      </c>
      <c r="D1096" s="36">
        <v>311</v>
      </c>
      <c r="E1096" s="36" t="s">
        <v>46</v>
      </c>
      <c r="F1096" s="36">
        <v>10</v>
      </c>
      <c r="G1096" s="36" t="s">
        <v>114</v>
      </c>
      <c r="H1096" s="52">
        <v>25.17</v>
      </c>
      <c r="I1096" s="57">
        <v>17.796902559325577</v>
      </c>
      <c r="J1096" s="57">
        <v>169167.29426153246</v>
      </c>
      <c r="K1096" s="57">
        <v>-3.8782493347879505</v>
      </c>
      <c r="L1096" s="52">
        <v>21.15</v>
      </c>
      <c r="M1096" s="56">
        <v>36.6</v>
      </c>
      <c r="N1096" s="37" t="s">
        <v>238</v>
      </c>
    </row>
    <row r="1097" spans="1:14">
      <c r="A1097" s="34">
        <v>42179</v>
      </c>
      <c r="B1097" s="35">
        <v>0.4861111111111111</v>
      </c>
      <c r="C1097" s="36">
        <v>3</v>
      </c>
      <c r="D1097" s="36">
        <v>305</v>
      </c>
      <c r="E1097" s="36" t="s">
        <v>45</v>
      </c>
      <c r="F1097" s="36">
        <v>11</v>
      </c>
      <c r="G1097" s="36" t="s">
        <v>114</v>
      </c>
      <c r="H1097" s="52">
        <v>25.17</v>
      </c>
      <c r="I1097" s="57">
        <v>10.622529035694335</v>
      </c>
      <c r="J1097" s="57">
        <v>238417.36947839818</v>
      </c>
      <c r="K1097" s="57">
        <v>-6.1155605969941913</v>
      </c>
      <c r="L1097" s="52">
        <v>17.850000000000001</v>
      </c>
      <c r="M1097" s="56">
        <v>39.200000000000003</v>
      </c>
      <c r="N1097" s="37" t="s">
        <v>238</v>
      </c>
    </row>
    <row r="1098" spans="1:14">
      <c r="A1098" s="34">
        <v>42179</v>
      </c>
      <c r="B1098" s="35">
        <v>0.4861111111111111</v>
      </c>
      <c r="C1098" s="36">
        <v>3</v>
      </c>
      <c r="D1098" s="36">
        <v>305</v>
      </c>
      <c r="E1098" s="36" t="s">
        <v>45</v>
      </c>
      <c r="F1098" s="36">
        <v>12</v>
      </c>
      <c r="G1098" s="36" t="s">
        <v>114</v>
      </c>
      <c r="H1098" s="52">
        <v>25.17</v>
      </c>
      <c r="I1098" s="57">
        <v>6.660283477015593</v>
      </c>
      <c r="J1098" s="57">
        <v>228834.23355289869</v>
      </c>
      <c r="K1098" s="57">
        <v>7.7387047326727902</v>
      </c>
      <c r="L1098" s="52">
        <v>18.149999999999999</v>
      </c>
      <c r="M1098" s="56">
        <v>44</v>
      </c>
      <c r="N1098" s="37" t="s">
        <v>238</v>
      </c>
    </row>
    <row r="1099" spans="1:14">
      <c r="A1099" s="34">
        <v>42179</v>
      </c>
      <c r="B1099" s="35">
        <v>0.49236111111111108</v>
      </c>
      <c r="C1099" s="36">
        <v>3</v>
      </c>
      <c r="D1099" s="36">
        <v>308</v>
      </c>
      <c r="E1099" s="36" t="s">
        <v>55</v>
      </c>
      <c r="F1099" s="36">
        <v>13</v>
      </c>
      <c r="G1099" s="36" t="s">
        <v>115</v>
      </c>
      <c r="H1099" s="52">
        <v>25.18</v>
      </c>
      <c r="I1099" s="57">
        <v>5.5160709069469966</v>
      </c>
      <c r="J1099" s="57">
        <v>38025.987251759878</v>
      </c>
      <c r="K1099" s="57">
        <v>-7.9205015307124373</v>
      </c>
      <c r="L1099" s="52">
        <v>20.6</v>
      </c>
      <c r="M1099" s="56">
        <v>34.1</v>
      </c>
      <c r="N1099" s="37" t="s">
        <v>238</v>
      </c>
    </row>
    <row r="1100" spans="1:14">
      <c r="A1100" s="34">
        <v>42179</v>
      </c>
      <c r="B1100" s="35">
        <v>0.49236111111111108</v>
      </c>
      <c r="C1100" s="36">
        <v>3</v>
      </c>
      <c r="D1100" s="36">
        <v>308</v>
      </c>
      <c r="E1100" s="36" t="s">
        <v>55</v>
      </c>
      <c r="F1100" s="36">
        <v>14</v>
      </c>
      <c r="G1100" s="36" t="s">
        <v>115</v>
      </c>
      <c r="H1100" s="52">
        <v>25.18</v>
      </c>
      <c r="I1100" s="57">
        <v>9.1225226262579593</v>
      </c>
      <c r="J1100" s="57">
        <v>62722.046991394876</v>
      </c>
      <c r="K1100" s="57">
        <v>-6.8921454469406331</v>
      </c>
      <c r="L1100" s="52">
        <v>20.45</v>
      </c>
      <c r="M1100" s="56">
        <v>28.6</v>
      </c>
      <c r="N1100" s="37" t="s">
        <v>238</v>
      </c>
    </row>
    <row r="1101" spans="1:14">
      <c r="A1101" s="34">
        <v>42179</v>
      </c>
      <c r="B1101" s="35">
        <v>0.49236111111111108</v>
      </c>
      <c r="C1101" s="36">
        <v>3</v>
      </c>
      <c r="D1101" s="36">
        <v>309</v>
      </c>
      <c r="E1101" s="36" t="s">
        <v>59</v>
      </c>
      <c r="F1101" s="36">
        <v>15</v>
      </c>
      <c r="G1101" s="36" t="s">
        <v>114</v>
      </c>
      <c r="H1101" s="52">
        <v>25.18</v>
      </c>
      <c r="I1101" s="57">
        <v>9.7501703499072931</v>
      </c>
      <c r="J1101" s="57">
        <v>279269.46421692579</v>
      </c>
      <c r="K1101" s="57">
        <v>-4.0203831715327825</v>
      </c>
      <c r="L1101" s="52">
        <v>18.600000000000001</v>
      </c>
      <c r="M1101" s="56">
        <v>38.1</v>
      </c>
      <c r="N1101" s="37" t="s">
        <v>238</v>
      </c>
    </row>
    <row r="1102" spans="1:14">
      <c r="A1102" s="34">
        <v>42179</v>
      </c>
      <c r="B1102" s="35">
        <v>0.49236111111111108</v>
      </c>
      <c r="C1102" s="36">
        <v>3</v>
      </c>
      <c r="D1102" s="36">
        <v>309</v>
      </c>
      <c r="E1102" s="36" t="s">
        <v>59</v>
      </c>
      <c r="F1102" s="36">
        <v>16</v>
      </c>
      <c r="G1102" s="36" t="s">
        <v>114</v>
      </c>
      <c r="H1102" s="52">
        <v>25.18</v>
      </c>
      <c r="I1102" s="57">
        <v>6.2657056467411607</v>
      </c>
      <c r="J1102" s="57">
        <v>218548.33660934257</v>
      </c>
      <c r="K1102" s="57">
        <v>-5.1445686316238541</v>
      </c>
      <c r="L1102" s="52">
        <v>18.5</v>
      </c>
      <c r="M1102" s="56">
        <v>39</v>
      </c>
      <c r="N1102" s="37" t="s">
        <v>238</v>
      </c>
    </row>
    <row r="1103" spans="1:14">
      <c r="A1103" s="34">
        <v>42179</v>
      </c>
      <c r="B1103" s="35">
        <v>0.38541666666666669</v>
      </c>
      <c r="C1103" s="36">
        <v>4</v>
      </c>
      <c r="D1103" s="36">
        <v>409</v>
      </c>
      <c r="E1103" s="36" t="s">
        <v>45</v>
      </c>
      <c r="F1103" s="36">
        <v>17</v>
      </c>
      <c r="G1103" s="36" t="s">
        <v>114</v>
      </c>
      <c r="H1103" s="52">
        <v>23.4</v>
      </c>
      <c r="I1103" s="57">
        <v>7.3229742370268145</v>
      </c>
      <c r="J1103" s="57">
        <v>184182.03805296755</v>
      </c>
      <c r="K1103" s="57">
        <v>-4.8522449930616309</v>
      </c>
      <c r="L1103" s="52">
        <v>17.649999999999999</v>
      </c>
      <c r="M1103" s="56">
        <v>42.1</v>
      </c>
      <c r="N1103" s="37" t="s">
        <v>238</v>
      </c>
    </row>
    <row r="1104" spans="1:14">
      <c r="A1104" s="34">
        <v>42179</v>
      </c>
      <c r="B1104" s="35">
        <v>0.38541666666666669</v>
      </c>
      <c r="C1104" s="36">
        <v>4</v>
      </c>
      <c r="D1104" s="36">
        <v>409</v>
      </c>
      <c r="E1104" s="36" t="s">
        <v>45</v>
      </c>
      <c r="F1104" s="36">
        <v>18</v>
      </c>
      <c r="G1104" s="36" t="s">
        <v>114</v>
      </c>
      <c r="H1104" s="52">
        <v>23.4</v>
      </c>
      <c r="I1104" s="57">
        <v>7.8909146277173186</v>
      </c>
      <c r="J1104" s="57">
        <v>159806.60500862304</v>
      </c>
      <c r="K1104" s="57">
        <v>-3.0378821025065337</v>
      </c>
      <c r="L1104" s="52">
        <v>17.549999999999997</v>
      </c>
      <c r="M1104" s="56">
        <v>38.1</v>
      </c>
      <c r="N1104" s="37" t="s">
        <v>238</v>
      </c>
    </row>
    <row r="1105" spans="1:14">
      <c r="A1105" s="34">
        <v>42179</v>
      </c>
      <c r="B1105" s="35">
        <v>0.38541666666666669</v>
      </c>
      <c r="C1105" s="36">
        <v>4</v>
      </c>
      <c r="D1105" s="36">
        <v>404</v>
      </c>
      <c r="E1105" s="36" t="s">
        <v>59</v>
      </c>
      <c r="F1105" s="36">
        <v>19</v>
      </c>
      <c r="G1105" s="36" t="s">
        <v>114</v>
      </c>
      <c r="H1105" s="52">
        <v>23.4</v>
      </c>
      <c r="I1105" s="57">
        <v>7.8831319570671958</v>
      </c>
      <c r="J1105" s="57">
        <v>163516.39900635515</v>
      </c>
      <c r="K1105" s="57">
        <v>5.2129439824410575</v>
      </c>
      <c r="L1105" s="52">
        <v>17.25</v>
      </c>
      <c r="M1105" s="56">
        <v>39.9</v>
      </c>
      <c r="N1105" s="37" t="s">
        <v>238</v>
      </c>
    </row>
    <row r="1106" spans="1:14">
      <c r="A1106" s="34">
        <v>42179</v>
      </c>
      <c r="B1106" s="35">
        <v>0.38541666666666669</v>
      </c>
      <c r="C1106" s="36">
        <v>4</v>
      </c>
      <c r="D1106" s="36">
        <v>404</v>
      </c>
      <c r="E1106" s="36" t="s">
        <v>59</v>
      </c>
      <c r="F1106" s="36">
        <v>20</v>
      </c>
      <c r="G1106" s="36" t="s">
        <v>114</v>
      </c>
      <c r="H1106" s="52">
        <v>23.4</v>
      </c>
      <c r="I1106" s="57">
        <v>5.5585779450621562</v>
      </c>
      <c r="J1106" s="57">
        <v>192686.03988982749</v>
      </c>
      <c r="K1106" s="57">
        <v>0.347857582806818</v>
      </c>
      <c r="L1106" s="52">
        <v>17.45</v>
      </c>
      <c r="M1106" s="56">
        <v>41.3</v>
      </c>
      <c r="N1106" s="37" t="s">
        <v>238</v>
      </c>
    </row>
    <row r="1107" spans="1:14">
      <c r="A1107" s="34">
        <v>42179</v>
      </c>
      <c r="B1107" s="35">
        <v>0.4375</v>
      </c>
      <c r="C1107" s="36">
        <v>4</v>
      </c>
      <c r="D1107" s="36">
        <v>406</v>
      </c>
      <c r="E1107" s="36" t="s">
        <v>55</v>
      </c>
      <c r="F1107" s="36">
        <v>21</v>
      </c>
      <c r="G1107" s="36" t="s">
        <v>115</v>
      </c>
      <c r="H1107" s="52">
        <v>24.46</v>
      </c>
      <c r="I1107" s="57">
        <v>5.5941489527478119</v>
      </c>
      <c r="J1107" s="57">
        <v>47697.502874476129</v>
      </c>
      <c r="K1107" s="57">
        <v>-4.5097890027974135</v>
      </c>
      <c r="L1107" s="52">
        <v>19.8</v>
      </c>
      <c r="M1107" s="56">
        <v>46.1</v>
      </c>
      <c r="N1107" s="37" t="s">
        <v>238</v>
      </c>
    </row>
    <row r="1108" spans="1:14">
      <c r="A1108" s="34">
        <v>42179</v>
      </c>
      <c r="B1108" s="35">
        <v>0.4375</v>
      </c>
      <c r="C1108" s="36">
        <v>4</v>
      </c>
      <c r="D1108" s="36">
        <v>406</v>
      </c>
      <c r="E1108" s="36" t="s">
        <v>55</v>
      </c>
      <c r="F1108" s="36">
        <v>22</v>
      </c>
      <c r="G1108" s="36" t="s">
        <v>115</v>
      </c>
      <c r="H1108" s="52">
        <v>24.46</v>
      </c>
      <c r="I1108" s="57">
        <v>6.0347887179190041</v>
      </c>
      <c r="J1108" s="57">
        <v>46466.262618837558</v>
      </c>
      <c r="K1108" s="57">
        <v>-2.5581085230183924</v>
      </c>
      <c r="L1108" s="52">
        <v>19.149999999999999</v>
      </c>
      <c r="M1108" s="56">
        <v>26.2</v>
      </c>
      <c r="N1108" s="37" t="s">
        <v>238</v>
      </c>
    </row>
    <row r="1109" spans="1:14">
      <c r="A1109" s="34">
        <v>42179</v>
      </c>
      <c r="B1109" s="35">
        <v>0.4375</v>
      </c>
      <c r="C1109" s="36">
        <v>4</v>
      </c>
      <c r="D1109" s="36">
        <v>414</v>
      </c>
      <c r="E1109" s="36" t="s">
        <v>46</v>
      </c>
      <c r="F1109" s="36">
        <v>23</v>
      </c>
      <c r="G1109" s="36" t="s">
        <v>114</v>
      </c>
      <c r="H1109" s="52">
        <v>24.46</v>
      </c>
      <c r="I1109" s="57">
        <v>9.8680459589237479</v>
      </c>
      <c r="J1109" s="57">
        <v>156564.35000052961</v>
      </c>
      <c r="K1109" s="57">
        <v>7.4921135996218311</v>
      </c>
      <c r="L1109" s="52">
        <v>19.25</v>
      </c>
      <c r="M1109" s="56">
        <v>30.9</v>
      </c>
      <c r="N1109" s="37" t="s">
        <v>238</v>
      </c>
    </row>
    <row r="1110" spans="1:14">
      <c r="A1110" s="34">
        <v>42179</v>
      </c>
      <c r="B1110" s="35">
        <v>0.4375</v>
      </c>
      <c r="C1110" s="36">
        <v>4</v>
      </c>
      <c r="D1110" s="36">
        <v>414</v>
      </c>
      <c r="E1110" s="36" t="s">
        <v>46</v>
      </c>
      <c r="F1110" s="36">
        <v>24</v>
      </c>
      <c r="G1110" s="36" t="s">
        <v>114</v>
      </c>
      <c r="H1110" s="52">
        <v>24.46</v>
      </c>
      <c r="I1110" s="57">
        <v>5.5071138618816757</v>
      </c>
      <c r="J1110" s="57">
        <v>171945.29387927015</v>
      </c>
      <c r="K1110" s="57">
        <v>-12.11027003724611</v>
      </c>
      <c r="L1110" s="52">
        <v>19.899999999999999</v>
      </c>
      <c r="M1110" s="56">
        <v>33.700000000000003</v>
      </c>
      <c r="N1110" s="37" t="s">
        <v>238</v>
      </c>
    </row>
    <row r="1111" spans="1:14">
      <c r="A1111" s="34">
        <v>42193</v>
      </c>
      <c r="B1111" s="35">
        <v>0.36805555555555558</v>
      </c>
      <c r="C1111" s="36">
        <v>1</v>
      </c>
      <c r="D1111" s="36">
        <v>105</v>
      </c>
      <c r="E1111" s="36" t="s">
        <v>55</v>
      </c>
      <c r="F1111" s="36">
        <v>1</v>
      </c>
      <c r="G1111" s="36" t="s">
        <v>115</v>
      </c>
      <c r="H1111" s="52">
        <v>16.34</v>
      </c>
      <c r="I1111" s="57">
        <v>2.9319336333685171</v>
      </c>
      <c r="J1111" s="57">
        <v>27764.182865508326</v>
      </c>
      <c r="K1111" s="57">
        <v>1.0576268731527738</v>
      </c>
      <c r="L1111" s="52">
        <v>16.25</v>
      </c>
      <c r="M1111" s="56">
        <v>23.2</v>
      </c>
      <c r="N1111" s="37" t="s">
        <v>238</v>
      </c>
    </row>
    <row r="1112" spans="1:14">
      <c r="A1112" s="34">
        <v>42193</v>
      </c>
      <c r="B1112" s="35">
        <v>0.36805555555555558</v>
      </c>
      <c r="C1112" s="36">
        <v>1</v>
      </c>
      <c r="D1112" s="36">
        <v>105</v>
      </c>
      <c r="E1112" s="36" t="s">
        <v>55</v>
      </c>
      <c r="F1112" s="36">
        <v>2</v>
      </c>
      <c r="G1112" s="36" t="s">
        <v>115</v>
      </c>
      <c r="H1112" s="52">
        <v>16.34</v>
      </c>
      <c r="I1112" s="57">
        <v>5.0288072119710749</v>
      </c>
      <c r="J1112" s="57">
        <v>24133.853690096843</v>
      </c>
      <c r="K1112" s="57">
        <v>-3.5662495661384432</v>
      </c>
      <c r="L1112" s="52">
        <v>15.95</v>
      </c>
      <c r="M1112" s="56">
        <v>27.5</v>
      </c>
      <c r="N1112" s="37" t="s">
        <v>238</v>
      </c>
    </row>
    <row r="1113" spans="1:14">
      <c r="A1113" s="34">
        <v>42193</v>
      </c>
      <c r="B1113" s="35">
        <v>0.36805555555555558</v>
      </c>
      <c r="C1113" s="36">
        <v>1</v>
      </c>
      <c r="D1113" s="36">
        <v>107</v>
      </c>
      <c r="E1113" s="36" t="s">
        <v>59</v>
      </c>
      <c r="F1113" s="36">
        <v>3</v>
      </c>
      <c r="G1113" s="36" t="s">
        <v>114</v>
      </c>
      <c r="H1113" s="52">
        <v>16.34</v>
      </c>
      <c r="I1113" s="57">
        <v>11.172436642908982</v>
      </c>
      <c r="J1113" s="57">
        <v>106605.06073536277</v>
      </c>
      <c r="K1113" s="57">
        <v>-3.9643619971150517</v>
      </c>
      <c r="L1113" s="52">
        <v>17.100000000000001</v>
      </c>
      <c r="M1113" s="56">
        <v>35.6</v>
      </c>
      <c r="N1113" s="37" t="s">
        <v>238</v>
      </c>
    </row>
    <row r="1114" spans="1:14">
      <c r="A1114" s="34">
        <v>42193</v>
      </c>
      <c r="B1114" s="35">
        <v>0.36805555555555558</v>
      </c>
      <c r="C1114" s="36">
        <v>1</v>
      </c>
      <c r="D1114" s="36">
        <v>107</v>
      </c>
      <c r="E1114" s="36" t="s">
        <v>59</v>
      </c>
      <c r="F1114" s="36">
        <v>4</v>
      </c>
      <c r="G1114" s="36" t="s">
        <v>114</v>
      </c>
      <c r="H1114" s="52">
        <v>16.34</v>
      </c>
      <c r="I1114" s="57">
        <v>9.7506022434135673</v>
      </c>
      <c r="J1114" s="57">
        <v>130224.38966453986</v>
      </c>
      <c r="K1114" s="57">
        <v>8.851782020684805</v>
      </c>
      <c r="L1114" s="52">
        <v>17.3</v>
      </c>
      <c r="M1114" s="56">
        <v>40.799999999999997</v>
      </c>
      <c r="N1114" s="37" t="s">
        <v>238</v>
      </c>
    </row>
    <row r="1115" spans="1:14">
      <c r="A1115" s="34">
        <v>42193</v>
      </c>
      <c r="B1115" s="35">
        <v>0.40972222222222227</v>
      </c>
      <c r="C1115" s="36">
        <v>1</v>
      </c>
      <c r="D1115" s="36">
        <v>111</v>
      </c>
      <c r="E1115" s="36" t="s">
        <v>45</v>
      </c>
      <c r="F1115" s="36">
        <v>5</v>
      </c>
      <c r="G1115" s="36" t="s">
        <v>114</v>
      </c>
      <c r="H1115" s="52">
        <v>17.579999999999998</v>
      </c>
      <c r="I1115" s="57">
        <v>4.7278364870072078</v>
      </c>
      <c r="J1115" s="57">
        <v>170116.47169294881</v>
      </c>
      <c r="K1115" s="57">
        <v>-8.6323123677495666</v>
      </c>
      <c r="L1115" s="52">
        <v>17.649999999999999</v>
      </c>
      <c r="M1115" s="56">
        <v>39.5</v>
      </c>
      <c r="N1115" s="37" t="s">
        <v>238</v>
      </c>
    </row>
    <row r="1116" spans="1:14">
      <c r="A1116" s="34">
        <v>42193</v>
      </c>
      <c r="B1116" s="35">
        <v>0.40972222222222199</v>
      </c>
      <c r="C1116" s="36">
        <v>1</v>
      </c>
      <c r="D1116" s="36">
        <v>111</v>
      </c>
      <c r="E1116" s="36" t="s">
        <v>45</v>
      </c>
      <c r="F1116" s="36">
        <v>6</v>
      </c>
      <c r="G1116" s="36" t="s">
        <v>114</v>
      </c>
      <c r="H1116" s="52">
        <v>17.579999999999998</v>
      </c>
      <c r="I1116" s="57">
        <v>4.3793056079856809</v>
      </c>
      <c r="J1116" s="57">
        <v>161534.00652175033</v>
      </c>
      <c r="K1116" s="57">
        <v>4.2285866794954439</v>
      </c>
      <c r="L1116" s="52">
        <v>17.8</v>
      </c>
      <c r="M1116" s="56">
        <v>35.799999999999997</v>
      </c>
      <c r="N1116" s="37" t="s">
        <v>238</v>
      </c>
    </row>
    <row r="1117" spans="1:14">
      <c r="A1117" s="34">
        <v>42193</v>
      </c>
      <c r="B1117" s="35">
        <v>0.40972222222222199</v>
      </c>
      <c r="C1117" s="36">
        <v>1</v>
      </c>
      <c r="D1117" s="36">
        <v>113</v>
      </c>
      <c r="E1117" s="36" t="s">
        <v>46</v>
      </c>
      <c r="F1117" s="36">
        <v>7</v>
      </c>
      <c r="G1117" s="36" t="s">
        <v>114</v>
      </c>
      <c r="H1117" s="52">
        <v>17.579999999999998</v>
      </c>
      <c r="I1117" s="57">
        <v>6.476187350784671</v>
      </c>
      <c r="J1117" s="57">
        <v>110157.81278357035</v>
      </c>
      <c r="K1117" s="57">
        <v>-12.363911219420768</v>
      </c>
      <c r="L1117" s="52">
        <v>17.75</v>
      </c>
      <c r="M1117" s="56">
        <v>30.3</v>
      </c>
      <c r="N1117" s="37" t="s">
        <v>238</v>
      </c>
    </row>
    <row r="1118" spans="1:14">
      <c r="A1118" s="34">
        <v>42193</v>
      </c>
      <c r="B1118" s="35">
        <v>0.40972222222222199</v>
      </c>
      <c r="C1118" s="36">
        <v>1</v>
      </c>
      <c r="D1118" s="36">
        <v>113</v>
      </c>
      <c r="E1118" s="36" t="s">
        <v>46</v>
      </c>
      <c r="F1118" s="36">
        <v>8</v>
      </c>
      <c r="G1118" s="36" t="s">
        <v>114</v>
      </c>
      <c r="H1118" s="52">
        <v>17.579999999999998</v>
      </c>
      <c r="I1118" s="57">
        <v>11.58487345742982</v>
      </c>
      <c r="J1118" s="57">
        <v>119638.02438086797</v>
      </c>
      <c r="K1118" s="57">
        <v>-1.0464396338638866</v>
      </c>
      <c r="L1118" s="52">
        <v>17.75</v>
      </c>
      <c r="M1118" s="56">
        <v>35.299999999999997</v>
      </c>
      <c r="N1118" s="37" t="s">
        <v>238</v>
      </c>
    </row>
    <row r="1119" spans="1:14">
      <c r="A1119" s="34">
        <v>42193</v>
      </c>
      <c r="B1119" s="35">
        <v>0.4513888888888889</v>
      </c>
      <c r="C1119" s="36">
        <v>3</v>
      </c>
      <c r="D1119" s="36">
        <v>311</v>
      </c>
      <c r="E1119" s="36" t="s">
        <v>46</v>
      </c>
      <c r="F1119" s="36">
        <v>9</v>
      </c>
      <c r="G1119" s="36" t="s">
        <v>114</v>
      </c>
      <c r="H1119" s="52">
        <v>19.03</v>
      </c>
      <c r="I1119" s="57">
        <v>6.6912277535195663</v>
      </c>
      <c r="J1119" s="57">
        <v>94373.689637211457</v>
      </c>
      <c r="K1119" s="57">
        <v>0.82579873187490505</v>
      </c>
      <c r="L1119" s="52">
        <v>18.55</v>
      </c>
      <c r="M1119" s="56">
        <v>28.6</v>
      </c>
      <c r="N1119" s="37" t="s">
        <v>238</v>
      </c>
    </row>
    <row r="1120" spans="1:14">
      <c r="A1120" s="34">
        <v>42193</v>
      </c>
      <c r="B1120" s="35">
        <v>0.4513888888888889</v>
      </c>
      <c r="C1120" s="36">
        <v>3</v>
      </c>
      <c r="D1120" s="36">
        <v>311</v>
      </c>
      <c r="E1120" s="36" t="s">
        <v>46</v>
      </c>
      <c r="F1120" s="36">
        <v>10</v>
      </c>
      <c r="G1120" s="36" t="s">
        <v>114</v>
      </c>
      <c r="H1120" s="52">
        <v>19.03</v>
      </c>
      <c r="I1120" s="57">
        <v>5.6781702404546817</v>
      </c>
      <c r="J1120" s="57">
        <v>66618.184839771056</v>
      </c>
      <c r="K1120" s="57">
        <v>-5.3755148631044181</v>
      </c>
      <c r="L1120" s="52">
        <v>19.100000000000001</v>
      </c>
      <c r="M1120" s="56">
        <v>29.6</v>
      </c>
      <c r="N1120" s="37" t="s">
        <v>238</v>
      </c>
    </row>
    <row r="1121" spans="1:14">
      <c r="A1121" s="34">
        <v>42193</v>
      </c>
      <c r="B1121" s="35">
        <v>0.4513888888888889</v>
      </c>
      <c r="C1121" s="36">
        <v>3</v>
      </c>
      <c r="D1121" s="36">
        <v>305</v>
      </c>
      <c r="E1121" s="36" t="s">
        <v>45</v>
      </c>
      <c r="F1121" s="36">
        <v>11</v>
      </c>
      <c r="G1121" s="36" t="s">
        <v>114</v>
      </c>
      <c r="H1121" s="52">
        <v>19.03</v>
      </c>
      <c r="I1121" s="57">
        <v>7.0954975759205912</v>
      </c>
      <c r="J1121" s="57">
        <v>194965.2449453435</v>
      </c>
      <c r="K1121" s="57">
        <v>2.4037657969634409</v>
      </c>
      <c r="L1121" s="52">
        <v>17.950000000000003</v>
      </c>
      <c r="M1121" s="56">
        <v>32.5</v>
      </c>
      <c r="N1121" s="37" t="s">
        <v>238</v>
      </c>
    </row>
    <row r="1122" spans="1:14">
      <c r="A1122" s="34">
        <v>42193</v>
      </c>
      <c r="B1122" s="35">
        <v>0.4513888888888889</v>
      </c>
      <c r="C1122" s="36">
        <v>3</v>
      </c>
      <c r="D1122" s="36">
        <v>305</v>
      </c>
      <c r="E1122" s="36" t="s">
        <v>45</v>
      </c>
      <c r="F1122" s="36">
        <v>12</v>
      </c>
      <c r="G1122" s="36" t="s">
        <v>114</v>
      </c>
      <c r="H1122" s="52">
        <v>19.03</v>
      </c>
      <c r="I1122" s="57">
        <v>7.6630577958554555</v>
      </c>
      <c r="J1122" s="57">
        <v>258704.98137056138</v>
      </c>
      <c r="K1122" s="57">
        <v>4.5822182113280441</v>
      </c>
      <c r="L1122" s="52">
        <v>18.149999999999999</v>
      </c>
      <c r="M1122" s="56">
        <v>35.9</v>
      </c>
      <c r="N1122" s="37" t="s">
        <v>238</v>
      </c>
    </row>
    <row r="1123" spans="1:14">
      <c r="A1123" s="34">
        <v>42193</v>
      </c>
      <c r="B1123" s="35">
        <v>0.46180555555555558</v>
      </c>
      <c r="C1123" s="36">
        <v>3</v>
      </c>
      <c r="D1123" s="36">
        <v>308</v>
      </c>
      <c r="E1123" s="36" t="s">
        <v>55</v>
      </c>
      <c r="F1123" s="36">
        <v>13</v>
      </c>
      <c r="G1123" s="36" t="s">
        <v>115</v>
      </c>
      <c r="H1123" s="52">
        <v>19.260000000000002</v>
      </c>
      <c r="I1123" s="57">
        <v>6.6845082654775183</v>
      </c>
      <c r="J1123" s="57">
        <v>26130.114942265787</v>
      </c>
      <c r="K1123" s="57">
        <v>-5.7707042039119134</v>
      </c>
      <c r="L1123" s="52">
        <v>16.100000000000001</v>
      </c>
      <c r="M1123" s="56">
        <v>27.3</v>
      </c>
      <c r="N1123" s="37" t="s">
        <v>238</v>
      </c>
    </row>
    <row r="1124" spans="1:14">
      <c r="A1124" s="34">
        <v>42193</v>
      </c>
      <c r="B1124" s="35">
        <v>0.46180555555555558</v>
      </c>
      <c r="C1124" s="36">
        <v>3</v>
      </c>
      <c r="D1124" s="36">
        <v>308</v>
      </c>
      <c r="E1124" s="36" t="s">
        <v>55</v>
      </c>
      <c r="F1124" s="36">
        <v>14</v>
      </c>
      <c r="G1124" s="36" t="s">
        <v>115</v>
      </c>
      <c r="H1124" s="52">
        <v>19.260000000000002</v>
      </c>
      <c r="I1124" s="57">
        <v>7.6961216565096793</v>
      </c>
      <c r="J1124" s="57">
        <v>39937.040188481755</v>
      </c>
      <c r="K1124" s="57">
        <v>-1.0124390091692763</v>
      </c>
      <c r="L1124" s="52">
        <v>15.85</v>
      </c>
      <c r="M1124" s="56">
        <v>25.4</v>
      </c>
      <c r="N1124" s="37" t="s">
        <v>238</v>
      </c>
    </row>
    <row r="1125" spans="1:14">
      <c r="A1125" s="34">
        <v>42193</v>
      </c>
      <c r="B1125" s="35">
        <v>0.46180555555555558</v>
      </c>
      <c r="C1125" s="36">
        <v>3</v>
      </c>
      <c r="D1125" s="36">
        <v>309</v>
      </c>
      <c r="E1125" s="36" t="s">
        <v>59</v>
      </c>
      <c r="F1125" s="36">
        <v>15</v>
      </c>
      <c r="G1125" s="36" t="s">
        <v>114</v>
      </c>
      <c r="H1125" s="52">
        <v>19.260000000000002</v>
      </c>
      <c r="I1125" s="57">
        <v>7.7321615394305931</v>
      </c>
      <c r="J1125" s="57">
        <v>166726.46499571542</v>
      </c>
      <c r="K1125" s="57">
        <v>-2.0092441132943146</v>
      </c>
      <c r="L1125" s="52">
        <v>16.899999999999999</v>
      </c>
      <c r="M1125" s="56">
        <v>31.1</v>
      </c>
      <c r="N1125" s="37" t="s">
        <v>238</v>
      </c>
    </row>
    <row r="1126" spans="1:14">
      <c r="A1126" s="34">
        <v>42193</v>
      </c>
      <c r="B1126" s="35">
        <v>0.46180555555555558</v>
      </c>
      <c r="C1126" s="36">
        <v>3</v>
      </c>
      <c r="D1126" s="36">
        <v>309</v>
      </c>
      <c r="E1126" s="36" t="s">
        <v>59</v>
      </c>
      <c r="F1126" s="36">
        <v>16</v>
      </c>
      <c r="G1126" s="36" t="s">
        <v>114</v>
      </c>
      <c r="H1126" s="52">
        <v>19.260000000000002</v>
      </c>
      <c r="I1126" s="57">
        <v>11.773182536217091</v>
      </c>
      <c r="J1126" s="57">
        <v>161592.01947261632</v>
      </c>
      <c r="K1126" s="57">
        <v>-2.9170806069649182</v>
      </c>
      <c r="L1126" s="52">
        <v>17.100000000000001</v>
      </c>
      <c r="M1126" s="56">
        <v>37.1</v>
      </c>
      <c r="N1126" s="37" t="s">
        <v>238</v>
      </c>
    </row>
    <row r="1127" spans="1:14">
      <c r="A1127" s="34">
        <v>42193</v>
      </c>
      <c r="B1127" s="35">
        <v>0.41319444444444442</v>
      </c>
      <c r="C1127" s="36">
        <v>4</v>
      </c>
      <c r="D1127" s="36">
        <v>409</v>
      </c>
      <c r="E1127" s="36" t="s">
        <v>45</v>
      </c>
      <c r="F1127" s="36">
        <v>17</v>
      </c>
      <c r="G1127" s="36" t="s">
        <v>114</v>
      </c>
      <c r="H1127" s="52">
        <v>17.71</v>
      </c>
      <c r="I1127" s="57">
        <v>5.4306310001728244</v>
      </c>
      <c r="J1127" s="57">
        <v>122084.55641650045</v>
      </c>
      <c r="K1127" s="57">
        <v>-1.4625280186471696</v>
      </c>
      <c r="L1127" s="52">
        <v>16.649999999999999</v>
      </c>
      <c r="M1127" s="56">
        <v>40.4</v>
      </c>
      <c r="N1127" s="37" t="s">
        <v>238</v>
      </c>
    </row>
    <row r="1128" spans="1:14">
      <c r="A1128" s="34">
        <v>42193</v>
      </c>
      <c r="B1128" s="35">
        <v>0.41319444444444442</v>
      </c>
      <c r="C1128" s="36">
        <v>4</v>
      </c>
      <c r="D1128" s="36">
        <v>409</v>
      </c>
      <c r="E1128" s="36" t="s">
        <v>45</v>
      </c>
      <c r="F1128" s="36">
        <v>18</v>
      </c>
      <c r="G1128" s="36" t="s">
        <v>114</v>
      </c>
      <c r="H1128" s="52">
        <v>17.71</v>
      </c>
      <c r="I1128" s="57">
        <v>3.9832358674444883</v>
      </c>
      <c r="J1128" s="57">
        <v>111174.40806644337</v>
      </c>
      <c r="K1128" s="57">
        <v>-1.2460427561772482</v>
      </c>
      <c r="L1128" s="52">
        <v>16.649999999999999</v>
      </c>
      <c r="M1128" s="56">
        <v>32.799999999999997</v>
      </c>
      <c r="N1128" s="37" t="s">
        <v>238</v>
      </c>
    </row>
    <row r="1129" spans="1:14">
      <c r="A1129" s="34">
        <v>42193</v>
      </c>
      <c r="B1129" s="35">
        <v>0.41319444444444442</v>
      </c>
      <c r="C1129" s="36">
        <v>4</v>
      </c>
      <c r="D1129" s="36">
        <v>404</v>
      </c>
      <c r="E1129" s="36" t="s">
        <v>59</v>
      </c>
      <c r="F1129" s="36">
        <v>19</v>
      </c>
      <c r="G1129" s="36" t="s">
        <v>114</v>
      </c>
      <c r="H1129" s="52">
        <v>17.71</v>
      </c>
      <c r="I1129" s="57">
        <v>8.5780853472871339</v>
      </c>
      <c r="J1129" s="57">
        <v>99345.554778724283</v>
      </c>
      <c r="K1129" s="57">
        <v>-6.2726940957900723</v>
      </c>
      <c r="L1129" s="52">
        <v>16.55</v>
      </c>
      <c r="M1129" s="56">
        <v>38.5</v>
      </c>
      <c r="N1129" s="37" t="s">
        <v>238</v>
      </c>
    </row>
    <row r="1130" spans="1:14">
      <c r="A1130" s="34">
        <v>42193</v>
      </c>
      <c r="B1130" s="35">
        <v>0.41319444444444442</v>
      </c>
      <c r="C1130" s="36">
        <v>4</v>
      </c>
      <c r="D1130" s="36">
        <v>404</v>
      </c>
      <c r="E1130" s="36" t="s">
        <v>59</v>
      </c>
      <c r="F1130" s="36">
        <v>20</v>
      </c>
      <c r="G1130" s="36" t="s">
        <v>114</v>
      </c>
      <c r="H1130" s="52">
        <v>17.71</v>
      </c>
      <c r="I1130" s="57">
        <v>6.4510051760978921</v>
      </c>
      <c r="J1130" s="57">
        <v>117043.49109269184</v>
      </c>
      <c r="K1130" s="57">
        <v>-0.5235088748755069</v>
      </c>
      <c r="L1130" s="52">
        <v>16.399999999999999</v>
      </c>
      <c r="M1130" s="56">
        <v>37</v>
      </c>
      <c r="N1130" s="37" t="s">
        <v>238</v>
      </c>
    </row>
    <row r="1131" spans="1:14">
      <c r="A1131" s="34">
        <v>42193</v>
      </c>
      <c r="B1131" s="35">
        <v>0.375</v>
      </c>
      <c r="C1131" s="36">
        <v>4</v>
      </c>
      <c r="D1131" s="36">
        <v>406</v>
      </c>
      <c r="E1131" s="36" t="s">
        <v>55</v>
      </c>
      <c r="F1131" s="36">
        <v>21</v>
      </c>
      <c r="G1131" s="36" t="s">
        <v>115</v>
      </c>
      <c r="H1131" s="52">
        <v>16.559999999999999</v>
      </c>
      <c r="I1131" s="57">
        <v>2.024886337614674</v>
      </c>
      <c r="J1131" s="57">
        <v>28311.835152317399</v>
      </c>
      <c r="K1131" s="57">
        <v>-2.9335270864569059</v>
      </c>
      <c r="L1131" s="52">
        <v>15.7</v>
      </c>
      <c r="M1131" s="56">
        <v>28.5</v>
      </c>
      <c r="N1131" s="37" t="s">
        <v>238</v>
      </c>
    </row>
    <row r="1132" spans="1:14">
      <c r="A1132" s="34">
        <v>42193</v>
      </c>
      <c r="B1132" s="35">
        <v>0.375</v>
      </c>
      <c r="C1132" s="36">
        <v>4</v>
      </c>
      <c r="D1132" s="36">
        <v>406</v>
      </c>
      <c r="E1132" s="36" t="s">
        <v>55</v>
      </c>
      <c r="F1132" s="36">
        <v>22</v>
      </c>
      <c r="G1132" s="36" t="s">
        <v>115</v>
      </c>
      <c r="H1132" s="52">
        <v>16.559999999999999</v>
      </c>
      <c r="I1132" s="57">
        <v>7.8025893980392063</v>
      </c>
      <c r="J1132" s="57">
        <v>22055.796617706357</v>
      </c>
      <c r="K1132" s="57">
        <v>-1.5006027021477539</v>
      </c>
      <c r="L1132" s="52">
        <v>15.15</v>
      </c>
      <c r="M1132" s="56">
        <v>24.9</v>
      </c>
      <c r="N1132" s="37" t="s">
        <v>238</v>
      </c>
    </row>
    <row r="1133" spans="1:14">
      <c r="A1133" s="34">
        <v>42193</v>
      </c>
      <c r="B1133" s="35">
        <v>0.375</v>
      </c>
      <c r="C1133" s="36">
        <v>4</v>
      </c>
      <c r="D1133" s="36">
        <v>414</v>
      </c>
      <c r="E1133" s="36" t="s">
        <v>46</v>
      </c>
      <c r="F1133" s="36">
        <v>23</v>
      </c>
      <c r="G1133" s="36" t="s">
        <v>114</v>
      </c>
      <c r="H1133" s="52">
        <v>16.559999999999999</v>
      </c>
      <c r="I1133" s="57">
        <v>4.4025405737624377</v>
      </c>
      <c r="J1133" s="57">
        <v>71334.417215372785</v>
      </c>
      <c r="K1133" s="57">
        <v>-5.7125080141968994</v>
      </c>
      <c r="L1133" s="52">
        <v>16.05</v>
      </c>
      <c r="M1133" s="56">
        <v>28.4</v>
      </c>
      <c r="N1133" s="37" t="s">
        <v>238</v>
      </c>
    </row>
    <row r="1134" spans="1:14">
      <c r="A1134" s="34">
        <v>42193</v>
      </c>
      <c r="B1134" s="35">
        <v>0.375</v>
      </c>
      <c r="C1134" s="36">
        <v>4</v>
      </c>
      <c r="D1134" s="36">
        <v>414</v>
      </c>
      <c r="E1134" s="36" t="s">
        <v>46</v>
      </c>
      <c r="F1134" s="36">
        <v>24</v>
      </c>
      <c r="G1134" s="36" t="s">
        <v>114</v>
      </c>
      <c r="H1134" s="52">
        <v>16.559999999999999</v>
      </c>
      <c r="I1134" s="57">
        <v>6.1837163021980626</v>
      </c>
      <c r="J1134" s="57">
        <v>89830.923980110994</v>
      </c>
      <c r="K1134" s="57">
        <v>-13.203361827168019</v>
      </c>
      <c r="L1134" s="52">
        <v>16.149999999999999</v>
      </c>
      <c r="M1134" s="56">
        <v>28.5</v>
      </c>
      <c r="N1134" s="37" t="s">
        <v>238</v>
      </c>
    </row>
    <row r="1135" spans="1:14">
      <c r="A1135" s="34">
        <v>42205</v>
      </c>
      <c r="B1135" s="35">
        <v>0.375</v>
      </c>
      <c r="C1135" s="36">
        <v>1</v>
      </c>
      <c r="D1135" s="36">
        <v>105</v>
      </c>
      <c r="E1135" s="36" t="s">
        <v>55</v>
      </c>
      <c r="F1135" s="36">
        <v>1</v>
      </c>
      <c r="G1135" s="36" t="s">
        <v>115</v>
      </c>
      <c r="H1135" s="52">
        <v>23.35</v>
      </c>
      <c r="I1135" s="57">
        <v>1.7228767154147211</v>
      </c>
      <c r="J1135" s="57">
        <v>30877.41960149123</v>
      </c>
      <c r="K1135" s="57" t="s">
        <v>238</v>
      </c>
      <c r="L1135" s="52">
        <v>18.5</v>
      </c>
      <c r="M1135" s="56">
        <v>36.700000000000003</v>
      </c>
      <c r="N1135" s="37" t="s">
        <v>238</v>
      </c>
    </row>
    <row r="1136" spans="1:14">
      <c r="A1136" s="34">
        <v>42205</v>
      </c>
      <c r="B1136" s="35">
        <v>0.375</v>
      </c>
      <c r="C1136" s="36">
        <v>1</v>
      </c>
      <c r="D1136" s="36">
        <v>105</v>
      </c>
      <c r="E1136" s="36" t="s">
        <v>55</v>
      </c>
      <c r="F1136" s="36">
        <v>2</v>
      </c>
      <c r="G1136" s="36" t="s">
        <v>115</v>
      </c>
      <c r="H1136" s="52">
        <v>23.35</v>
      </c>
      <c r="I1136" s="57">
        <v>3.0174850822907882</v>
      </c>
      <c r="J1136" s="57">
        <v>34110.497243764708</v>
      </c>
      <c r="K1136" s="57">
        <v>-8.6426015090994266</v>
      </c>
      <c r="L1136" s="52">
        <v>18.45</v>
      </c>
      <c r="M1136" s="56">
        <v>36.299999999999997</v>
      </c>
      <c r="N1136" s="37" t="s">
        <v>238</v>
      </c>
    </row>
    <row r="1137" spans="1:14">
      <c r="A1137" s="34">
        <v>42205</v>
      </c>
      <c r="B1137" s="35">
        <v>0.375</v>
      </c>
      <c r="C1137" s="36">
        <v>1</v>
      </c>
      <c r="D1137" s="36">
        <v>107</v>
      </c>
      <c r="E1137" s="36" t="s">
        <v>59</v>
      </c>
      <c r="F1137" s="36">
        <v>3</v>
      </c>
      <c r="G1137" s="36" t="s">
        <v>114</v>
      </c>
      <c r="H1137" s="52">
        <v>23.35</v>
      </c>
      <c r="I1137" s="57">
        <v>11.377734654511546</v>
      </c>
      <c r="J1137" s="57">
        <v>201980.82386311528</v>
      </c>
      <c r="K1137" s="57">
        <v>-9.6710024784611157</v>
      </c>
      <c r="L1137" s="52">
        <v>19.899999999999999</v>
      </c>
      <c r="M1137" s="56">
        <v>52.7</v>
      </c>
      <c r="N1137" s="37" t="s">
        <v>238</v>
      </c>
    </row>
    <row r="1138" spans="1:14">
      <c r="A1138" s="34">
        <v>42205</v>
      </c>
      <c r="B1138" s="35">
        <v>0.375</v>
      </c>
      <c r="C1138" s="36">
        <v>1</v>
      </c>
      <c r="D1138" s="36">
        <v>107</v>
      </c>
      <c r="E1138" s="36" t="s">
        <v>59</v>
      </c>
      <c r="F1138" s="36">
        <v>4</v>
      </c>
      <c r="G1138" s="36" t="s">
        <v>114</v>
      </c>
      <c r="H1138" s="52">
        <v>23.35</v>
      </c>
      <c r="I1138" s="57">
        <v>7.6833416384192743</v>
      </c>
      <c r="J1138" s="57">
        <v>218213.9626160117</v>
      </c>
      <c r="K1138" s="57">
        <v>3.7229398967717104</v>
      </c>
      <c r="L1138" s="52">
        <v>19.850000000000001</v>
      </c>
      <c r="M1138" s="56">
        <v>50.2</v>
      </c>
      <c r="N1138" s="37" t="s">
        <v>238</v>
      </c>
    </row>
    <row r="1139" spans="1:14">
      <c r="A1139" s="34">
        <v>42205</v>
      </c>
      <c r="B1139" s="35">
        <v>0.41666666666666669</v>
      </c>
      <c r="C1139" s="36">
        <v>1</v>
      </c>
      <c r="D1139" s="36">
        <v>111</v>
      </c>
      <c r="E1139" s="36" t="s">
        <v>45</v>
      </c>
      <c r="F1139" s="36">
        <v>5</v>
      </c>
      <c r="G1139" s="36" t="s">
        <v>114</v>
      </c>
      <c r="H1139" s="52">
        <v>24.06</v>
      </c>
      <c r="I1139" s="57">
        <v>8.7033624695500027</v>
      </c>
      <c r="J1139" s="57">
        <v>200940.39120972407</v>
      </c>
      <c r="K1139" s="57">
        <v>-3.2822359250162378</v>
      </c>
      <c r="L1139" s="52">
        <v>19.950000000000003</v>
      </c>
      <c r="M1139" s="56">
        <v>50</v>
      </c>
      <c r="N1139" s="37" t="s">
        <v>238</v>
      </c>
    </row>
    <row r="1140" spans="1:14">
      <c r="A1140" s="34">
        <v>42205</v>
      </c>
      <c r="B1140" s="35">
        <v>0.41666666666666669</v>
      </c>
      <c r="C1140" s="36">
        <v>1</v>
      </c>
      <c r="D1140" s="36">
        <v>111</v>
      </c>
      <c r="E1140" s="36" t="s">
        <v>45</v>
      </c>
      <c r="F1140" s="36">
        <v>6</v>
      </c>
      <c r="G1140" s="36" t="s">
        <v>114</v>
      </c>
      <c r="H1140" s="52">
        <v>24.06</v>
      </c>
      <c r="I1140" s="57">
        <v>7.411733051163405</v>
      </c>
      <c r="J1140" s="57">
        <v>234635.12928979212</v>
      </c>
      <c r="K1140" s="57">
        <v>-3.6082185877518973</v>
      </c>
      <c r="L1140" s="52">
        <v>20.3</v>
      </c>
      <c r="M1140" s="56">
        <v>49.5</v>
      </c>
      <c r="N1140" s="37" t="s">
        <v>238</v>
      </c>
    </row>
    <row r="1141" spans="1:14">
      <c r="A1141" s="34">
        <v>42205</v>
      </c>
      <c r="B1141" s="35">
        <v>0.41666666666666669</v>
      </c>
      <c r="C1141" s="36">
        <v>1</v>
      </c>
      <c r="D1141" s="36">
        <v>113</v>
      </c>
      <c r="E1141" s="36" t="s">
        <v>46</v>
      </c>
      <c r="F1141" s="36">
        <v>7</v>
      </c>
      <c r="G1141" s="36" t="s">
        <v>114</v>
      </c>
      <c r="H1141" s="52">
        <v>24.06</v>
      </c>
      <c r="I1141" s="57">
        <v>18.553952963273954</v>
      </c>
      <c r="J1141" s="57">
        <v>193989.04771099167</v>
      </c>
      <c r="K1141" s="57">
        <v>2.5231368063407067</v>
      </c>
      <c r="L1141" s="52">
        <v>20.149999999999999</v>
      </c>
      <c r="M1141" s="56">
        <v>43.9</v>
      </c>
      <c r="N1141" s="37" t="s">
        <v>238</v>
      </c>
    </row>
    <row r="1142" spans="1:14">
      <c r="A1142" s="34">
        <v>42205</v>
      </c>
      <c r="B1142" s="35">
        <v>0.41666666666666669</v>
      </c>
      <c r="C1142" s="36">
        <v>1</v>
      </c>
      <c r="D1142" s="36">
        <v>113</v>
      </c>
      <c r="E1142" s="36" t="s">
        <v>46</v>
      </c>
      <c r="F1142" s="36">
        <v>8</v>
      </c>
      <c r="G1142" s="36" t="s">
        <v>114</v>
      </c>
      <c r="H1142" s="52">
        <v>24.06</v>
      </c>
      <c r="I1142" s="57">
        <v>13.005018367016651</v>
      </c>
      <c r="J1142" s="57">
        <v>192158.88250581687</v>
      </c>
      <c r="K1142" s="57">
        <v>-3.9222119350803046</v>
      </c>
      <c r="L1142" s="52">
        <v>20.45</v>
      </c>
      <c r="M1142" s="56">
        <v>46.9</v>
      </c>
      <c r="N1142" s="37" t="s">
        <v>238</v>
      </c>
    </row>
    <row r="1143" spans="1:14">
      <c r="A1143" s="34">
        <v>42205</v>
      </c>
      <c r="B1143" s="35">
        <v>0.45833333333333331</v>
      </c>
      <c r="C1143" s="36">
        <v>3</v>
      </c>
      <c r="D1143" s="36">
        <v>311</v>
      </c>
      <c r="E1143" s="36" t="s">
        <v>46</v>
      </c>
      <c r="F1143" s="36">
        <v>9</v>
      </c>
      <c r="G1143" s="36" t="s">
        <v>114</v>
      </c>
      <c r="H1143" s="52">
        <v>24.75</v>
      </c>
      <c r="I1143" s="57">
        <v>6.0933798889217403</v>
      </c>
      <c r="J1143" s="57">
        <v>219386.0928319066</v>
      </c>
      <c r="K1143" s="57">
        <v>-1.7146924231907339</v>
      </c>
      <c r="L1143" s="52">
        <v>20.25</v>
      </c>
      <c r="M1143" s="56">
        <v>42</v>
      </c>
      <c r="N1143" s="37" t="s">
        <v>238</v>
      </c>
    </row>
    <row r="1144" spans="1:14">
      <c r="A1144" s="34">
        <v>42205</v>
      </c>
      <c r="B1144" s="35">
        <v>0.45833333333333331</v>
      </c>
      <c r="C1144" s="36">
        <v>3</v>
      </c>
      <c r="D1144" s="36">
        <v>311</v>
      </c>
      <c r="E1144" s="36" t="s">
        <v>46</v>
      </c>
      <c r="F1144" s="36">
        <v>10</v>
      </c>
      <c r="G1144" s="36" t="s">
        <v>114</v>
      </c>
      <c r="H1144" s="52">
        <v>24.75</v>
      </c>
      <c r="I1144" s="57">
        <v>7.3769347713453719</v>
      </c>
      <c r="J1144" s="57">
        <v>223734.97217140213</v>
      </c>
      <c r="K1144" s="57">
        <v>-2.2883992693050108</v>
      </c>
      <c r="L1144" s="52">
        <v>20.5</v>
      </c>
      <c r="M1144" s="56">
        <v>42.2</v>
      </c>
      <c r="N1144" s="37" t="s">
        <v>238</v>
      </c>
    </row>
    <row r="1145" spans="1:14">
      <c r="A1145" s="34">
        <v>42205</v>
      </c>
      <c r="B1145" s="35">
        <v>0.45833333333333331</v>
      </c>
      <c r="C1145" s="36">
        <v>3</v>
      </c>
      <c r="D1145" s="36">
        <v>305</v>
      </c>
      <c r="E1145" s="36" t="s">
        <v>45</v>
      </c>
      <c r="F1145" s="36">
        <v>11</v>
      </c>
      <c r="G1145" s="36" t="s">
        <v>114</v>
      </c>
      <c r="H1145" s="52">
        <v>24.75</v>
      </c>
      <c r="I1145" s="57">
        <v>6.1833735010507995</v>
      </c>
      <c r="J1145" s="57">
        <v>144598.60558385949</v>
      </c>
      <c r="K1145" s="57">
        <v>-5.6338782495259556</v>
      </c>
      <c r="L1145" s="52">
        <v>19.7</v>
      </c>
      <c r="M1145" s="56">
        <v>43.2</v>
      </c>
      <c r="N1145" s="37" t="s">
        <v>238</v>
      </c>
    </row>
    <row r="1146" spans="1:14">
      <c r="A1146" s="34">
        <v>42205</v>
      </c>
      <c r="B1146" s="35">
        <v>0.45833333333333331</v>
      </c>
      <c r="C1146" s="36">
        <v>3</v>
      </c>
      <c r="D1146" s="36">
        <v>305</v>
      </c>
      <c r="E1146" s="36" t="s">
        <v>45</v>
      </c>
      <c r="F1146" s="36">
        <v>12</v>
      </c>
      <c r="G1146" s="36" t="s">
        <v>114</v>
      </c>
      <c r="H1146" s="52">
        <v>24.75</v>
      </c>
      <c r="I1146" s="57">
        <v>5.3875903499247393</v>
      </c>
      <c r="J1146" s="57">
        <v>239227.45316691542</v>
      </c>
      <c r="K1146" s="57">
        <v>0.35705699837155763</v>
      </c>
      <c r="L1146" s="52">
        <v>20.05</v>
      </c>
      <c r="M1146" s="56">
        <v>45.7</v>
      </c>
      <c r="N1146" s="37" t="s">
        <v>238</v>
      </c>
    </row>
    <row r="1147" spans="1:14">
      <c r="A1147" s="34">
        <v>42205</v>
      </c>
      <c r="B1147" s="35">
        <v>0.4680555555555555</v>
      </c>
      <c r="C1147" s="36">
        <v>3</v>
      </c>
      <c r="D1147" s="36">
        <v>308</v>
      </c>
      <c r="E1147" s="36" t="s">
        <v>55</v>
      </c>
      <c r="F1147" s="36">
        <v>13</v>
      </c>
      <c r="G1147" s="36" t="s">
        <v>115</v>
      </c>
      <c r="H1147" s="52">
        <v>24.66</v>
      </c>
      <c r="I1147" s="57">
        <v>2.4570732594483933</v>
      </c>
      <c r="J1147" s="57">
        <v>25802.734645961704</v>
      </c>
      <c r="K1147" s="57">
        <v>-4.213030270488729</v>
      </c>
      <c r="L1147" s="52">
        <v>19.899999999999999</v>
      </c>
      <c r="M1147" s="56">
        <v>37.799999999999997</v>
      </c>
      <c r="N1147" s="37" t="s">
        <v>238</v>
      </c>
    </row>
    <row r="1148" spans="1:14">
      <c r="A1148" s="34">
        <v>42205</v>
      </c>
      <c r="B1148" s="35">
        <v>0.4680555555555555</v>
      </c>
      <c r="C1148" s="36">
        <v>3</v>
      </c>
      <c r="D1148" s="36">
        <v>308</v>
      </c>
      <c r="E1148" s="36" t="s">
        <v>55</v>
      </c>
      <c r="F1148" s="36">
        <v>14</v>
      </c>
      <c r="G1148" s="36" t="s">
        <v>115</v>
      </c>
      <c r="H1148" s="52">
        <v>24.66</v>
      </c>
      <c r="I1148" s="57">
        <v>2.2302961792160638</v>
      </c>
      <c r="J1148" s="57">
        <v>32179.739573206843</v>
      </c>
      <c r="K1148" s="57">
        <v>-1.4511502232324913</v>
      </c>
      <c r="L1148" s="52">
        <v>19.75</v>
      </c>
      <c r="M1148" s="56">
        <v>35</v>
      </c>
      <c r="N1148" s="37" t="s">
        <v>238</v>
      </c>
    </row>
    <row r="1149" spans="1:14">
      <c r="A1149" s="34">
        <v>42205</v>
      </c>
      <c r="B1149" s="35">
        <v>0.4680555555555555</v>
      </c>
      <c r="C1149" s="36">
        <v>3</v>
      </c>
      <c r="D1149" s="36">
        <v>309</v>
      </c>
      <c r="E1149" s="36" t="s">
        <v>59</v>
      </c>
      <c r="F1149" s="36">
        <v>15</v>
      </c>
      <c r="G1149" s="36" t="s">
        <v>114</v>
      </c>
      <c r="H1149" s="52">
        <v>24.66</v>
      </c>
      <c r="I1149" s="57">
        <v>7.2488541253041827</v>
      </c>
      <c r="J1149" s="57">
        <v>315607.03553716355</v>
      </c>
      <c r="K1149" s="57">
        <v>-1.1417875952008996</v>
      </c>
      <c r="L1149" s="52">
        <v>21</v>
      </c>
      <c r="M1149" s="56">
        <v>45.5</v>
      </c>
      <c r="N1149" s="37" t="s">
        <v>238</v>
      </c>
    </row>
    <row r="1150" spans="1:14">
      <c r="A1150" s="34">
        <v>42205</v>
      </c>
      <c r="B1150" s="35">
        <v>0.4680555555555555</v>
      </c>
      <c r="C1150" s="36">
        <v>3</v>
      </c>
      <c r="D1150" s="36">
        <v>309</v>
      </c>
      <c r="E1150" s="36" t="s">
        <v>59</v>
      </c>
      <c r="F1150" s="36">
        <v>16</v>
      </c>
      <c r="G1150" s="36" t="s">
        <v>114</v>
      </c>
      <c r="H1150" s="52">
        <v>24.66</v>
      </c>
      <c r="I1150" s="57">
        <v>16.081107543965029</v>
      </c>
      <c r="J1150" s="57">
        <v>282473.43453086901</v>
      </c>
      <c r="K1150" s="57">
        <v>1.0531578579518093</v>
      </c>
      <c r="L1150" s="52">
        <v>20.9</v>
      </c>
      <c r="M1150" s="56">
        <v>45.7</v>
      </c>
      <c r="N1150" s="37" t="s">
        <v>238</v>
      </c>
    </row>
    <row r="1151" spans="1:14">
      <c r="A1151" s="34">
        <v>42205</v>
      </c>
      <c r="B1151" s="35">
        <v>0.42777777777777781</v>
      </c>
      <c r="C1151" s="36">
        <v>4</v>
      </c>
      <c r="D1151" s="36">
        <v>409</v>
      </c>
      <c r="E1151" s="36" t="s">
        <v>45</v>
      </c>
      <c r="F1151" s="36">
        <v>17</v>
      </c>
      <c r="G1151" s="36" t="s">
        <v>114</v>
      </c>
      <c r="H1151" s="52">
        <v>24.49</v>
      </c>
      <c r="I1151" s="57">
        <v>6.9539573175913851</v>
      </c>
      <c r="J1151" s="57">
        <v>170525.55735462441</v>
      </c>
      <c r="K1151" s="57">
        <v>-5.0549459290909606</v>
      </c>
      <c r="L1151" s="52">
        <v>20.45</v>
      </c>
      <c r="M1151" s="56">
        <v>46.9</v>
      </c>
      <c r="N1151" s="37" t="s">
        <v>238</v>
      </c>
    </row>
    <row r="1152" spans="1:14">
      <c r="A1152" s="34">
        <v>42205</v>
      </c>
      <c r="B1152" s="35">
        <v>0.42777777777777781</v>
      </c>
      <c r="C1152" s="36">
        <v>4</v>
      </c>
      <c r="D1152" s="36">
        <v>409</v>
      </c>
      <c r="E1152" s="36" t="s">
        <v>45</v>
      </c>
      <c r="F1152" s="36">
        <v>18</v>
      </c>
      <c r="G1152" s="36" t="s">
        <v>114</v>
      </c>
      <c r="H1152" s="52">
        <v>24.49</v>
      </c>
      <c r="I1152" s="57">
        <v>5.5565432971356028</v>
      </c>
      <c r="J1152" s="57">
        <v>154796.56259090325</v>
      </c>
      <c r="K1152" s="57">
        <v>-4.1796860671736704</v>
      </c>
      <c r="L1152" s="52">
        <v>20.55</v>
      </c>
      <c r="M1152" s="56">
        <v>46.8</v>
      </c>
      <c r="N1152" s="37" t="s">
        <v>238</v>
      </c>
    </row>
    <row r="1153" spans="1:14">
      <c r="A1153" s="34">
        <v>42205</v>
      </c>
      <c r="B1153" s="35">
        <v>0.42777777777777781</v>
      </c>
      <c r="C1153" s="36">
        <v>4</v>
      </c>
      <c r="D1153" s="36">
        <v>404</v>
      </c>
      <c r="E1153" s="36" t="s">
        <v>59</v>
      </c>
      <c r="F1153" s="36">
        <v>19</v>
      </c>
      <c r="G1153" s="36" t="s">
        <v>114</v>
      </c>
      <c r="H1153" s="52">
        <v>24.49</v>
      </c>
      <c r="I1153" s="57">
        <v>7.1257213714952945</v>
      </c>
      <c r="J1153" s="57">
        <v>164005.81537023743</v>
      </c>
      <c r="K1153" s="57">
        <v>-0.16663458960926447</v>
      </c>
      <c r="L1153" s="52">
        <v>20.6</v>
      </c>
      <c r="M1153" s="56">
        <v>48.5</v>
      </c>
      <c r="N1153" s="37" t="s">
        <v>238</v>
      </c>
    </row>
    <row r="1154" spans="1:14">
      <c r="A1154" s="34">
        <v>42205</v>
      </c>
      <c r="B1154" s="35">
        <v>0.42777777777777781</v>
      </c>
      <c r="C1154" s="36">
        <v>4</v>
      </c>
      <c r="D1154" s="36">
        <v>404</v>
      </c>
      <c r="E1154" s="36" t="s">
        <v>59</v>
      </c>
      <c r="F1154" s="36">
        <v>20</v>
      </c>
      <c r="G1154" s="36" t="s">
        <v>114</v>
      </c>
      <c r="H1154" s="52">
        <v>24.49</v>
      </c>
      <c r="I1154" s="57">
        <v>10.191265731663041</v>
      </c>
      <c r="J1154" s="57">
        <v>191402.05572663486</v>
      </c>
      <c r="K1154" s="57">
        <v>3.1791193298691152</v>
      </c>
      <c r="L1154" s="52">
        <v>20.8</v>
      </c>
      <c r="M1154" s="56">
        <v>49.7</v>
      </c>
      <c r="N1154" s="37" t="s">
        <v>238</v>
      </c>
    </row>
    <row r="1155" spans="1:14">
      <c r="A1155" s="34">
        <v>42205</v>
      </c>
      <c r="B1155" s="35">
        <v>0.37916666666666665</v>
      </c>
      <c r="C1155" s="36">
        <v>4</v>
      </c>
      <c r="D1155" s="36">
        <v>406</v>
      </c>
      <c r="E1155" s="36" t="s">
        <v>55</v>
      </c>
      <c r="F1155" s="36">
        <v>21</v>
      </c>
      <c r="G1155" s="36" t="s">
        <v>115</v>
      </c>
      <c r="H1155" s="52">
        <v>23.38</v>
      </c>
      <c r="I1155" s="57">
        <v>2.6939080956979207</v>
      </c>
      <c r="J1155" s="57">
        <v>52969.735682017912</v>
      </c>
      <c r="K1155" s="57">
        <v>-2.3879940019698176</v>
      </c>
      <c r="L1155" s="52">
        <v>19.600000000000001</v>
      </c>
      <c r="M1155" s="56">
        <v>32</v>
      </c>
      <c r="N1155" s="37" t="s">
        <v>238</v>
      </c>
    </row>
    <row r="1156" spans="1:14">
      <c r="A1156" s="34">
        <v>42205</v>
      </c>
      <c r="B1156" s="35">
        <v>0.37916666666666665</v>
      </c>
      <c r="C1156" s="36">
        <v>4</v>
      </c>
      <c r="D1156" s="36">
        <v>406</v>
      </c>
      <c r="E1156" s="36" t="s">
        <v>55</v>
      </c>
      <c r="F1156" s="36">
        <v>22</v>
      </c>
      <c r="G1156" s="36" t="s">
        <v>115</v>
      </c>
      <c r="H1156" s="52">
        <v>23.38</v>
      </c>
      <c r="I1156" s="59" t="s">
        <v>238</v>
      </c>
      <c r="J1156" s="59" t="s">
        <v>238</v>
      </c>
      <c r="K1156" s="59" t="s">
        <v>238</v>
      </c>
      <c r="L1156" s="52">
        <v>19.25</v>
      </c>
      <c r="M1156" s="56">
        <v>29.6</v>
      </c>
      <c r="N1156" s="37" t="s">
        <v>138</v>
      </c>
    </row>
    <row r="1157" spans="1:14">
      <c r="A1157" s="34">
        <v>42205</v>
      </c>
      <c r="B1157" s="35">
        <v>0.37916666666666665</v>
      </c>
      <c r="C1157" s="36">
        <v>4</v>
      </c>
      <c r="D1157" s="36">
        <v>414</v>
      </c>
      <c r="E1157" s="36" t="s">
        <v>46</v>
      </c>
      <c r="F1157" s="36">
        <v>23</v>
      </c>
      <c r="G1157" s="36" t="s">
        <v>114</v>
      </c>
      <c r="H1157" s="52">
        <v>23.38</v>
      </c>
      <c r="I1157" s="57">
        <v>8.9052339419847435</v>
      </c>
      <c r="J1157" s="57">
        <v>154482.84454960548</v>
      </c>
      <c r="K1157" s="57">
        <v>-0.38317989727508917</v>
      </c>
      <c r="L1157" s="52">
        <v>20.6</v>
      </c>
      <c r="M1157" s="56">
        <v>41.1</v>
      </c>
      <c r="N1157" s="37" t="s">
        <v>238</v>
      </c>
    </row>
    <row r="1158" spans="1:14">
      <c r="A1158" s="34">
        <v>42205</v>
      </c>
      <c r="B1158" s="35">
        <v>0.37916666666666665</v>
      </c>
      <c r="C1158" s="36">
        <v>4</v>
      </c>
      <c r="D1158" s="36">
        <v>414</v>
      </c>
      <c r="E1158" s="36" t="s">
        <v>46</v>
      </c>
      <c r="F1158" s="36">
        <v>24</v>
      </c>
      <c r="G1158" s="36" t="s">
        <v>114</v>
      </c>
      <c r="H1158" s="52">
        <v>23.38</v>
      </c>
      <c r="I1158" s="57">
        <v>8.6640054529036004</v>
      </c>
      <c r="J1158" s="57">
        <v>241055.69387802042</v>
      </c>
      <c r="K1158" s="57">
        <v>4.5776813428425127</v>
      </c>
      <c r="L1158" s="52">
        <v>20.549999999999997</v>
      </c>
      <c r="M1158" s="56">
        <v>42.2</v>
      </c>
      <c r="N1158" s="37" t="s">
        <v>238</v>
      </c>
    </row>
    <row r="1159" spans="1:14">
      <c r="A1159" s="34">
        <v>42209</v>
      </c>
      <c r="B1159" s="35">
        <v>0.37847222222222227</v>
      </c>
      <c r="C1159" s="36">
        <v>1</v>
      </c>
      <c r="D1159" s="36">
        <v>105</v>
      </c>
      <c r="E1159" s="36" t="s">
        <v>55</v>
      </c>
      <c r="F1159" s="36">
        <v>1</v>
      </c>
      <c r="G1159" s="36" t="s">
        <v>115</v>
      </c>
      <c r="H1159" s="52">
        <v>23.49</v>
      </c>
      <c r="I1159" s="57">
        <v>1.5731462297642769</v>
      </c>
      <c r="J1159" s="57">
        <v>31627.248611869534</v>
      </c>
      <c r="K1159" s="57">
        <v>-0.4409314889608501</v>
      </c>
      <c r="L1159" s="52">
        <v>17.850000000000001</v>
      </c>
      <c r="M1159" s="56">
        <v>30.3</v>
      </c>
      <c r="N1159" s="37" t="s">
        <v>238</v>
      </c>
    </row>
    <row r="1160" spans="1:14">
      <c r="A1160" s="34">
        <v>42209</v>
      </c>
      <c r="B1160" s="35">
        <v>0.37847222222222227</v>
      </c>
      <c r="C1160" s="36">
        <v>1</v>
      </c>
      <c r="D1160" s="36">
        <v>105</v>
      </c>
      <c r="E1160" s="36" t="s">
        <v>55</v>
      </c>
      <c r="F1160" s="36">
        <v>2</v>
      </c>
      <c r="G1160" s="36" t="s">
        <v>115</v>
      </c>
      <c r="H1160" s="52">
        <v>23.49</v>
      </c>
      <c r="I1160" s="57">
        <v>1.6819573146795379</v>
      </c>
      <c r="J1160" s="57">
        <v>27716.977420784879</v>
      </c>
      <c r="K1160" s="57">
        <v>-11.877258103945648</v>
      </c>
      <c r="L1160" s="52">
        <v>17.850000000000001</v>
      </c>
      <c r="M1160" s="56">
        <v>30.3</v>
      </c>
      <c r="N1160" s="37" t="s">
        <v>238</v>
      </c>
    </row>
    <row r="1161" spans="1:14">
      <c r="A1161" s="34">
        <v>42209</v>
      </c>
      <c r="B1161" s="35">
        <v>0.37847222222222227</v>
      </c>
      <c r="C1161" s="36">
        <v>1</v>
      </c>
      <c r="D1161" s="36">
        <v>107</v>
      </c>
      <c r="E1161" s="36" t="s">
        <v>59</v>
      </c>
      <c r="F1161" s="36">
        <v>3</v>
      </c>
      <c r="G1161" s="36" t="s">
        <v>114</v>
      </c>
      <c r="H1161" s="52">
        <v>23.49</v>
      </c>
      <c r="I1161" s="57">
        <v>11.018290215334623</v>
      </c>
      <c r="J1161" s="57">
        <v>232718.92502493001</v>
      </c>
      <c r="K1161" s="57">
        <v>-7.0300978258550471</v>
      </c>
      <c r="L1161" s="52">
        <v>18.75</v>
      </c>
      <c r="M1161" s="56">
        <v>40.9</v>
      </c>
      <c r="N1161" s="37" t="s">
        <v>238</v>
      </c>
    </row>
    <row r="1162" spans="1:14">
      <c r="A1162" s="34">
        <v>42209</v>
      </c>
      <c r="B1162" s="35">
        <v>0.37847222222222227</v>
      </c>
      <c r="C1162" s="36">
        <v>1</v>
      </c>
      <c r="D1162" s="36">
        <v>107</v>
      </c>
      <c r="E1162" s="36" t="s">
        <v>59</v>
      </c>
      <c r="F1162" s="36">
        <v>4</v>
      </c>
      <c r="G1162" s="36" t="s">
        <v>114</v>
      </c>
      <c r="H1162" s="52">
        <v>23.49</v>
      </c>
      <c r="I1162" s="57">
        <v>6.8976429141712172</v>
      </c>
      <c r="J1162" s="57">
        <v>250530.59214353282</v>
      </c>
      <c r="K1162" s="57">
        <v>2.0427641295036802</v>
      </c>
      <c r="L1162" s="52">
        <v>18.799999999999997</v>
      </c>
      <c r="M1162" s="56">
        <v>39.200000000000003</v>
      </c>
      <c r="N1162" s="37" t="s">
        <v>238</v>
      </c>
    </row>
    <row r="1163" spans="1:14">
      <c r="A1163" s="34">
        <v>42209</v>
      </c>
      <c r="B1163" s="35">
        <v>0.41805555555555557</v>
      </c>
      <c r="C1163" s="36">
        <v>1</v>
      </c>
      <c r="D1163" s="36">
        <v>111</v>
      </c>
      <c r="E1163" s="36" t="s">
        <v>45</v>
      </c>
      <c r="F1163" s="36">
        <v>5</v>
      </c>
      <c r="G1163" s="36" t="s">
        <v>114</v>
      </c>
      <c r="H1163" s="52">
        <v>23.29</v>
      </c>
      <c r="I1163" s="57">
        <v>6.3053814933327246</v>
      </c>
      <c r="J1163" s="57">
        <v>230774.15503868798</v>
      </c>
      <c r="K1163" s="57">
        <v>2.384448320641229</v>
      </c>
      <c r="L1163" s="52">
        <v>19.799999999999997</v>
      </c>
      <c r="M1163" s="56">
        <v>41.2</v>
      </c>
      <c r="N1163" s="37" t="s">
        <v>238</v>
      </c>
    </row>
    <row r="1164" spans="1:14">
      <c r="A1164" s="34">
        <v>42209</v>
      </c>
      <c r="B1164" s="35">
        <v>0.41805555555555557</v>
      </c>
      <c r="C1164" s="36">
        <v>1</v>
      </c>
      <c r="D1164" s="36">
        <v>111</v>
      </c>
      <c r="E1164" s="36" t="s">
        <v>45</v>
      </c>
      <c r="F1164" s="36">
        <v>6</v>
      </c>
      <c r="G1164" s="36" t="s">
        <v>114</v>
      </c>
      <c r="H1164" s="52">
        <v>23.29</v>
      </c>
      <c r="I1164" s="57">
        <v>4.2083219013557533</v>
      </c>
      <c r="J1164" s="57">
        <v>239546.4511841221</v>
      </c>
      <c r="K1164" s="57">
        <v>3.3494733077977528</v>
      </c>
      <c r="L1164" s="52">
        <v>19.799999999999997</v>
      </c>
      <c r="M1164" s="56">
        <v>38.4</v>
      </c>
      <c r="N1164" s="37" t="s">
        <v>238</v>
      </c>
    </row>
    <row r="1165" spans="1:14">
      <c r="A1165" s="34">
        <v>42209</v>
      </c>
      <c r="B1165" s="35">
        <v>0.41805555555555557</v>
      </c>
      <c r="C1165" s="36">
        <v>1</v>
      </c>
      <c r="D1165" s="36">
        <v>113</v>
      </c>
      <c r="E1165" s="36" t="s">
        <v>46</v>
      </c>
      <c r="F1165" s="36">
        <v>7</v>
      </c>
      <c r="G1165" s="36" t="s">
        <v>114</v>
      </c>
      <c r="H1165" s="52">
        <v>23.29</v>
      </c>
      <c r="I1165" s="57">
        <v>14.420297906664057</v>
      </c>
      <c r="J1165" s="57">
        <v>184199.00864826434</v>
      </c>
      <c r="K1165" s="57">
        <v>2.4756669797045703</v>
      </c>
      <c r="L1165" s="52">
        <v>20.100000000000001</v>
      </c>
      <c r="M1165" s="56">
        <v>32.6</v>
      </c>
      <c r="N1165" s="37" t="s">
        <v>238</v>
      </c>
    </row>
    <row r="1166" spans="1:14">
      <c r="A1166" s="34">
        <v>42209</v>
      </c>
      <c r="B1166" s="35">
        <v>0.41805555555555557</v>
      </c>
      <c r="C1166" s="36">
        <v>1</v>
      </c>
      <c r="D1166" s="36">
        <v>113</v>
      </c>
      <c r="E1166" s="36" t="s">
        <v>46</v>
      </c>
      <c r="F1166" s="36">
        <v>8</v>
      </c>
      <c r="G1166" s="36" t="s">
        <v>114</v>
      </c>
      <c r="H1166" s="52">
        <v>23.29</v>
      </c>
      <c r="I1166" s="57">
        <v>4.8282008227069184</v>
      </c>
      <c r="J1166" s="57">
        <v>299264.82129686617</v>
      </c>
      <c r="K1166" s="57">
        <v>3.8113645849068034E-4</v>
      </c>
      <c r="L1166" s="52">
        <v>19.899999999999999</v>
      </c>
      <c r="M1166" s="56">
        <v>35.6</v>
      </c>
      <c r="N1166" s="37" t="s">
        <v>238</v>
      </c>
    </row>
    <row r="1167" spans="1:14">
      <c r="A1167" s="34">
        <v>42209</v>
      </c>
      <c r="B1167" s="35">
        <v>0.45833333333333331</v>
      </c>
      <c r="C1167" s="36">
        <v>3</v>
      </c>
      <c r="D1167" s="36">
        <v>311</v>
      </c>
      <c r="E1167" s="36" t="s">
        <v>46</v>
      </c>
      <c r="F1167" s="36">
        <v>9</v>
      </c>
      <c r="G1167" s="36" t="s">
        <v>114</v>
      </c>
      <c r="H1167" s="52">
        <v>23.38</v>
      </c>
      <c r="I1167" s="57">
        <v>4.9947655763195691</v>
      </c>
      <c r="J1167" s="57">
        <v>158621.19534391511</v>
      </c>
      <c r="K1167" s="57">
        <v>2.5578022627112129</v>
      </c>
      <c r="L1167" s="52">
        <v>20.100000000000001</v>
      </c>
      <c r="M1167" s="56">
        <v>28.1</v>
      </c>
      <c r="N1167" s="37" t="s">
        <v>238</v>
      </c>
    </row>
    <row r="1168" spans="1:14">
      <c r="A1168" s="34">
        <v>42209</v>
      </c>
      <c r="B1168" s="35">
        <v>0.45833333333333331</v>
      </c>
      <c r="C1168" s="36">
        <v>3</v>
      </c>
      <c r="D1168" s="36">
        <v>311</v>
      </c>
      <c r="E1168" s="36" t="s">
        <v>46</v>
      </c>
      <c r="F1168" s="36">
        <v>10</v>
      </c>
      <c r="G1168" s="36" t="s">
        <v>114</v>
      </c>
      <c r="H1168" s="52">
        <v>23.38</v>
      </c>
      <c r="I1168" s="57">
        <v>3.5292945265113538</v>
      </c>
      <c r="J1168" s="57">
        <v>155135.19868684444</v>
      </c>
      <c r="K1168" s="57">
        <v>2.7047688162083094</v>
      </c>
      <c r="L1168" s="52">
        <v>20</v>
      </c>
      <c r="M1168" s="56">
        <v>36.799999999999997</v>
      </c>
      <c r="N1168" s="37" t="s">
        <v>238</v>
      </c>
    </row>
    <row r="1169" spans="1:14">
      <c r="A1169" s="34">
        <v>42209</v>
      </c>
      <c r="B1169" s="35">
        <v>0.45833333333333331</v>
      </c>
      <c r="C1169" s="36">
        <v>3</v>
      </c>
      <c r="D1169" s="36">
        <v>305</v>
      </c>
      <c r="E1169" s="36" t="s">
        <v>45</v>
      </c>
      <c r="F1169" s="36">
        <v>11</v>
      </c>
      <c r="G1169" s="36" t="s">
        <v>114</v>
      </c>
      <c r="H1169" s="52">
        <v>23.38</v>
      </c>
      <c r="I1169" s="57">
        <v>6.7684401011208983</v>
      </c>
      <c r="J1169" s="57">
        <v>182163.79984745148</v>
      </c>
      <c r="K1169" s="57">
        <v>2.3322184217055977</v>
      </c>
      <c r="L1169" s="52">
        <v>19.5</v>
      </c>
      <c r="M1169" s="56">
        <v>37.799999999999997</v>
      </c>
      <c r="N1169" s="37" t="s">
        <v>238</v>
      </c>
    </row>
    <row r="1170" spans="1:14">
      <c r="A1170" s="34">
        <v>42209</v>
      </c>
      <c r="B1170" s="35">
        <v>0.45833333333333331</v>
      </c>
      <c r="C1170" s="36">
        <v>3</v>
      </c>
      <c r="D1170" s="36">
        <v>305</v>
      </c>
      <c r="E1170" s="36" t="s">
        <v>45</v>
      </c>
      <c r="F1170" s="36">
        <v>12</v>
      </c>
      <c r="G1170" s="36" t="s">
        <v>114</v>
      </c>
      <c r="H1170" s="52">
        <v>23.38</v>
      </c>
      <c r="I1170" s="57">
        <v>5.4318582856034325</v>
      </c>
      <c r="J1170" s="57">
        <v>186949.59538487461</v>
      </c>
      <c r="K1170" s="57">
        <v>6.5142341094208973</v>
      </c>
      <c r="L1170" s="52">
        <v>19.899999999999999</v>
      </c>
      <c r="M1170" s="56">
        <v>33.299999999999997</v>
      </c>
      <c r="N1170" s="37" t="s">
        <v>238</v>
      </c>
    </row>
    <row r="1171" spans="1:14">
      <c r="A1171" s="34">
        <v>42209</v>
      </c>
      <c r="B1171" s="35">
        <v>0.43958333333333338</v>
      </c>
      <c r="C1171" s="36">
        <v>3</v>
      </c>
      <c r="D1171" s="36">
        <v>308</v>
      </c>
      <c r="E1171" s="36" t="s">
        <v>55</v>
      </c>
      <c r="F1171" s="36">
        <v>13</v>
      </c>
      <c r="G1171" s="36" t="s">
        <v>115</v>
      </c>
      <c r="H1171" s="52">
        <v>23.1</v>
      </c>
      <c r="I1171" s="57">
        <v>9.7385775908086281E-2</v>
      </c>
      <c r="J1171" s="57">
        <v>19474.908121208849</v>
      </c>
      <c r="K1171" s="57">
        <v>0.13380602206625972</v>
      </c>
      <c r="L1171" s="52">
        <v>18.75</v>
      </c>
      <c r="M1171" s="56">
        <v>27.7</v>
      </c>
      <c r="N1171" s="37" t="s">
        <v>238</v>
      </c>
    </row>
    <row r="1172" spans="1:14">
      <c r="A1172" s="34">
        <v>42209</v>
      </c>
      <c r="B1172" s="35">
        <v>0.43958333333333338</v>
      </c>
      <c r="C1172" s="36">
        <v>3</v>
      </c>
      <c r="D1172" s="36">
        <v>308</v>
      </c>
      <c r="E1172" s="36" t="s">
        <v>55</v>
      </c>
      <c r="F1172" s="36">
        <v>14</v>
      </c>
      <c r="G1172" s="36" t="s">
        <v>115</v>
      </c>
      <c r="H1172" s="52">
        <v>23.1</v>
      </c>
      <c r="I1172" s="57">
        <v>0.63013251815319138</v>
      </c>
      <c r="J1172" s="57">
        <v>16586.350558240509</v>
      </c>
      <c r="K1172" s="57">
        <v>-6.0263854086457904</v>
      </c>
      <c r="L1172" s="52">
        <v>18.850000000000001</v>
      </c>
      <c r="M1172" s="56">
        <v>26.4</v>
      </c>
      <c r="N1172" s="37" t="s">
        <v>238</v>
      </c>
    </row>
    <row r="1173" spans="1:14">
      <c r="A1173" s="34">
        <v>42209</v>
      </c>
      <c r="B1173" s="35">
        <v>0.43958333333333338</v>
      </c>
      <c r="C1173" s="36">
        <v>3</v>
      </c>
      <c r="D1173" s="36">
        <v>309</v>
      </c>
      <c r="E1173" s="36" t="s">
        <v>59</v>
      </c>
      <c r="F1173" s="36">
        <v>15</v>
      </c>
      <c r="G1173" s="36" t="s">
        <v>114</v>
      </c>
      <c r="H1173" s="52">
        <v>23.1</v>
      </c>
      <c r="I1173" s="57">
        <v>5.3503991714639936</v>
      </c>
      <c r="J1173" s="57">
        <v>121839.74892612151</v>
      </c>
      <c r="K1173" s="57">
        <v>-5.4730408381116771</v>
      </c>
      <c r="L1173" s="52">
        <v>19.850000000000001</v>
      </c>
      <c r="M1173" s="56">
        <v>29.9</v>
      </c>
      <c r="N1173" s="37" t="s">
        <v>238</v>
      </c>
    </row>
    <row r="1174" spans="1:14">
      <c r="A1174" s="34">
        <v>42209</v>
      </c>
      <c r="B1174" s="35">
        <v>0.43958333333333338</v>
      </c>
      <c r="C1174" s="36">
        <v>3</v>
      </c>
      <c r="D1174" s="36">
        <v>309</v>
      </c>
      <c r="E1174" s="36" t="s">
        <v>59</v>
      </c>
      <c r="F1174" s="36">
        <v>16</v>
      </c>
      <c r="G1174" s="36" t="s">
        <v>114</v>
      </c>
      <c r="H1174" s="52">
        <v>23.1</v>
      </c>
      <c r="I1174" s="57">
        <v>3.6547959864813242</v>
      </c>
      <c r="J1174" s="57">
        <v>110767.57548775789</v>
      </c>
      <c r="K1174" s="57">
        <v>-3.0222382769613052</v>
      </c>
      <c r="L1174" s="52">
        <v>20.149999999999999</v>
      </c>
      <c r="M1174" s="56">
        <v>32.9</v>
      </c>
      <c r="N1174" s="37" t="s">
        <v>238</v>
      </c>
    </row>
    <row r="1175" spans="1:14">
      <c r="A1175" s="34">
        <v>42209</v>
      </c>
      <c r="B1175" s="35">
        <v>0.40277777777777773</v>
      </c>
      <c r="C1175" s="36">
        <v>4</v>
      </c>
      <c r="D1175" s="36">
        <v>409</v>
      </c>
      <c r="E1175" s="36" t="s">
        <v>45</v>
      </c>
      <c r="F1175" s="36">
        <v>17</v>
      </c>
      <c r="G1175" s="36" t="s">
        <v>114</v>
      </c>
      <c r="H1175" s="52">
        <v>23.73</v>
      </c>
      <c r="I1175" s="57">
        <v>7.2592891118189833</v>
      </c>
      <c r="J1175" s="57">
        <v>130860.45779452068</v>
      </c>
      <c r="K1175" s="57">
        <v>-0.92918015883669036</v>
      </c>
      <c r="L1175" s="52">
        <v>19.399999999999999</v>
      </c>
      <c r="M1175" s="56">
        <v>35.299999999999997</v>
      </c>
      <c r="N1175" s="37" t="s">
        <v>238</v>
      </c>
    </row>
    <row r="1176" spans="1:14">
      <c r="A1176" s="34">
        <v>42209</v>
      </c>
      <c r="B1176" s="35">
        <v>0.40277777777777773</v>
      </c>
      <c r="C1176" s="36">
        <v>4</v>
      </c>
      <c r="D1176" s="36">
        <v>409</v>
      </c>
      <c r="E1176" s="36" t="s">
        <v>45</v>
      </c>
      <c r="F1176" s="36">
        <v>18</v>
      </c>
      <c r="G1176" s="36" t="s">
        <v>114</v>
      </c>
      <c r="H1176" s="52">
        <v>23.73</v>
      </c>
      <c r="I1176" s="57">
        <v>1.6257920470836615</v>
      </c>
      <c r="J1176" s="57">
        <v>105825.60657131152</v>
      </c>
      <c r="K1176" s="57">
        <v>2.0833854643105401E-2</v>
      </c>
      <c r="L1176" s="52">
        <v>19.549999999999997</v>
      </c>
      <c r="M1176" s="56">
        <v>33.1</v>
      </c>
      <c r="N1176" s="37" t="s">
        <v>238</v>
      </c>
    </row>
    <row r="1177" spans="1:14">
      <c r="A1177" s="34">
        <v>42209</v>
      </c>
      <c r="B1177" s="35">
        <v>0.40277777777777773</v>
      </c>
      <c r="C1177" s="36">
        <v>4</v>
      </c>
      <c r="D1177" s="36">
        <v>404</v>
      </c>
      <c r="E1177" s="36" t="s">
        <v>59</v>
      </c>
      <c r="F1177" s="36">
        <v>19</v>
      </c>
      <c r="G1177" s="36" t="s">
        <v>114</v>
      </c>
      <c r="H1177" s="52">
        <v>23.73</v>
      </c>
      <c r="I1177" s="57">
        <v>4.8310635069951537</v>
      </c>
      <c r="J1177" s="57">
        <v>129316.80776183083</v>
      </c>
      <c r="K1177" s="57">
        <v>4.1499574712202678</v>
      </c>
      <c r="L1177" s="52">
        <v>19.399999999999999</v>
      </c>
      <c r="M1177" s="56">
        <v>39.200000000000003</v>
      </c>
      <c r="N1177" s="37" t="s">
        <v>238</v>
      </c>
    </row>
    <row r="1178" spans="1:14">
      <c r="A1178" s="34">
        <v>42209</v>
      </c>
      <c r="B1178" s="35">
        <v>0.40277777777777773</v>
      </c>
      <c r="C1178" s="36">
        <v>4</v>
      </c>
      <c r="D1178" s="36">
        <v>404</v>
      </c>
      <c r="E1178" s="36" t="s">
        <v>59</v>
      </c>
      <c r="F1178" s="36">
        <v>20</v>
      </c>
      <c r="G1178" s="36" t="s">
        <v>114</v>
      </c>
      <c r="H1178" s="52">
        <v>23.73</v>
      </c>
      <c r="I1178" s="57">
        <v>5.6576779976653624</v>
      </c>
      <c r="J1178" s="57">
        <v>149340.16866632778</v>
      </c>
      <c r="K1178" s="57">
        <v>-2.2107598458824738</v>
      </c>
      <c r="L1178" s="52">
        <v>19.850000000000001</v>
      </c>
      <c r="M1178" s="56">
        <v>43</v>
      </c>
      <c r="N1178" s="37" t="s">
        <v>238</v>
      </c>
    </row>
    <row r="1179" spans="1:14">
      <c r="A1179" s="34">
        <v>42209</v>
      </c>
      <c r="B1179" s="35">
        <v>0.36736111111111108</v>
      </c>
      <c r="C1179" s="36">
        <v>4</v>
      </c>
      <c r="D1179" s="36">
        <v>406</v>
      </c>
      <c r="E1179" s="36" t="s">
        <v>55</v>
      </c>
      <c r="F1179" s="36">
        <v>21</v>
      </c>
      <c r="G1179" s="36" t="s">
        <v>115</v>
      </c>
      <c r="H1179" s="52">
        <v>23.1</v>
      </c>
      <c r="I1179" s="57">
        <v>1.5507110394774248</v>
      </c>
      <c r="J1179" s="57">
        <v>32789.739578019689</v>
      </c>
      <c r="K1179" s="57">
        <v>-0.92570923531806637</v>
      </c>
      <c r="L1179" s="52">
        <v>18.399999999999999</v>
      </c>
      <c r="M1179" s="56">
        <v>29.3</v>
      </c>
      <c r="N1179" s="37" t="s">
        <v>238</v>
      </c>
    </row>
    <row r="1180" spans="1:14">
      <c r="A1180" s="34">
        <v>42209</v>
      </c>
      <c r="B1180" s="35">
        <v>0.36736111111111108</v>
      </c>
      <c r="C1180" s="36">
        <v>4</v>
      </c>
      <c r="D1180" s="36">
        <v>406</v>
      </c>
      <c r="E1180" s="36" t="s">
        <v>55</v>
      </c>
      <c r="F1180" s="36">
        <v>22</v>
      </c>
      <c r="G1180" s="36" t="s">
        <v>115</v>
      </c>
      <c r="H1180" s="52">
        <v>23.1</v>
      </c>
      <c r="I1180" s="57">
        <v>1.6965158914110452</v>
      </c>
      <c r="J1180" s="57">
        <v>32859.533798542987</v>
      </c>
      <c r="K1180" s="57">
        <v>-5.5739014177792381</v>
      </c>
      <c r="L1180" s="52">
        <v>18.25</v>
      </c>
      <c r="M1180" s="56">
        <v>21.5</v>
      </c>
      <c r="N1180" s="37" t="s">
        <v>238</v>
      </c>
    </row>
    <row r="1181" spans="1:14">
      <c r="A1181" s="34">
        <v>42209</v>
      </c>
      <c r="B1181" s="35">
        <v>0.36736111111111108</v>
      </c>
      <c r="C1181" s="36">
        <v>4</v>
      </c>
      <c r="D1181" s="36">
        <v>414</v>
      </c>
      <c r="E1181" s="36" t="s">
        <v>46</v>
      </c>
      <c r="F1181" s="36">
        <v>23</v>
      </c>
      <c r="G1181" s="36" t="s">
        <v>114</v>
      </c>
      <c r="H1181" s="52">
        <v>23.1</v>
      </c>
      <c r="I1181" s="57">
        <v>3.9305376371580203</v>
      </c>
      <c r="J1181" s="57">
        <v>96915.01648999867</v>
      </c>
      <c r="K1181" s="57">
        <v>-4.0315677194480148</v>
      </c>
      <c r="L1181" s="52">
        <v>19.399999999999999</v>
      </c>
      <c r="M1181" s="56">
        <v>29</v>
      </c>
      <c r="N1181" s="37" t="s">
        <v>238</v>
      </c>
    </row>
    <row r="1182" spans="1:14">
      <c r="A1182" s="34">
        <v>42209</v>
      </c>
      <c r="B1182" s="35">
        <v>0.36736111111111108</v>
      </c>
      <c r="C1182" s="36">
        <v>4</v>
      </c>
      <c r="D1182" s="36">
        <v>414</v>
      </c>
      <c r="E1182" s="36" t="s">
        <v>46</v>
      </c>
      <c r="F1182" s="36">
        <v>24</v>
      </c>
      <c r="G1182" s="36" t="s">
        <v>114</v>
      </c>
      <c r="H1182" s="52">
        <v>23.1</v>
      </c>
      <c r="I1182" s="57">
        <v>3.1293508956632654</v>
      </c>
      <c r="J1182" s="57">
        <v>93171.291379684422</v>
      </c>
      <c r="K1182" s="57">
        <v>-15.630250790291743</v>
      </c>
      <c r="L1182" s="52">
        <v>19.3</v>
      </c>
      <c r="M1182" s="56">
        <v>29.8</v>
      </c>
      <c r="N1182" s="37" t="s">
        <v>238</v>
      </c>
    </row>
    <row r="1183" spans="1:14">
      <c r="A1183" s="34">
        <v>42219</v>
      </c>
      <c r="B1183" s="35">
        <v>0.375</v>
      </c>
      <c r="C1183" s="36">
        <v>1</v>
      </c>
      <c r="D1183" s="36">
        <v>105</v>
      </c>
      <c r="E1183" s="36" t="s">
        <v>55</v>
      </c>
      <c r="F1183" s="36">
        <v>1</v>
      </c>
      <c r="G1183" s="36" t="s">
        <v>115</v>
      </c>
      <c r="H1183" s="36">
        <v>21.53</v>
      </c>
      <c r="I1183" s="57">
        <v>1.2797795827796123</v>
      </c>
      <c r="J1183" s="57">
        <v>47284.532295683704</v>
      </c>
      <c r="K1183" s="57">
        <v>-2.9073998021662528</v>
      </c>
      <c r="L1183" s="52">
        <v>19.5</v>
      </c>
      <c r="M1183" s="56">
        <v>20.6</v>
      </c>
      <c r="N1183" s="37" t="s">
        <v>238</v>
      </c>
    </row>
    <row r="1184" spans="1:14">
      <c r="A1184" s="34">
        <v>42219</v>
      </c>
      <c r="B1184" s="35">
        <v>0.375</v>
      </c>
      <c r="C1184" s="36">
        <v>1</v>
      </c>
      <c r="D1184" s="36">
        <v>105</v>
      </c>
      <c r="E1184" s="36" t="s">
        <v>55</v>
      </c>
      <c r="F1184" s="36">
        <v>2</v>
      </c>
      <c r="G1184" s="36" t="s">
        <v>115</v>
      </c>
      <c r="H1184" s="36">
        <v>21.53</v>
      </c>
      <c r="I1184" s="57">
        <v>-2.0675815223996157</v>
      </c>
      <c r="J1184" s="57">
        <v>22377.053393263264</v>
      </c>
      <c r="K1184" s="57">
        <v>-10.535152210588477</v>
      </c>
      <c r="L1184" s="52">
        <v>19.25</v>
      </c>
      <c r="M1184" s="56">
        <v>24.3</v>
      </c>
      <c r="N1184" s="37" t="s">
        <v>238</v>
      </c>
    </row>
    <row r="1185" spans="1:14">
      <c r="A1185" s="34">
        <v>42219</v>
      </c>
      <c r="B1185" s="35">
        <v>0.375</v>
      </c>
      <c r="C1185" s="36">
        <v>1</v>
      </c>
      <c r="D1185" s="36">
        <v>107</v>
      </c>
      <c r="E1185" s="36" t="s">
        <v>59</v>
      </c>
      <c r="F1185" s="36">
        <v>3</v>
      </c>
      <c r="G1185" s="36" t="s">
        <v>114</v>
      </c>
      <c r="H1185" s="36">
        <v>21.53</v>
      </c>
      <c r="I1185" s="57">
        <v>5.7844247881780833</v>
      </c>
      <c r="J1185" s="57">
        <v>79586.589001985238</v>
      </c>
      <c r="K1185" s="57">
        <v>1.7295162743553991</v>
      </c>
      <c r="L1185" s="52">
        <v>21.5</v>
      </c>
      <c r="M1185" s="56">
        <v>26.3</v>
      </c>
      <c r="N1185" s="37" t="s">
        <v>238</v>
      </c>
    </row>
    <row r="1186" spans="1:14">
      <c r="A1186" s="34">
        <v>42219</v>
      </c>
      <c r="B1186" s="35">
        <v>0.375</v>
      </c>
      <c r="C1186" s="36">
        <v>1</v>
      </c>
      <c r="D1186" s="36">
        <v>107</v>
      </c>
      <c r="E1186" s="36" t="s">
        <v>59</v>
      </c>
      <c r="F1186" s="36">
        <v>4</v>
      </c>
      <c r="G1186" s="36" t="s">
        <v>114</v>
      </c>
      <c r="H1186" s="36">
        <v>21.53</v>
      </c>
      <c r="I1186" s="57">
        <v>4.6159692834631674</v>
      </c>
      <c r="J1186" s="57">
        <v>85811.73880892554</v>
      </c>
      <c r="K1186" s="57">
        <v>-4.8705619544132759</v>
      </c>
      <c r="L1186" s="52">
        <v>21.65</v>
      </c>
      <c r="M1186" s="56">
        <v>29.8</v>
      </c>
      <c r="N1186" s="37" t="s">
        <v>238</v>
      </c>
    </row>
    <row r="1187" spans="1:14">
      <c r="A1187" s="34">
        <v>42219</v>
      </c>
      <c r="B1187" s="35">
        <v>0.41666666666666669</v>
      </c>
      <c r="C1187" s="36">
        <v>1</v>
      </c>
      <c r="D1187" s="36">
        <v>111</v>
      </c>
      <c r="E1187" s="36" t="s">
        <v>45</v>
      </c>
      <c r="F1187" s="36">
        <v>5</v>
      </c>
      <c r="G1187" s="36" t="s">
        <v>114</v>
      </c>
      <c r="H1187" s="36">
        <v>22.52</v>
      </c>
      <c r="I1187" s="57">
        <v>1.6845488961762594</v>
      </c>
      <c r="J1187" s="57">
        <v>54124.04196281117</v>
      </c>
      <c r="K1187" s="57">
        <v>-0.95457792557054488</v>
      </c>
      <c r="L1187" s="52">
        <v>22.35</v>
      </c>
      <c r="M1187" s="56">
        <v>28.5</v>
      </c>
      <c r="N1187" s="37" t="s">
        <v>238</v>
      </c>
    </row>
    <row r="1188" spans="1:14">
      <c r="A1188" s="34">
        <v>42219</v>
      </c>
      <c r="B1188" s="35">
        <v>0.41666666666666669</v>
      </c>
      <c r="C1188" s="36">
        <v>1</v>
      </c>
      <c r="D1188" s="36">
        <v>111</v>
      </c>
      <c r="E1188" s="36" t="s">
        <v>45</v>
      </c>
      <c r="F1188" s="36">
        <v>6</v>
      </c>
      <c r="G1188" s="36" t="s">
        <v>114</v>
      </c>
      <c r="H1188" s="36">
        <v>22.52</v>
      </c>
      <c r="I1188" s="57">
        <v>4.5990503115090258</v>
      </c>
      <c r="J1188" s="57">
        <v>116065.97656752172</v>
      </c>
      <c r="K1188" s="57">
        <v>-1.7112326074175306</v>
      </c>
      <c r="L1188" s="52">
        <v>22.799999999999997</v>
      </c>
      <c r="M1188" s="56">
        <v>26</v>
      </c>
      <c r="N1188" s="37" t="s">
        <v>238</v>
      </c>
    </row>
    <row r="1189" spans="1:14">
      <c r="A1189" s="34">
        <v>42219</v>
      </c>
      <c r="B1189" s="35">
        <v>0.41666666666666669</v>
      </c>
      <c r="C1189" s="36">
        <v>1</v>
      </c>
      <c r="D1189" s="36">
        <v>113</v>
      </c>
      <c r="E1189" s="36" t="s">
        <v>46</v>
      </c>
      <c r="F1189" s="36">
        <v>7</v>
      </c>
      <c r="G1189" s="36" t="s">
        <v>114</v>
      </c>
      <c r="H1189" s="36">
        <v>22.52</v>
      </c>
      <c r="I1189" s="57">
        <v>0.89097140458843094</v>
      </c>
      <c r="J1189" s="57">
        <v>68344.20223357949</v>
      </c>
      <c r="K1189" s="57">
        <v>-11.228058240093212</v>
      </c>
      <c r="L1189" s="52">
        <v>21.85</v>
      </c>
      <c r="M1189" s="56">
        <v>17.7</v>
      </c>
      <c r="N1189" s="37" t="s">
        <v>238</v>
      </c>
    </row>
    <row r="1190" spans="1:14">
      <c r="A1190" s="34">
        <v>42219</v>
      </c>
      <c r="B1190" s="35">
        <v>0.41666666666666669</v>
      </c>
      <c r="C1190" s="36">
        <v>1</v>
      </c>
      <c r="D1190" s="36">
        <v>113</v>
      </c>
      <c r="E1190" s="36" t="s">
        <v>46</v>
      </c>
      <c r="F1190" s="36">
        <v>8</v>
      </c>
      <c r="G1190" s="36" t="s">
        <v>114</v>
      </c>
      <c r="H1190" s="36">
        <v>22.52</v>
      </c>
      <c r="I1190" s="57">
        <v>3.176893419912115</v>
      </c>
      <c r="J1190" s="57">
        <v>91230.634033814698</v>
      </c>
      <c r="K1190" s="57">
        <v>-0.41357139575882579</v>
      </c>
      <c r="L1190" s="52">
        <v>21.9</v>
      </c>
      <c r="M1190" s="56">
        <v>22.1</v>
      </c>
      <c r="N1190" s="37" t="s">
        <v>238</v>
      </c>
    </row>
    <row r="1191" spans="1:14">
      <c r="A1191" s="34">
        <v>42219</v>
      </c>
      <c r="B1191" s="35">
        <v>0.45833333333333331</v>
      </c>
      <c r="C1191" s="36">
        <v>3</v>
      </c>
      <c r="D1191" s="36">
        <v>311</v>
      </c>
      <c r="E1191" s="36" t="s">
        <v>46</v>
      </c>
      <c r="F1191" s="36">
        <v>9</v>
      </c>
      <c r="G1191" s="36" t="s">
        <v>114</v>
      </c>
      <c r="H1191" s="36">
        <v>23.46</v>
      </c>
      <c r="I1191" s="57">
        <v>1.2209724591426825</v>
      </c>
      <c r="J1191" s="57">
        <v>80194.690802945028</v>
      </c>
      <c r="K1191" s="57">
        <v>8.3479647556502376E-2</v>
      </c>
      <c r="L1191" s="52">
        <v>22.75</v>
      </c>
      <c r="M1191" s="56">
        <v>20.9</v>
      </c>
      <c r="N1191" s="37" t="s">
        <v>238</v>
      </c>
    </row>
    <row r="1192" spans="1:14">
      <c r="A1192" s="34">
        <v>42219</v>
      </c>
      <c r="B1192" s="35">
        <v>0.45833333333333331</v>
      </c>
      <c r="C1192" s="36">
        <v>3</v>
      </c>
      <c r="D1192" s="36">
        <v>311</v>
      </c>
      <c r="E1192" s="36" t="s">
        <v>46</v>
      </c>
      <c r="F1192" s="36">
        <v>10</v>
      </c>
      <c r="G1192" s="36" t="s">
        <v>114</v>
      </c>
      <c r="H1192" s="36">
        <v>23.46</v>
      </c>
      <c r="I1192" s="57">
        <v>2.6689785652845055</v>
      </c>
      <c r="J1192" s="57">
        <v>83148.56247863351</v>
      </c>
      <c r="K1192" s="57">
        <v>1.0396815307648335</v>
      </c>
      <c r="L1192" s="52">
        <v>23.65</v>
      </c>
      <c r="M1192" s="56">
        <v>19.100000000000001</v>
      </c>
      <c r="N1192" s="37" t="s">
        <v>238</v>
      </c>
    </row>
    <row r="1193" spans="1:14">
      <c r="A1193" s="34">
        <v>42219</v>
      </c>
      <c r="B1193" s="35">
        <v>0.45833333333333331</v>
      </c>
      <c r="C1193" s="36">
        <v>3</v>
      </c>
      <c r="D1193" s="36">
        <v>305</v>
      </c>
      <c r="E1193" s="36" t="s">
        <v>45</v>
      </c>
      <c r="F1193" s="36">
        <v>11</v>
      </c>
      <c r="G1193" s="36" t="s">
        <v>114</v>
      </c>
      <c r="H1193" s="36">
        <v>23.46</v>
      </c>
      <c r="I1193" s="57">
        <v>2.6364572829849924</v>
      </c>
      <c r="J1193" s="57">
        <v>90020.042623126996</v>
      </c>
      <c r="K1193" s="57">
        <v>-0.51717922285766016</v>
      </c>
      <c r="L1193" s="52">
        <v>22.85</v>
      </c>
      <c r="M1193" s="56">
        <v>23.7</v>
      </c>
      <c r="N1193" s="37" t="s">
        <v>238</v>
      </c>
    </row>
    <row r="1194" spans="1:14">
      <c r="A1194" s="34">
        <v>42219</v>
      </c>
      <c r="B1194" s="35">
        <v>0.45833333333333331</v>
      </c>
      <c r="C1194" s="36">
        <v>3</v>
      </c>
      <c r="D1194" s="36">
        <v>305</v>
      </c>
      <c r="E1194" s="36" t="s">
        <v>45</v>
      </c>
      <c r="F1194" s="36">
        <v>12</v>
      </c>
      <c r="G1194" s="36" t="s">
        <v>114</v>
      </c>
      <c r="H1194" s="36">
        <v>23.46</v>
      </c>
      <c r="I1194" s="57">
        <v>0.24597210922122029</v>
      </c>
      <c r="J1194" s="57">
        <v>51523.990137336223</v>
      </c>
      <c r="K1194" s="57">
        <v>-4.6489285369137088</v>
      </c>
      <c r="L1194" s="52">
        <v>23.1</v>
      </c>
      <c r="M1194" s="56">
        <v>21.9</v>
      </c>
      <c r="N1194" s="37" t="s">
        <v>238</v>
      </c>
    </row>
    <row r="1195" spans="1:14">
      <c r="A1195" s="34">
        <v>42219</v>
      </c>
      <c r="B1195" s="35">
        <v>0.45763888888888887</v>
      </c>
      <c r="C1195" s="36">
        <v>3</v>
      </c>
      <c r="D1195" s="36">
        <v>308</v>
      </c>
      <c r="E1195" s="36" t="s">
        <v>55</v>
      </c>
      <c r="F1195" s="36">
        <v>13</v>
      </c>
      <c r="G1195" s="36" t="s">
        <v>115</v>
      </c>
      <c r="H1195" s="36">
        <v>23.46</v>
      </c>
      <c r="I1195" s="57">
        <v>1.8335439706554333</v>
      </c>
      <c r="J1195" s="57">
        <v>28125.26963278939</v>
      </c>
      <c r="K1195" s="57">
        <v>1.9127944515579192</v>
      </c>
      <c r="L1195" s="52">
        <v>19.600000000000001</v>
      </c>
      <c r="M1195" s="56">
        <v>21.3</v>
      </c>
      <c r="N1195" s="37" t="s">
        <v>238</v>
      </c>
    </row>
    <row r="1196" spans="1:14">
      <c r="A1196" s="34">
        <v>42219</v>
      </c>
      <c r="B1196" s="35">
        <v>0.45763888888888887</v>
      </c>
      <c r="C1196" s="36">
        <v>3</v>
      </c>
      <c r="D1196" s="36">
        <v>308</v>
      </c>
      <c r="E1196" s="36" t="s">
        <v>55</v>
      </c>
      <c r="F1196" s="36">
        <v>14</v>
      </c>
      <c r="G1196" s="36" t="s">
        <v>115</v>
      </c>
      <c r="H1196" s="36">
        <v>23.46</v>
      </c>
      <c r="I1196" s="57">
        <v>2.2374505482268026</v>
      </c>
      <c r="J1196" s="57">
        <v>25825.597676902769</v>
      </c>
      <c r="K1196" s="57">
        <v>-0.52876303729569951</v>
      </c>
      <c r="L1196" s="52">
        <v>19.649999999999999</v>
      </c>
      <c r="M1196" s="56">
        <v>18</v>
      </c>
      <c r="N1196" s="37" t="s">
        <v>238</v>
      </c>
    </row>
    <row r="1197" spans="1:14">
      <c r="A1197" s="34">
        <v>42219</v>
      </c>
      <c r="B1197" s="35">
        <v>0.45763888888888887</v>
      </c>
      <c r="C1197" s="36">
        <v>3</v>
      </c>
      <c r="D1197" s="36">
        <v>309</v>
      </c>
      <c r="E1197" s="36" t="s">
        <v>59</v>
      </c>
      <c r="F1197" s="36">
        <v>15</v>
      </c>
      <c r="G1197" s="36" t="s">
        <v>114</v>
      </c>
      <c r="H1197" s="36">
        <v>23.46</v>
      </c>
      <c r="I1197" s="57">
        <v>4.3053437451512817</v>
      </c>
      <c r="J1197" s="57">
        <v>89049.679028644576</v>
      </c>
      <c r="K1197" s="57">
        <v>-2.0520151016421955</v>
      </c>
      <c r="L1197" s="52">
        <v>22.549999999999997</v>
      </c>
      <c r="M1197" s="56">
        <v>22.7</v>
      </c>
      <c r="N1197" s="37" t="s">
        <v>238</v>
      </c>
    </row>
    <row r="1198" spans="1:14">
      <c r="A1198" s="34">
        <v>42219</v>
      </c>
      <c r="B1198" s="35">
        <v>0.45763888888888887</v>
      </c>
      <c r="C1198" s="36">
        <v>3</v>
      </c>
      <c r="D1198" s="36">
        <v>309</v>
      </c>
      <c r="E1198" s="36" t="s">
        <v>59</v>
      </c>
      <c r="F1198" s="36">
        <v>16</v>
      </c>
      <c r="G1198" s="36" t="s">
        <v>114</v>
      </c>
      <c r="H1198" s="36">
        <v>23.46</v>
      </c>
      <c r="I1198" s="57">
        <v>2.6365712328178463</v>
      </c>
      <c r="J1198" s="57">
        <v>81274.997825793936</v>
      </c>
      <c r="K1198" s="57">
        <v>-5.2921330192099569</v>
      </c>
      <c r="L1198" s="52">
        <v>22.55</v>
      </c>
      <c r="M1198" s="56">
        <v>22.6</v>
      </c>
      <c r="N1198" s="37" t="s">
        <v>238</v>
      </c>
    </row>
    <row r="1199" spans="1:14">
      <c r="A1199" s="34">
        <v>42219</v>
      </c>
      <c r="B1199" s="35">
        <v>0.4201388888888889</v>
      </c>
      <c r="C1199" s="36">
        <v>4</v>
      </c>
      <c r="D1199" s="36">
        <v>409</v>
      </c>
      <c r="E1199" s="36" t="s">
        <v>45</v>
      </c>
      <c r="F1199" s="36">
        <v>17</v>
      </c>
      <c r="G1199" s="36" t="s">
        <v>114</v>
      </c>
      <c r="H1199" s="36">
        <v>22.63</v>
      </c>
      <c r="I1199" s="57">
        <v>2.7069095113033517</v>
      </c>
      <c r="J1199" s="57">
        <v>56703.616404528751</v>
      </c>
      <c r="K1199" s="57">
        <v>-4.6797217798988111</v>
      </c>
      <c r="L1199" s="52">
        <v>23</v>
      </c>
      <c r="M1199" s="56">
        <v>22</v>
      </c>
      <c r="N1199" s="37" t="s">
        <v>238</v>
      </c>
    </row>
    <row r="1200" spans="1:14">
      <c r="A1200" s="34">
        <v>42219</v>
      </c>
      <c r="B1200" s="35">
        <v>0.4201388888888889</v>
      </c>
      <c r="C1200" s="36">
        <v>4</v>
      </c>
      <c r="D1200" s="36">
        <v>409</v>
      </c>
      <c r="E1200" s="36" t="s">
        <v>45</v>
      </c>
      <c r="F1200" s="36">
        <v>18</v>
      </c>
      <c r="G1200" s="36" t="s">
        <v>114</v>
      </c>
      <c r="H1200" s="36">
        <v>22.63</v>
      </c>
      <c r="I1200" s="57">
        <v>4.9063934723089275</v>
      </c>
      <c r="J1200" s="57">
        <v>71487.224812140848</v>
      </c>
      <c r="K1200" s="57">
        <v>-2.2037707031289624E-2</v>
      </c>
      <c r="L1200" s="52">
        <v>22.65</v>
      </c>
      <c r="M1200" s="56">
        <v>22.7</v>
      </c>
      <c r="N1200" s="37" t="s">
        <v>238</v>
      </c>
    </row>
    <row r="1201" spans="1:14">
      <c r="A1201" s="34">
        <v>42219</v>
      </c>
      <c r="B1201" s="35">
        <v>0.4201388888888889</v>
      </c>
      <c r="C1201" s="36">
        <v>4</v>
      </c>
      <c r="D1201" s="36">
        <v>404</v>
      </c>
      <c r="E1201" s="36" t="s">
        <v>59</v>
      </c>
      <c r="F1201" s="36">
        <v>19</v>
      </c>
      <c r="G1201" s="36" t="s">
        <v>114</v>
      </c>
      <c r="H1201" s="36">
        <v>22.63</v>
      </c>
      <c r="I1201" s="57">
        <v>6.1342430924187212</v>
      </c>
      <c r="J1201" s="57">
        <v>82335.822554848986</v>
      </c>
      <c r="K1201" s="57">
        <v>-2.8227658182236803</v>
      </c>
      <c r="L1201" s="52">
        <v>21.950000000000003</v>
      </c>
      <c r="M1201" s="56">
        <v>23.1</v>
      </c>
      <c r="N1201" s="37" t="s">
        <v>238</v>
      </c>
    </row>
    <row r="1202" spans="1:14">
      <c r="A1202" s="34">
        <v>42219</v>
      </c>
      <c r="B1202" s="35">
        <v>0.4201388888888889</v>
      </c>
      <c r="C1202" s="36">
        <v>4</v>
      </c>
      <c r="D1202" s="36">
        <v>404</v>
      </c>
      <c r="E1202" s="36" t="s">
        <v>59</v>
      </c>
      <c r="F1202" s="36">
        <v>20</v>
      </c>
      <c r="G1202" s="36" t="s">
        <v>114</v>
      </c>
      <c r="H1202" s="36">
        <v>22.63</v>
      </c>
      <c r="I1202" s="57">
        <v>1.2470012037313478</v>
      </c>
      <c r="J1202" s="57">
        <v>69115.386337575255</v>
      </c>
      <c r="K1202" s="57">
        <v>-13.362206157841086</v>
      </c>
      <c r="L1202" s="52">
        <v>21.85</v>
      </c>
      <c r="M1202" s="56">
        <v>23.9</v>
      </c>
      <c r="N1202" s="37" t="s">
        <v>238</v>
      </c>
    </row>
    <row r="1203" spans="1:14">
      <c r="A1203" s="34">
        <v>42219</v>
      </c>
      <c r="B1203" s="35">
        <v>0.37986111111111115</v>
      </c>
      <c r="C1203" s="36">
        <v>4</v>
      </c>
      <c r="D1203" s="36">
        <v>406</v>
      </c>
      <c r="E1203" s="36" t="s">
        <v>55</v>
      </c>
      <c r="F1203" s="36">
        <v>21</v>
      </c>
      <c r="G1203" s="36" t="s">
        <v>115</v>
      </c>
      <c r="H1203" s="36">
        <v>21.67</v>
      </c>
      <c r="I1203" s="57">
        <v>0.10698361523260717</v>
      </c>
      <c r="J1203" s="57">
        <v>25067.392444456971</v>
      </c>
      <c r="K1203" s="57">
        <v>1.8689967485937098</v>
      </c>
      <c r="L1203" s="52">
        <v>19.2</v>
      </c>
      <c r="M1203" s="56">
        <v>231</v>
      </c>
      <c r="N1203" s="37" t="s">
        <v>238</v>
      </c>
    </row>
    <row r="1204" spans="1:14">
      <c r="A1204" s="34">
        <v>42219</v>
      </c>
      <c r="B1204" s="35">
        <v>0.37986111111111115</v>
      </c>
      <c r="C1204" s="36">
        <v>4</v>
      </c>
      <c r="D1204" s="36">
        <v>406</v>
      </c>
      <c r="E1204" s="36" t="s">
        <v>55</v>
      </c>
      <c r="F1204" s="36">
        <v>22</v>
      </c>
      <c r="G1204" s="36" t="s">
        <v>115</v>
      </c>
      <c r="H1204" s="36">
        <v>21.67</v>
      </c>
      <c r="I1204" s="57">
        <v>3.9182003908023684</v>
      </c>
      <c r="J1204" s="57">
        <v>27751.604685048136</v>
      </c>
      <c r="K1204" s="57">
        <v>-0.25906399167157385</v>
      </c>
      <c r="L1204" s="52">
        <v>19.399999999999999</v>
      </c>
      <c r="M1204" s="56">
        <v>17</v>
      </c>
      <c r="N1204" s="37" t="s">
        <v>238</v>
      </c>
    </row>
    <row r="1205" spans="1:14">
      <c r="A1205" s="34">
        <v>42219</v>
      </c>
      <c r="B1205" s="35">
        <v>0.37986111111111115</v>
      </c>
      <c r="C1205" s="36">
        <v>4</v>
      </c>
      <c r="D1205" s="36">
        <v>414</v>
      </c>
      <c r="E1205" s="36" t="s">
        <v>46</v>
      </c>
      <c r="F1205" s="36">
        <v>23</v>
      </c>
      <c r="G1205" s="36" t="s">
        <v>114</v>
      </c>
      <c r="H1205" s="36">
        <v>21.67</v>
      </c>
      <c r="I1205" s="57">
        <v>1.408189604959412</v>
      </c>
      <c r="J1205" s="57">
        <v>63543.021657820464</v>
      </c>
      <c r="K1205" s="57">
        <v>-14.159452783458464</v>
      </c>
      <c r="L1205" s="52">
        <v>21.35</v>
      </c>
      <c r="M1205" s="56">
        <v>19.3</v>
      </c>
      <c r="N1205" s="37" t="s">
        <v>238</v>
      </c>
    </row>
    <row r="1206" spans="1:14">
      <c r="A1206" s="34">
        <v>42219</v>
      </c>
      <c r="B1206" s="35">
        <v>0.37986111111111115</v>
      </c>
      <c r="C1206" s="36">
        <v>4</v>
      </c>
      <c r="D1206" s="36">
        <v>414</v>
      </c>
      <c r="E1206" s="36" t="s">
        <v>46</v>
      </c>
      <c r="F1206" s="36">
        <v>24</v>
      </c>
      <c r="G1206" s="36" t="s">
        <v>114</v>
      </c>
      <c r="H1206" s="36">
        <v>21.67</v>
      </c>
      <c r="I1206" s="57">
        <v>2.8621670966782609</v>
      </c>
      <c r="J1206" s="57">
        <v>66291.272376956476</v>
      </c>
      <c r="K1206" s="57">
        <v>-0.45866825744401452</v>
      </c>
      <c r="L1206" s="52">
        <v>21.200000000000003</v>
      </c>
      <c r="M1206" s="56">
        <v>13.4</v>
      </c>
      <c r="N1206" s="37" t="s">
        <v>238</v>
      </c>
    </row>
    <row r="1207" spans="1:14">
      <c r="A1207" s="34">
        <v>42226</v>
      </c>
      <c r="B1207" s="35">
        <v>0.37291666666666662</v>
      </c>
      <c r="C1207" s="36">
        <v>1</v>
      </c>
      <c r="D1207" s="36">
        <v>105</v>
      </c>
      <c r="E1207" s="36" t="s">
        <v>55</v>
      </c>
      <c r="F1207" s="36">
        <v>1</v>
      </c>
      <c r="G1207" s="36" t="s">
        <v>115</v>
      </c>
      <c r="H1207" s="36">
        <v>22.81</v>
      </c>
      <c r="I1207" s="57">
        <v>1.3441351105830657</v>
      </c>
      <c r="J1207" s="57">
        <v>20239.187769911241</v>
      </c>
      <c r="K1207" s="57">
        <v>-0.73961527967382656</v>
      </c>
      <c r="L1207" s="52">
        <v>19.649999999999999</v>
      </c>
      <c r="M1207" s="56">
        <v>33.799999999999997</v>
      </c>
      <c r="N1207" s="37" t="s">
        <v>238</v>
      </c>
    </row>
    <row r="1208" spans="1:14">
      <c r="A1208" s="34">
        <v>42226</v>
      </c>
      <c r="B1208" s="35">
        <v>0.37291666666666662</v>
      </c>
      <c r="C1208" s="36">
        <v>1</v>
      </c>
      <c r="D1208" s="36">
        <v>105</v>
      </c>
      <c r="E1208" s="36" t="s">
        <v>55</v>
      </c>
      <c r="F1208" s="36">
        <v>2</v>
      </c>
      <c r="G1208" s="36" t="s">
        <v>115</v>
      </c>
      <c r="H1208" s="36">
        <v>22.81</v>
      </c>
      <c r="I1208" s="57">
        <v>2.0916889282446349</v>
      </c>
      <c r="J1208" s="57">
        <v>31840.017135542505</v>
      </c>
      <c r="K1208" s="57">
        <v>-0.8090946170806953</v>
      </c>
      <c r="L1208" s="52">
        <v>19.649999999999999</v>
      </c>
      <c r="M1208" s="56">
        <v>29</v>
      </c>
      <c r="N1208" s="37" t="s">
        <v>238</v>
      </c>
    </row>
    <row r="1209" spans="1:14">
      <c r="A1209" s="34">
        <v>42226</v>
      </c>
      <c r="B1209" s="35">
        <v>0.37291666666666662</v>
      </c>
      <c r="C1209" s="36">
        <v>1</v>
      </c>
      <c r="D1209" s="36">
        <v>107</v>
      </c>
      <c r="E1209" s="36" t="s">
        <v>59</v>
      </c>
      <c r="F1209" s="36">
        <v>3</v>
      </c>
      <c r="G1209" s="36" t="s">
        <v>114</v>
      </c>
      <c r="H1209" s="36">
        <v>22.81</v>
      </c>
      <c r="I1209" s="57">
        <v>6.7258373971802508</v>
      </c>
      <c r="J1209" s="57">
        <v>87847.642979308992</v>
      </c>
      <c r="K1209" s="57">
        <v>1.0340557515248279</v>
      </c>
      <c r="L1209" s="52">
        <v>21.65</v>
      </c>
      <c r="M1209" s="56">
        <v>41.3</v>
      </c>
      <c r="N1209" s="37" t="s">
        <v>238</v>
      </c>
    </row>
    <row r="1210" spans="1:14">
      <c r="A1210" s="34">
        <v>42226</v>
      </c>
      <c r="B1210" s="35">
        <v>0.37291666666666662</v>
      </c>
      <c r="C1210" s="36">
        <v>1</v>
      </c>
      <c r="D1210" s="36">
        <v>107</v>
      </c>
      <c r="E1210" s="36" t="s">
        <v>59</v>
      </c>
      <c r="F1210" s="36">
        <v>4</v>
      </c>
      <c r="G1210" s="36" t="s">
        <v>114</v>
      </c>
      <c r="H1210" s="36">
        <v>22.81</v>
      </c>
      <c r="I1210" s="57">
        <v>6.6705417114925467</v>
      </c>
      <c r="J1210" s="57">
        <v>87275.82489031658</v>
      </c>
      <c r="K1210" s="57">
        <v>-1.8614843780396069</v>
      </c>
      <c r="L1210" s="52">
        <v>21.75</v>
      </c>
      <c r="M1210" s="56">
        <v>39.5</v>
      </c>
      <c r="N1210" s="37" t="s">
        <v>238</v>
      </c>
    </row>
    <row r="1211" spans="1:14">
      <c r="A1211" s="34">
        <v>42226</v>
      </c>
      <c r="B1211" s="35">
        <v>0.41388888888888892</v>
      </c>
      <c r="C1211" s="36">
        <v>1</v>
      </c>
      <c r="D1211" s="36">
        <v>111</v>
      </c>
      <c r="E1211" s="36" t="s">
        <v>45</v>
      </c>
      <c r="F1211" s="36">
        <v>5</v>
      </c>
      <c r="G1211" s="36" t="s">
        <v>114</v>
      </c>
      <c r="H1211" s="36">
        <v>24.24</v>
      </c>
      <c r="I1211" s="57">
        <v>7.343306950677384</v>
      </c>
      <c r="J1211" s="57">
        <v>107347.44039747231</v>
      </c>
      <c r="K1211" s="57">
        <v>-5.3233948772670443</v>
      </c>
      <c r="L1211" s="52">
        <v>21.9</v>
      </c>
      <c r="M1211" s="56">
        <v>34.5</v>
      </c>
      <c r="N1211" s="37" t="s">
        <v>238</v>
      </c>
    </row>
    <row r="1212" spans="1:14">
      <c r="A1212" s="34">
        <v>42226</v>
      </c>
      <c r="B1212" s="35">
        <v>0.41388888888888892</v>
      </c>
      <c r="C1212" s="36">
        <v>1</v>
      </c>
      <c r="D1212" s="36">
        <v>111</v>
      </c>
      <c r="E1212" s="36" t="s">
        <v>45</v>
      </c>
      <c r="F1212" s="36">
        <v>6</v>
      </c>
      <c r="G1212" s="36" t="s">
        <v>114</v>
      </c>
      <c r="H1212" s="36">
        <v>24.24</v>
      </c>
      <c r="I1212" s="57">
        <v>4.9564321531645712</v>
      </c>
      <c r="J1212" s="57">
        <v>108380.81239671548</v>
      </c>
      <c r="K1212" s="57">
        <v>-1.7556346180831635</v>
      </c>
      <c r="L1212" s="52">
        <v>21.9</v>
      </c>
      <c r="M1212" s="56">
        <v>34.200000000000003</v>
      </c>
      <c r="N1212" s="37" t="s">
        <v>238</v>
      </c>
    </row>
    <row r="1213" spans="1:14">
      <c r="A1213" s="34">
        <v>42226</v>
      </c>
      <c r="B1213" s="35">
        <v>0.41388888888888892</v>
      </c>
      <c r="C1213" s="36">
        <v>1</v>
      </c>
      <c r="D1213" s="36">
        <v>113</v>
      </c>
      <c r="E1213" s="36" t="s">
        <v>46</v>
      </c>
      <c r="F1213" s="36">
        <v>7</v>
      </c>
      <c r="G1213" s="36" t="s">
        <v>114</v>
      </c>
      <c r="H1213" s="36">
        <v>24.24</v>
      </c>
      <c r="I1213" s="57">
        <v>8.9865180360300467</v>
      </c>
      <c r="J1213" s="57">
        <v>110732.11984605936</v>
      </c>
      <c r="K1213" s="57">
        <v>2.9625493974818955</v>
      </c>
      <c r="L1213" s="52">
        <v>21.7</v>
      </c>
      <c r="M1213" s="56">
        <v>34.200000000000003</v>
      </c>
      <c r="N1213" s="37" t="s">
        <v>238</v>
      </c>
    </row>
    <row r="1214" spans="1:14">
      <c r="A1214" s="34">
        <v>42226</v>
      </c>
      <c r="B1214" s="35">
        <v>0.41388888888888892</v>
      </c>
      <c r="C1214" s="36">
        <v>1</v>
      </c>
      <c r="D1214" s="36">
        <v>113</v>
      </c>
      <c r="E1214" s="36" t="s">
        <v>46</v>
      </c>
      <c r="F1214" s="36">
        <v>8</v>
      </c>
      <c r="G1214" s="36" t="s">
        <v>114</v>
      </c>
      <c r="H1214" s="36">
        <v>24.24</v>
      </c>
      <c r="I1214" s="57">
        <v>11.510251323346822</v>
      </c>
      <c r="J1214" s="57">
        <v>113194.76352287516</v>
      </c>
      <c r="K1214" s="57">
        <v>-7.716153547499716</v>
      </c>
      <c r="L1214" s="52">
        <v>21.8</v>
      </c>
      <c r="M1214" s="56">
        <v>38.5</v>
      </c>
      <c r="N1214" s="37" t="s">
        <v>238</v>
      </c>
    </row>
    <row r="1215" spans="1:14">
      <c r="A1215" s="34">
        <v>42226</v>
      </c>
      <c r="B1215" s="35">
        <v>0.45416666666666666</v>
      </c>
      <c r="C1215" s="36">
        <v>3</v>
      </c>
      <c r="D1215" s="36">
        <v>311</v>
      </c>
      <c r="E1215" s="36" t="s">
        <v>46</v>
      </c>
      <c r="F1215" s="36">
        <v>9</v>
      </c>
      <c r="G1215" s="36" t="s">
        <v>114</v>
      </c>
      <c r="H1215" s="36">
        <v>25.48</v>
      </c>
      <c r="I1215" s="57">
        <v>2.9884475634736565</v>
      </c>
      <c r="J1215" s="57">
        <v>107573.99999556187</v>
      </c>
      <c r="K1215" s="57">
        <v>3.1366151093432157</v>
      </c>
      <c r="L1215" s="52">
        <v>22</v>
      </c>
      <c r="M1215" s="56">
        <v>28.9</v>
      </c>
      <c r="N1215" s="37" t="s">
        <v>238</v>
      </c>
    </row>
    <row r="1216" spans="1:14">
      <c r="A1216" s="34">
        <v>42226</v>
      </c>
      <c r="B1216" s="35">
        <v>0.45416666666666666</v>
      </c>
      <c r="C1216" s="36">
        <v>3</v>
      </c>
      <c r="D1216" s="36">
        <v>311</v>
      </c>
      <c r="E1216" s="36" t="s">
        <v>46</v>
      </c>
      <c r="F1216" s="36">
        <v>10</v>
      </c>
      <c r="G1216" s="36" t="s">
        <v>114</v>
      </c>
      <c r="H1216" s="36">
        <v>25.48</v>
      </c>
      <c r="I1216" s="57">
        <v>4.6693149178048126</v>
      </c>
      <c r="J1216" s="57">
        <v>120539.56896081251</v>
      </c>
      <c r="K1216" s="57">
        <v>4.8427698972987543E-2</v>
      </c>
      <c r="L1216" s="52">
        <v>22.049999999999997</v>
      </c>
      <c r="M1216" s="56">
        <v>27.2</v>
      </c>
      <c r="N1216" s="37" t="s">
        <v>238</v>
      </c>
    </row>
    <row r="1217" spans="1:14">
      <c r="A1217" s="34">
        <v>42226</v>
      </c>
      <c r="B1217" s="35">
        <v>0.45416666666666666</v>
      </c>
      <c r="C1217" s="36">
        <v>3</v>
      </c>
      <c r="D1217" s="36">
        <v>305</v>
      </c>
      <c r="E1217" s="36" t="s">
        <v>45</v>
      </c>
      <c r="F1217" s="36">
        <v>11</v>
      </c>
      <c r="G1217" s="36" t="s">
        <v>114</v>
      </c>
      <c r="H1217" s="36">
        <v>25.48</v>
      </c>
      <c r="I1217" s="57">
        <v>5.5986281035255656</v>
      </c>
      <c r="J1217" s="57">
        <v>159259.56123309862</v>
      </c>
      <c r="K1217" s="57">
        <v>-7.5417604216324907</v>
      </c>
      <c r="L1217" s="52">
        <v>21.85</v>
      </c>
      <c r="M1217" s="56">
        <v>36.1</v>
      </c>
      <c r="N1217" s="37" t="s">
        <v>238</v>
      </c>
    </row>
    <row r="1218" spans="1:14">
      <c r="A1218" s="34">
        <v>42226</v>
      </c>
      <c r="B1218" s="35">
        <v>0.45416666666666666</v>
      </c>
      <c r="C1218" s="36">
        <v>3</v>
      </c>
      <c r="D1218" s="36">
        <v>305</v>
      </c>
      <c r="E1218" s="36" t="s">
        <v>45</v>
      </c>
      <c r="F1218" s="36">
        <v>12</v>
      </c>
      <c r="G1218" s="36" t="s">
        <v>114</v>
      </c>
      <c r="H1218" s="36">
        <v>25.48</v>
      </c>
      <c r="I1218" s="57">
        <v>6.2231417560546856</v>
      </c>
      <c r="J1218" s="57">
        <v>132002.43315477643</v>
      </c>
      <c r="K1218" s="57">
        <v>2.6887426377660937</v>
      </c>
      <c r="L1218" s="52">
        <v>22.35</v>
      </c>
      <c r="M1218" s="56">
        <v>36</v>
      </c>
      <c r="N1218" s="37" t="s">
        <v>238</v>
      </c>
    </row>
    <row r="1219" spans="1:14">
      <c r="A1219" s="34">
        <v>42226</v>
      </c>
      <c r="B1219" s="35">
        <v>0.44861111111111113</v>
      </c>
      <c r="C1219" s="36">
        <v>3</v>
      </c>
      <c r="D1219" s="36">
        <v>308</v>
      </c>
      <c r="E1219" s="36" t="s">
        <v>55</v>
      </c>
      <c r="F1219" s="36">
        <v>13</v>
      </c>
      <c r="G1219" s="36" t="s">
        <v>115</v>
      </c>
      <c r="H1219" s="52">
        <v>25.4</v>
      </c>
      <c r="I1219" s="57">
        <v>1.2919454264769035</v>
      </c>
      <c r="J1219" s="57">
        <v>12427.617278213464</v>
      </c>
      <c r="K1219" s="57">
        <v>-1.5681310260591994</v>
      </c>
      <c r="L1219" s="52">
        <v>19.899999999999999</v>
      </c>
      <c r="M1219" s="56">
        <v>28.3</v>
      </c>
      <c r="N1219" s="37" t="s">
        <v>238</v>
      </c>
    </row>
    <row r="1220" spans="1:14">
      <c r="A1220" s="34">
        <v>42226</v>
      </c>
      <c r="B1220" s="35">
        <v>0.44861111111111113</v>
      </c>
      <c r="C1220" s="36">
        <v>3</v>
      </c>
      <c r="D1220" s="36">
        <v>308</v>
      </c>
      <c r="E1220" s="36" t="s">
        <v>55</v>
      </c>
      <c r="F1220" s="36">
        <v>14</v>
      </c>
      <c r="G1220" s="36" t="s">
        <v>115</v>
      </c>
      <c r="H1220" s="52">
        <v>25.4</v>
      </c>
      <c r="I1220" s="57">
        <v>1.8797285192098332</v>
      </c>
      <c r="J1220" s="57">
        <v>13983.254840726098</v>
      </c>
      <c r="K1220" s="57">
        <v>-4.1574656328379609</v>
      </c>
      <c r="L1220" s="52">
        <v>19.850000000000001</v>
      </c>
      <c r="M1220" s="56">
        <v>26.7</v>
      </c>
      <c r="N1220" s="37" t="s">
        <v>238</v>
      </c>
    </row>
    <row r="1221" spans="1:14">
      <c r="A1221" s="34">
        <v>42226</v>
      </c>
      <c r="B1221" s="35">
        <v>0.44861111111111113</v>
      </c>
      <c r="C1221" s="36">
        <v>3</v>
      </c>
      <c r="D1221" s="36">
        <v>309</v>
      </c>
      <c r="E1221" s="36" t="s">
        <v>59</v>
      </c>
      <c r="F1221" s="36">
        <v>15</v>
      </c>
      <c r="G1221" s="36" t="s">
        <v>114</v>
      </c>
      <c r="H1221" s="52">
        <v>25.4</v>
      </c>
      <c r="I1221" s="57">
        <v>4.1713353989706858</v>
      </c>
      <c r="J1221" s="57">
        <v>80410.580698596677</v>
      </c>
      <c r="K1221" s="57">
        <v>-2.192115243455699</v>
      </c>
      <c r="L1221" s="52">
        <v>22.1</v>
      </c>
      <c r="M1221" s="56">
        <v>35.4</v>
      </c>
      <c r="N1221" s="37" t="s">
        <v>238</v>
      </c>
    </row>
    <row r="1222" spans="1:14">
      <c r="A1222" s="34">
        <v>42226</v>
      </c>
      <c r="B1222" s="35">
        <v>0.44861111111111113</v>
      </c>
      <c r="C1222" s="36">
        <v>3</v>
      </c>
      <c r="D1222" s="36">
        <v>309</v>
      </c>
      <c r="E1222" s="36" t="s">
        <v>59</v>
      </c>
      <c r="F1222" s="36">
        <v>16</v>
      </c>
      <c r="G1222" s="36" t="s">
        <v>114</v>
      </c>
      <c r="H1222" s="52">
        <v>25.4</v>
      </c>
      <c r="I1222" s="57">
        <v>6.5841215973874192</v>
      </c>
      <c r="J1222" s="57">
        <v>85759.024747875868</v>
      </c>
      <c r="K1222" s="57">
        <v>-1.2804465881835707</v>
      </c>
      <c r="L1222" s="52">
        <v>22.25</v>
      </c>
      <c r="M1222" s="56">
        <v>33.1</v>
      </c>
      <c r="N1222" s="37" t="s">
        <v>238</v>
      </c>
    </row>
    <row r="1223" spans="1:14">
      <c r="A1223" s="34">
        <v>42226</v>
      </c>
      <c r="B1223" s="35">
        <v>0.41319444444444442</v>
      </c>
      <c r="C1223" s="36">
        <v>4</v>
      </c>
      <c r="D1223" s="36">
        <v>409</v>
      </c>
      <c r="E1223" s="36" t="s">
        <v>45</v>
      </c>
      <c r="F1223" s="36">
        <v>17</v>
      </c>
      <c r="G1223" s="36" t="s">
        <v>114</v>
      </c>
      <c r="H1223" s="36">
        <v>24.22</v>
      </c>
      <c r="I1223" s="57">
        <v>5.3843037199683144</v>
      </c>
      <c r="J1223" s="57">
        <v>73228.723501245782</v>
      </c>
      <c r="K1223" s="57">
        <v>5.0834623771307139E-2</v>
      </c>
      <c r="L1223" s="52">
        <v>21.65</v>
      </c>
      <c r="M1223" s="56">
        <v>34.799999999999997</v>
      </c>
      <c r="N1223" s="37" t="s">
        <v>238</v>
      </c>
    </row>
    <row r="1224" spans="1:14">
      <c r="A1224" s="34">
        <v>42226</v>
      </c>
      <c r="B1224" s="35">
        <v>0.41319444444444442</v>
      </c>
      <c r="C1224" s="36">
        <v>4</v>
      </c>
      <c r="D1224" s="36">
        <v>409</v>
      </c>
      <c r="E1224" s="36" t="s">
        <v>45</v>
      </c>
      <c r="F1224" s="36">
        <v>18</v>
      </c>
      <c r="G1224" s="36" t="s">
        <v>114</v>
      </c>
      <c r="H1224" s="36">
        <v>24.22</v>
      </c>
      <c r="I1224" s="57">
        <v>4.3778567561048343</v>
      </c>
      <c r="J1224" s="57">
        <v>68384.486389073631</v>
      </c>
      <c r="K1224" s="57">
        <v>-3.2488663296992462</v>
      </c>
      <c r="L1224" s="52">
        <v>21.85</v>
      </c>
      <c r="M1224" s="56">
        <v>34.799999999999997</v>
      </c>
      <c r="N1224" s="37" t="s">
        <v>238</v>
      </c>
    </row>
    <row r="1225" spans="1:14">
      <c r="A1225" s="34">
        <v>42226</v>
      </c>
      <c r="B1225" s="35">
        <v>0.41319444444444442</v>
      </c>
      <c r="C1225" s="36">
        <v>4</v>
      </c>
      <c r="D1225" s="36">
        <v>404</v>
      </c>
      <c r="E1225" s="36" t="s">
        <v>59</v>
      </c>
      <c r="F1225" s="36">
        <v>19</v>
      </c>
      <c r="G1225" s="36" t="s">
        <v>114</v>
      </c>
      <c r="H1225" s="36">
        <v>24.22</v>
      </c>
      <c r="I1225" s="57">
        <v>3.7763981402524545</v>
      </c>
      <c r="J1225" s="57">
        <v>68977.456366408209</v>
      </c>
      <c r="K1225" s="57">
        <v>-10.778216463300588</v>
      </c>
      <c r="L1225" s="52">
        <v>21.65</v>
      </c>
      <c r="M1225" s="56">
        <v>37.5</v>
      </c>
      <c r="N1225" s="37" t="s">
        <v>238</v>
      </c>
    </row>
    <row r="1226" spans="1:14">
      <c r="A1226" s="34">
        <v>42226</v>
      </c>
      <c r="B1226" s="35">
        <v>0.41319444444444442</v>
      </c>
      <c r="C1226" s="36">
        <v>4</v>
      </c>
      <c r="D1226" s="36">
        <v>404</v>
      </c>
      <c r="E1226" s="36" t="s">
        <v>59</v>
      </c>
      <c r="F1226" s="36">
        <v>20</v>
      </c>
      <c r="G1226" s="36" t="s">
        <v>114</v>
      </c>
      <c r="H1226" s="36">
        <v>24.22</v>
      </c>
      <c r="I1226" s="57">
        <v>5.4381324361835333</v>
      </c>
      <c r="J1226" s="57">
        <v>87901.848641724951</v>
      </c>
      <c r="K1226" s="57">
        <v>6.4370876741596836</v>
      </c>
      <c r="L1226" s="52">
        <v>21.950000000000003</v>
      </c>
      <c r="M1226" s="56">
        <v>36.6</v>
      </c>
      <c r="N1226" s="37" t="s">
        <v>238</v>
      </c>
    </row>
    <row r="1227" spans="1:14">
      <c r="A1227" s="34">
        <v>42226</v>
      </c>
      <c r="B1227" s="35">
        <v>0.37291666666666662</v>
      </c>
      <c r="C1227" s="36">
        <v>4</v>
      </c>
      <c r="D1227" s="36">
        <v>406</v>
      </c>
      <c r="E1227" s="36" t="s">
        <v>55</v>
      </c>
      <c r="F1227" s="36">
        <v>21</v>
      </c>
      <c r="G1227" s="36" t="s">
        <v>115</v>
      </c>
      <c r="H1227" s="36">
        <v>22.81</v>
      </c>
      <c r="I1227" s="57">
        <v>1.9335674775977925</v>
      </c>
      <c r="J1227" s="57">
        <v>19203.501505330638</v>
      </c>
      <c r="K1227" s="57">
        <v>-9.0124626236326257</v>
      </c>
      <c r="L1227" s="52">
        <v>19.600000000000001</v>
      </c>
      <c r="M1227" s="56">
        <v>25.4</v>
      </c>
      <c r="N1227" s="37" t="s">
        <v>238</v>
      </c>
    </row>
    <row r="1228" spans="1:14">
      <c r="A1228" s="34">
        <v>42226</v>
      </c>
      <c r="B1228" s="35">
        <v>0.37291666666666662</v>
      </c>
      <c r="C1228" s="36">
        <v>4</v>
      </c>
      <c r="D1228" s="36">
        <v>406</v>
      </c>
      <c r="E1228" s="36" t="s">
        <v>55</v>
      </c>
      <c r="F1228" s="36">
        <v>22</v>
      </c>
      <c r="G1228" s="36" t="s">
        <v>115</v>
      </c>
      <c r="H1228" s="36">
        <v>22.81</v>
      </c>
      <c r="I1228" s="57">
        <v>1.6537087263662871</v>
      </c>
      <c r="J1228" s="57">
        <v>60558.041540792728</v>
      </c>
      <c r="K1228" s="57">
        <v>-0.80918271429634281</v>
      </c>
      <c r="L1228" s="52">
        <v>19.55</v>
      </c>
      <c r="M1228" s="56">
        <v>23.8</v>
      </c>
      <c r="N1228" s="37" t="s">
        <v>238</v>
      </c>
    </row>
    <row r="1229" spans="1:14">
      <c r="A1229" s="34">
        <v>42226</v>
      </c>
      <c r="B1229" s="35">
        <v>0.37291666666666662</v>
      </c>
      <c r="C1229" s="36">
        <v>4</v>
      </c>
      <c r="D1229" s="36">
        <v>414</v>
      </c>
      <c r="E1229" s="36" t="s">
        <v>46</v>
      </c>
      <c r="F1229" s="36">
        <v>23</v>
      </c>
      <c r="G1229" s="36" t="s">
        <v>114</v>
      </c>
      <c r="H1229" s="36">
        <v>22.81</v>
      </c>
      <c r="I1229" s="57">
        <v>2.8015110347306229</v>
      </c>
      <c r="J1229" s="57">
        <v>60558.041540792728</v>
      </c>
      <c r="K1229" s="57">
        <v>2.4346252858793234</v>
      </c>
      <c r="L1229" s="52">
        <v>21.4</v>
      </c>
      <c r="M1229" s="56">
        <v>31.4</v>
      </c>
      <c r="N1229" s="37" t="s">
        <v>238</v>
      </c>
    </row>
    <row r="1230" spans="1:14">
      <c r="A1230" s="34">
        <v>42226</v>
      </c>
      <c r="B1230" s="35">
        <v>0.37291666666666662</v>
      </c>
      <c r="C1230" s="36">
        <v>4</v>
      </c>
      <c r="D1230" s="36">
        <v>414</v>
      </c>
      <c r="E1230" s="36" t="s">
        <v>46</v>
      </c>
      <c r="F1230" s="36">
        <v>24</v>
      </c>
      <c r="G1230" s="36" t="s">
        <v>114</v>
      </c>
      <c r="H1230" s="36">
        <v>22.81</v>
      </c>
      <c r="I1230" s="57">
        <v>2.0565152991826441</v>
      </c>
      <c r="J1230" s="57">
        <v>58661.053554149919</v>
      </c>
      <c r="K1230" s="57">
        <v>-7.0629103956846544</v>
      </c>
      <c r="L1230" s="52">
        <v>21.3</v>
      </c>
      <c r="M1230" s="56">
        <v>31.8</v>
      </c>
      <c r="N1230" s="37" t="s">
        <v>238</v>
      </c>
    </row>
    <row r="1231" spans="1:14">
      <c r="A1231" s="34">
        <v>42236</v>
      </c>
      <c r="B1231" s="35">
        <v>0.40277777777777773</v>
      </c>
      <c r="C1231" s="36">
        <v>1</v>
      </c>
      <c r="D1231" s="36">
        <v>105</v>
      </c>
      <c r="E1231" s="36" t="s">
        <v>55</v>
      </c>
      <c r="F1231" s="36">
        <v>1</v>
      </c>
      <c r="G1231" s="36" t="s">
        <v>115</v>
      </c>
      <c r="H1231" s="36">
        <v>14.02</v>
      </c>
      <c r="I1231" s="57">
        <v>14.34759410572906</v>
      </c>
      <c r="J1231" s="57">
        <v>31949.465059463382</v>
      </c>
      <c r="K1231" s="57">
        <v>77.626932925698384</v>
      </c>
      <c r="L1231" s="52">
        <v>16.850000000000001</v>
      </c>
      <c r="M1231" s="56">
        <v>36.200000000000003</v>
      </c>
      <c r="N1231" s="37" t="s">
        <v>139</v>
      </c>
    </row>
    <row r="1232" spans="1:14">
      <c r="A1232" s="34">
        <v>42236</v>
      </c>
      <c r="B1232" s="35">
        <v>0.40277777777777773</v>
      </c>
      <c r="C1232" s="36">
        <v>1</v>
      </c>
      <c r="D1232" s="36">
        <v>105</v>
      </c>
      <c r="E1232" s="36" t="s">
        <v>55</v>
      </c>
      <c r="F1232" s="36">
        <v>2</v>
      </c>
      <c r="G1232" s="36" t="s">
        <v>115</v>
      </c>
      <c r="H1232" s="36">
        <v>14.02</v>
      </c>
      <c r="I1232" s="57">
        <v>2.1667769238998487</v>
      </c>
      <c r="J1232" s="57">
        <v>16880.449663881394</v>
      </c>
      <c r="K1232" s="57">
        <v>106.81677241666583</v>
      </c>
      <c r="L1232" s="52">
        <v>16.600000000000001</v>
      </c>
      <c r="M1232" s="56">
        <v>46.6</v>
      </c>
      <c r="N1232" s="37" t="s">
        <v>139</v>
      </c>
    </row>
    <row r="1233" spans="1:14">
      <c r="A1233" s="34">
        <v>42236</v>
      </c>
      <c r="B1233" s="35">
        <v>0.40277777777777773</v>
      </c>
      <c r="C1233" s="36">
        <v>1</v>
      </c>
      <c r="D1233" s="36">
        <v>107</v>
      </c>
      <c r="E1233" s="36" t="s">
        <v>59</v>
      </c>
      <c r="F1233" s="36">
        <v>3</v>
      </c>
      <c r="G1233" s="36" t="s">
        <v>114</v>
      </c>
      <c r="H1233" s="36">
        <v>14.02</v>
      </c>
      <c r="I1233" s="57">
        <v>21.307832400939247</v>
      </c>
      <c r="J1233" s="57">
        <v>87611.241728930021</v>
      </c>
      <c r="K1233" s="57">
        <v>-110.35291805659503</v>
      </c>
      <c r="L1233" s="52">
        <v>18.55</v>
      </c>
      <c r="M1233" s="56">
        <v>52.1</v>
      </c>
      <c r="N1233" s="37" t="s">
        <v>139</v>
      </c>
    </row>
    <row r="1234" spans="1:14">
      <c r="A1234" s="34">
        <v>42236</v>
      </c>
      <c r="B1234" s="35">
        <v>0.40277777777777773</v>
      </c>
      <c r="C1234" s="36">
        <v>1</v>
      </c>
      <c r="D1234" s="36">
        <v>107</v>
      </c>
      <c r="E1234" s="36" t="s">
        <v>59</v>
      </c>
      <c r="F1234" s="36">
        <v>4</v>
      </c>
      <c r="G1234" s="36" t="s">
        <v>114</v>
      </c>
      <c r="H1234" s="36">
        <v>14.02</v>
      </c>
      <c r="I1234" s="57">
        <v>16.297316711157638</v>
      </c>
      <c r="J1234" s="57">
        <v>75840.362737856893</v>
      </c>
      <c r="K1234" s="57">
        <v>3.0543635391082327</v>
      </c>
      <c r="L1234" s="52">
        <v>18.399999999999999</v>
      </c>
      <c r="M1234" s="56">
        <v>50.9</v>
      </c>
      <c r="N1234" s="37" t="s">
        <v>139</v>
      </c>
    </row>
    <row r="1235" spans="1:14">
      <c r="A1235" s="34">
        <v>42236</v>
      </c>
      <c r="B1235" s="35">
        <v>0.44444444444444442</v>
      </c>
      <c r="C1235" s="36">
        <v>1</v>
      </c>
      <c r="D1235" s="36">
        <v>111</v>
      </c>
      <c r="E1235" s="36" t="s">
        <v>45</v>
      </c>
      <c r="F1235" s="36">
        <v>5</v>
      </c>
      <c r="G1235" s="36" t="s">
        <v>114</v>
      </c>
      <c r="H1235" s="36">
        <v>15.11</v>
      </c>
      <c r="I1235" s="57">
        <v>6.1124148349770913</v>
      </c>
      <c r="J1235" s="57">
        <v>97787.005697433429</v>
      </c>
      <c r="K1235" s="57">
        <v>-334.51506674225652</v>
      </c>
      <c r="L1235" s="52">
        <v>18.649999999999999</v>
      </c>
      <c r="M1235" s="56">
        <v>55.5</v>
      </c>
      <c r="N1235" s="37" t="s">
        <v>139</v>
      </c>
    </row>
    <row r="1236" spans="1:14">
      <c r="A1236" s="34">
        <v>42236</v>
      </c>
      <c r="B1236" s="35">
        <v>0.44444444444444442</v>
      </c>
      <c r="C1236" s="36">
        <v>1</v>
      </c>
      <c r="D1236" s="36">
        <v>111</v>
      </c>
      <c r="E1236" s="36" t="s">
        <v>45</v>
      </c>
      <c r="F1236" s="36">
        <v>6</v>
      </c>
      <c r="G1236" s="36" t="s">
        <v>114</v>
      </c>
      <c r="H1236" s="36">
        <v>15.11</v>
      </c>
      <c r="I1236" s="57">
        <v>4.0401041596741543</v>
      </c>
      <c r="J1236" s="57">
        <v>118211.91564863666</v>
      </c>
      <c r="K1236" s="57">
        <v>137.04122286075253</v>
      </c>
      <c r="L1236" s="52">
        <v>18.649999999999999</v>
      </c>
      <c r="M1236" s="56">
        <v>52.1</v>
      </c>
      <c r="N1236" s="37" t="s">
        <v>139</v>
      </c>
    </row>
    <row r="1237" spans="1:14">
      <c r="A1237" s="34">
        <v>42236</v>
      </c>
      <c r="B1237" s="35">
        <v>0.44444444444444442</v>
      </c>
      <c r="C1237" s="36">
        <v>1</v>
      </c>
      <c r="D1237" s="36">
        <v>113</v>
      </c>
      <c r="E1237" s="36" t="s">
        <v>46</v>
      </c>
      <c r="F1237" s="36">
        <v>7</v>
      </c>
      <c r="G1237" s="36" t="s">
        <v>114</v>
      </c>
      <c r="H1237" s="36">
        <v>15.11</v>
      </c>
      <c r="I1237" s="57">
        <v>11.788868463624528</v>
      </c>
      <c r="J1237" s="57">
        <v>170641.57050380879</v>
      </c>
      <c r="K1237" s="57">
        <v>-125.91754388983512</v>
      </c>
      <c r="L1237" s="52">
        <v>18.149999999999999</v>
      </c>
      <c r="M1237" s="56">
        <v>47.5</v>
      </c>
      <c r="N1237" s="37" t="s">
        <v>139</v>
      </c>
    </row>
    <row r="1238" spans="1:14">
      <c r="A1238" s="34">
        <v>42236</v>
      </c>
      <c r="B1238" s="35">
        <v>0.44444444444444442</v>
      </c>
      <c r="C1238" s="36">
        <v>1</v>
      </c>
      <c r="D1238" s="36">
        <v>113</v>
      </c>
      <c r="E1238" s="36" t="s">
        <v>46</v>
      </c>
      <c r="F1238" s="36">
        <v>8</v>
      </c>
      <c r="G1238" s="36" t="s">
        <v>114</v>
      </c>
      <c r="H1238" s="36">
        <v>15.11</v>
      </c>
      <c r="I1238" s="57">
        <v>6.6645010423149849</v>
      </c>
      <c r="J1238" s="57">
        <v>119822.0731745528</v>
      </c>
      <c r="K1238" s="57">
        <v>58.485121941414555</v>
      </c>
      <c r="L1238" s="52">
        <v>18.299999999999997</v>
      </c>
      <c r="M1238" s="56">
        <v>52.6</v>
      </c>
      <c r="N1238" s="37" t="s">
        <v>139</v>
      </c>
    </row>
    <row r="1239" spans="1:14">
      <c r="A1239" s="34">
        <v>42236</v>
      </c>
      <c r="B1239" s="35">
        <v>0.4861111111111111</v>
      </c>
      <c r="C1239" s="36">
        <v>3</v>
      </c>
      <c r="D1239" s="36">
        <v>311</v>
      </c>
      <c r="E1239" s="36" t="s">
        <v>46</v>
      </c>
      <c r="F1239" s="36">
        <v>9</v>
      </c>
      <c r="G1239" s="36" t="s">
        <v>114</v>
      </c>
      <c r="H1239" s="36">
        <v>15.45</v>
      </c>
      <c r="I1239" s="57">
        <v>19.843771778132204</v>
      </c>
      <c r="J1239" s="57">
        <v>111904.77782380818</v>
      </c>
      <c r="K1239" s="57">
        <v>-132.59234365365316</v>
      </c>
      <c r="L1239" s="52">
        <v>18.200000000000003</v>
      </c>
      <c r="M1239" s="56">
        <v>46.1</v>
      </c>
      <c r="N1239" s="37" t="s">
        <v>139</v>
      </c>
    </row>
    <row r="1240" spans="1:14">
      <c r="A1240" s="34">
        <v>42236</v>
      </c>
      <c r="B1240" s="35">
        <v>0.4861111111111111</v>
      </c>
      <c r="C1240" s="36">
        <v>3</v>
      </c>
      <c r="D1240" s="36">
        <v>311</v>
      </c>
      <c r="E1240" s="36" t="s">
        <v>46</v>
      </c>
      <c r="F1240" s="36">
        <v>10</v>
      </c>
      <c r="G1240" s="36" t="s">
        <v>114</v>
      </c>
      <c r="H1240" s="36">
        <v>15.45</v>
      </c>
      <c r="I1240" s="57">
        <v>4.0343373409296932</v>
      </c>
      <c r="J1240" s="57">
        <v>74645.821413946542</v>
      </c>
      <c r="K1240" s="57">
        <v>113.60218462030294</v>
      </c>
      <c r="L1240" s="52">
        <v>18.149999999999999</v>
      </c>
      <c r="M1240" s="56">
        <v>44.8</v>
      </c>
      <c r="N1240" s="37" t="s">
        <v>139</v>
      </c>
    </row>
    <row r="1241" spans="1:14">
      <c r="A1241" s="34">
        <v>42236</v>
      </c>
      <c r="B1241" s="35">
        <v>0.4861111111111111</v>
      </c>
      <c r="C1241" s="36">
        <v>3</v>
      </c>
      <c r="D1241" s="36">
        <v>305</v>
      </c>
      <c r="E1241" s="36" t="s">
        <v>45</v>
      </c>
      <c r="F1241" s="36">
        <v>11</v>
      </c>
      <c r="G1241" s="36" t="s">
        <v>114</v>
      </c>
      <c r="H1241" s="36">
        <v>15.45</v>
      </c>
      <c r="I1241" s="57">
        <v>73.644094519309206</v>
      </c>
      <c r="J1241" s="57">
        <v>114796.8348747823</v>
      </c>
      <c r="K1241" s="57">
        <v>447.62513562780418</v>
      </c>
      <c r="L1241" s="52">
        <v>18.25</v>
      </c>
      <c r="M1241" s="56">
        <v>48.3</v>
      </c>
      <c r="N1241" s="37" t="s">
        <v>139</v>
      </c>
    </row>
    <row r="1242" spans="1:14">
      <c r="A1242" s="34">
        <v>42236</v>
      </c>
      <c r="B1242" s="35">
        <v>0.4861111111111111</v>
      </c>
      <c r="C1242" s="36">
        <v>3</v>
      </c>
      <c r="D1242" s="36">
        <v>305</v>
      </c>
      <c r="E1242" s="36" t="s">
        <v>45</v>
      </c>
      <c r="F1242" s="36">
        <v>12</v>
      </c>
      <c r="G1242" s="36" t="s">
        <v>114</v>
      </c>
      <c r="H1242" s="36">
        <v>15.45</v>
      </c>
      <c r="I1242" s="57">
        <v>11.628800194057046</v>
      </c>
      <c r="J1242" s="57">
        <v>96529.349321934395</v>
      </c>
      <c r="K1242" s="57">
        <v>31.333425623013945</v>
      </c>
      <c r="L1242" s="52">
        <v>18.649999999999999</v>
      </c>
      <c r="M1242" s="56">
        <v>51.5</v>
      </c>
      <c r="N1242" s="37" t="s">
        <v>139</v>
      </c>
    </row>
    <row r="1243" spans="1:14">
      <c r="A1243" s="34">
        <v>42236</v>
      </c>
      <c r="B1243" s="35">
        <v>0.48194444444444445</v>
      </c>
      <c r="C1243" s="36">
        <v>3</v>
      </c>
      <c r="D1243" s="36">
        <v>308</v>
      </c>
      <c r="E1243" s="36" t="s">
        <v>55</v>
      </c>
      <c r="F1243" s="36">
        <v>13</v>
      </c>
      <c r="G1243" s="36" t="s">
        <v>115</v>
      </c>
      <c r="H1243" s="36">
        <v>15.33</v>
      </c>
      <c r="I1243" s="57">
        <v>12.226707406232361</v>
      </c>
      <c r="J1243" s="57">
        <v>26031.09213155559</v>
      </c>
      <c r="K1243" s="57">
        <v>-9.5159556613828613</v>
      </c>
      <c r="L1243" s="52">
        <v>16.45</v>
      </c>
      <c r="M1243" s="56">
        <v>37</v>
      </c>
      <c r="N1243" s="37" t="s">
        <v>139</v>
      </c>
    </row>
    <row r="1244" spans="1:14">
      <c r="A1244" s="34">
        <v>42236</v>
      </c>
      <c r="B1244" s="35">
        <v>0.48194444444444445</v>
      </c>
      <c r="C1244" s="36">
        <v>3</v>
      </c>
      <c r="D1244" s="36">
        <v>308</v>
      </c>
      <c r="E1244" s="36" t="s">
        <v>55</v>
      </c>
      <c r="F1244" s="36">
        <v>14</v>
      </c>
      <c r="G1244" s="36" t="s">
        <v>115</v>
      </c>
      <c r="H1244" s="36">
        <v>15.33</v>
      </c>
      <c r="I1244" s="57">
        <v>1.999894639044673</v>
      </c>
      <c r="J1244" s="57">
        <v>17619.960564808942</v>
      </c>
      <c r="K1244" s="57">
        <v>102.85165399701231</v>
      </c>
      <c r="L1244" s="52">
        <v>16.5</v>
      </c>
      <c r="M1244" s="56">
        <v>35.9</v>
      </c>
      <c r="N1244" s="37" t="s">
        <v>139</v>
      </c>
    </row>
    <row r="1245" spans="1:14">
      <c r="A1245" s="34">
        <v>42236</v>
      </c>
      <c r="B1245" s="35">
        <v>0.48194444444444445</v>
      </c>
      <c r="C1245" s="36">
        <v>3</v>
      </c>
      <c r="D1245" s="36">
        <v>309</v>
      </c>
      <c r="E1245" s="36" t="s">
        <v>59</v>
      </c>
      <c r="F1245" s="36">
        <v>15</v>
      </c>
      <c r="G1245" s="36" t="s">
        <v>114</v>
      </c>
      <c r="H1245" s="36">
        <v>15.33</v>
      </c>
      <c r="I1245" s="57">
        <v>10.4154422821653</v>
      </c>
      <c r="J1245" s="57">
        <v>113662.62947544179</v>
      </c>
      <c r="K1245" s="57">
        <v>-228.13247872481912</v>
      </c>
      <c r="L1245" s="52">
        <v>18.649999999999999</v>
      </c>
      <c r="M1245" s="56">
        <v>45.7</v>
      </c>
      <c r="N1245" s="37" t="s">
        <v>139</v>
      </c>
    </row>
    <row r="1246" spans="1:14">
      <c r="A1246" s="34">
        <v>42236</v>
      </c>
      <c r="B1246" s="35">
        <v>0.48194444444444445</v>
      </c>
      <c r="C1246" s="36">
        <v>3</v>
      </c>
      <c r="D1246" s="36">
        <v>309</v>
      </c>
      <c r="E1246" s="36" t="s">
        <v>59</v>
      </c>
      <c r="F1246" s="36">
        <v>16</v>
      </c>
      <c r="G1246" s="36" t="s">
        <v>114</v>
      </c>
      <c r="H1246" s="36">
        <v>15.33</v>
      </c>
      <c r="I1246" s="57">
        <v>14.34486454988474</v>
      </c>
      <c r="J1246" s="57">
        <v>85785.079214535479</v>
      </c>
      <c r="K1246" s="57">
        <v>-51.393736548722053</v>
      </c>
      <c r="L1246" s="52">
        <v>18.350000000000001</v>
      </c>
      <c r="M1246" s="56">
        <v>49.9</v>
      </c>
      <c r="N1246" s="37" t="s">
        <v>139</v>
      </c>
    </row>
    <row r="1247" spans="1:14">
      <c r="A1247" s="34">
        <v>42236</v>
      </c>
      <c r="B1247" s="35">
        <v>0.44236111111111115</v>
      </c>
      <c r="C1247" s="36">
        <v>4</v>
      </c>
      <c r="D1247" s="36">
        <v>409</v>
      </c>
      <c r="E1247" s="36" t="s">
        <v>45</v>
      </c>
      <c r="F1247" s="36">
        <v>17</v>
      </c>
      <c r="G1247" s="36" t="s">
        <v>114</v>
      </c>
      <c r="H1247" s="36">
        <v>15.15</v>
      </c>
      <c r="I1247" s="57">
        <v>7.5796220582272937</v>
      </c>
      <c r="J1247" s="57">
        <v>104264.88625136239</v>
      </c>
      <c r="K1247" s="57">
        <v>105.25638262671973</v>
      </c>
      <c r="L1247" s="52">
        <v>18.350000000000001</v>
      </c>
      <c r="M1247" s="56">
        <v>47.9</v>
      </c>
      <c r="N1247" s="37" t="s">
        <v>139</v>
      </c>
    </row>
    <row r="1248" spans="1:14">
      <c r="A1248" s="34">
        <v>42236</v>
      </c>
      <c r="B1248" s="35">
        <v>0.44236111111111115</v>
      </c>
      <c r="C1248" s="36">
        <v>4</v>
      </c>
      <c r="D1248" s="36">
        <v>409</v>
      </c>
      <c r="E1248" s="36" t="s">
        <v>45</v>
      </c>
      <c r="F1248" s="36">
        <v>18</v>
      </c>
      <c r="G1248" s="36" t="s">
        <v>114</v>
      </c>
      <c r="H1248" s="36">
        <v>15.15</v>
      </c>
      <c r="I1248" s="57">
        <v>2.3519084147415277</v>
      </c>
      <c r="J1248" s="57">
        <v>70822.24183430984</v>
      </c>
      <c r="K1248" s="57">
        <v>-33.052928946167157</v>
      </c>
      <c r="L1248" s="52">
        <v>18.100000000000001</v>
      </c>
      <c r="M1248" s="56">
        <v>47.1</v>
      </c>
      <c r="N1248" s="37" t="s">
        <v>139</v>
      </c>
    </row>
    <row r="1249" spans="1:14">
      <c r="A1249" s="34">
        <v>42236</v>
      </c>
      <c r="B1249" s="35">
        <v>0.44236111111111115</v>
      </c>
      <c r="C1249" s="36">
        <v>4</v>
      </c>
      <c r="D1249" s="36">
        <v>404</v>
      </c>
      <c r="E1249" s="36" t="s">
        <v>59</v>
      </c>
      <c r="F1249" s="36">
        <v>19</v>
      </c>
      <c r="G1249" s="36" t="s">
        <v>114</v>
      </c>
      <c r="H1249" s="36">
        <v>15.15</v>
      </c>
      <c r="I1249" s="57">
        <v>4.4813998415834053</v>
      </c>
      <c r="J1249" s="57">
        <v>79448.395248366141</v>
      </c>
      <c r="K1249" s="57">
        <v>-60.005116874279032</v>
      </c>
      <c r="L1249" s="52">
        <v>18.55</v>
      </c>
      <c r="M1249" s="56">
        <v>47.9</v>
      </c>
      <c r="N1249" s="37" t="s">
        <v>139</v>
      </c>
    </row>
    <row r="1250" spans="1:14">
      <c r="A1250" s="34">
        <v>42236</v>
      </c>
      <c r="B1250" s="35">
        <v>0.44236111111111115</v>
      </c>
      <c r="C1250" s="36">
        <v>4</v>
      </c>
      <c r="D1250" s="36">
        <v>404</v>
      </c>
      <c r="E1250" s="36" t="s">
        <v>59</v>
      </c>
      <c r="F1250" s="36">
        <v>20</v>
      </c>
      <c r="G1250" s="36" t="s">
        <v>114</v>
      </c>
      <c r="H1250" s="36">
        <v>15.15</v>
      </c>
      <c r="I1250" s="57">
        <v>6.3136431268583006</v>
      </c>
      <c r="J1250" s="57">
        <v>99102.903541074673</v>
      </c>
      <c r="K1250" s="57">
        <v>93.197623854101877</v>
      </c>
      <c r="L1250" s="52">
        <v>18.600000000000001</v>
      </c>
      <c r="M1250" s="56">
        <v>50.6</v>
      </c>
      <c r="N1250" s="37" t="s">
        <v>139</v>
      </c>
    </row>
    <row r="1251" spans="1:14">
      <c r="A1251" s="34">
        <v>42236</v>
      </c>
      <c r="B1251" s="35">
        <v>0.3972222222222222</v>
      </c>
      <c r="C1251" s="36">
        <v>4</v>
      </c>
      <c r="D1251" s="36">
        <v>406</v>
      </c>
      <c r="E1251" s="36" t="s">
        <v>55</v>
      </c>
      <c r="F1251" s="36">
        <v>21</v>
      </c>
      <c r="G1251" s="36" t="s">
        <v>115</v>
      </c>
      <c r="H1251" s="36">
        <v>13.59</v>
      </c>
      <c r="I1251" s="57">
        <v>18.995874723507985</v>
      </c>
      <c r="J1251" s="57">
        <v>30725.885316274151</v>
      </c>
      <c r="K1251" s="57">
        <v>-214.13591452906979</v>
      </c>
      <c r="L1251" s="52">
        <v>16.399999999999999</v>
      </c>
      <c r="M1251" s="56">
        <v>37.4</v>
      </c>
      <c r="N1251" s="37" t="s">
        <v>139</v>
      </c>
    </row>
    <row r="1252" spans="1:14">
      <c r="A1252" s="34">
        <v>42236</v>
      </c>
      <c r="B1252" s="35">
        <v>0.3972222222222222</v>
      </c>
      <c r="C1252" s="36">
        <v>4</v>
      </c>
      <c r="D1252" s="36">
        <v>406</v>
      </c>
      <c r="E1252" s="36" t="s">
        <v>55</v>
      </c>
      <c r="F1252" s="36">
        <v>22</v>
      </c>
      <c r="G1252" s="36" t="s">
        <v>115</v>
      </c>
      <c r="H1252" s="36">
        <v>13.59</v>
      </c>
      <c r="I1252" s="57">
        <v>42.493263232463335</v>
      </c>
      <c r="J1252" s="57">
        <v>29559.909364654468</v>
      </c>
      <c r="K1252" s="57">
        <v>-4.3380150118362257</v>
      </c>
      <c r="L1252" s="52">
        <v>16.3</v>
      </c>
      <c r="M1252" s="56">
        <v>29</v>
      </c>
      <c r="N1252" s="37" t="s">
        <v>139</v>
      </c>
    </row>
    <row r="1253" spans="1:14">
      <c r="A1253" s="34">
        <v>42236</v>
      </c>
      <c r="B1253" s="35">
        <v>0.3972222222222222</v>
      </c>
      <c r="C1253" s="36">
        <v>4</v>
      </c>
      <c r="D1253" s="36">
        <v>414</v>
      </c>
      <c r="E1253" s="36" t="s">
        <v>46</v>
      </c>
      <c r="F1253" s="36">
        <v>23</v>
      </c>
      <c r="G1253" s="36" t="s">
        <v>114</v>
      </c>
      <c r="H1253" s="36">
        <v>13.59</v>
      </c>
      <c r="I1253" s="57">
        <v>6.8023074053055677</v>
      </c>
      <c r="J1253" s="57">
        <v>95053.148650384275</v>
      </c>
      <c r="K1253" s="57">
        <v>12.478336326199367</v>
      </c>
      <c r="L1253" s="52">
        <v>18.100000000000001</v>
      </c>
      <c r="M1253" s="56">
        <v>43.9</v>
      </c>
      <c r="N1253" s="37" t="s">
        <v>139</v>
      </c>
    </row>
    <row r="1254" spans="1:14">
      <c r="A1254" s="34">
        <v>42236</v>
      </c>
      <c r="B1254" s="35">
        <v>0.3972222222222222</v>
      </c>
      <c r="C1254" s="36">
        <v>4</v>
      </c>
      <c r="D1254" s="36">
        <v>414</v>
      </c>
      <c r="E1254" s="36" t="s">
        <v>46</v>
      </c>
      <c r="F1254" s="36">
        <v>24</v>
      </c>
      <c r="G1254" s="36" t="s">
        <v>114</v>
      </c>
      <c r="H1254" s="36">
        <v>13.59</v>
      </c>
      <c r="I1254" s="57">
        <v>28.371755475255366</v>
      </c>
      <c r="J1254" s="57">
        <v>87613.827233351796</v>
      </c>
      <c r="K1254" s="57">
        <v>260.95721742181138</v>
      </c>
      <c r="L1254" s="52">
        <v>17.899999999999999</v>
      </c>
      <c r="M1254" s="56">
        <v>45.8</v>
      </c>
      <c r="N1254" s="37" t="s">
        <v>139</v>
      </c>
    </row>
    <row r="1255" spans="1:14">
      <c r="A1255" s="34">
        <v>42242</v>
      </c>
      <c r="B1255" s="35">
        <v>0.375</v>
      </c>
      <c r="C1255" s="36">
        <v>1</v>
      </c>
      <c r="D1255" s="36">
        <v>105</v>
      </c>
      <c r="E1255" s="36" t="s">
        <v>55</v>
      </c>
      <c r="F1255" s="36">
        <v>1</v>
      </c>
      <c r="G1255" s="36" t="s">
        <v>115</v>
      </c>
      <c r="H1255" s="36">
        <v>14.67</v>
      </c>
      <c r="I1255" s="57">
        <v>1.3817970653477349</v>
      </c>
      <c r="J1255" s="57">
        <v>16658.915924808683</v>
      </c>
      <c r="K1255" s="57">
        <v>0.58816251053088142</v>
      </c>
      <c r="L1255" s="52">
        <v>14.6</v>
      </c>
      <c r="M1255" s="56">
        <v>34.5</v>
      </c>
      <c r="N1255" s="37" t="s">
        <v>238</v>
      </c>
    </row>
    <row r="1256" spans="1:14">
      <c r="A1256" s="34">
        <v>42242</v>
      </c>
      <c r="B1256" s="35">
        <v>0.375</v>
      </c>
      <c r="C1256" s="36">
        <v>1</v>
      </c>
      <c r="D1256" s="36">
        <v>105</v>
      </c>
      <c r="E1256" s="36" t="s">
        <v>55</v>
      </c>
      <c r="F1256" s="36">
        <v>2</v>
      </c>
      <c r="G1256" s="36" t="s">
        <v>115</v>
      </c>
      <c r="H1256" s="36">
        <v>14.67</v>
      </c>
      <c r="I1256" s="57">
        <v>0.61537939502407224</v>
      </c>
      <c r="J1256" s="57">
        <v>15741.479096765295</v>
      </c>
      <c r="K1256" s="57">
        <v>-7.4446634038219131</v>
      </c>
      <c r="L1256" s="52">
        <v>14.4</v>
      </c>
      <c r="M1256" s="56">
        <v>34.700000000000003</v>
      </c>
      <c r="N1256" s="37" t="s">
        <v>238</v>
      </c>
    </row>
    <row r="1257" spans="1:14">
      <c r="A1257" s="34">
        <v>42242</v>
      </c>
      <c r="B1257" s="35">
        <v>0.375</v>
      </c>
      <c r="C1257" s="36">
        <v>1</v>
      </c>
      <c r="D1257" s="36">
        <v>107</v>
      </c>
      <c r="E1257" s="36" t="s">
        <v>59</v>
      </c>
      <c r="F1257" s="36">
        <v>3</v>
      </c>
      <c r="G1257" s="36" t="s">
        <v>114</v>
      </c>
      <c r="H1257" s="36">
        <v>14.67</v>
      </c>
      <c r="I1257" s="57">
        <v>5.3871883921543029</v>
      </c>
      <c r="J1257" s="57">
        <v>75805.234077758432</v>
      </c>
      <c r="K1257" s="57">
        <v>-2.379695814547043</v>
      </c>
      <c r="L1257" s="52">
        <v>16</v>
      </c>
      <c r="M1257" s="56">
        <v>31.6</v>
      </c>
      <c r="N1257" s="37" t="s">
        <v>238</v>
      </c>
    </row>
    <row r="1258" spans="1:14">
      <c r="A1258" s="34">
        <v>42242</v>
      </c>
      <c r="B1258" s="35">
        <v>0.375</v>
      </c>
      <c r="C1258" s="36">
        <v>1</v>
      </c>
      <c r="D1258" s="36">
        <v>107</v>
      </c>
      <c r="E1258" s="36" t="s">
        <v>59</v>
      </c>
      <c r="F1258" s="36">
        <v>4</v>
      </c>
      <c r="G1258" s="36" t="s">
        <v>114</v>
      </c>
      <c r="H1258" s="36">
        <v>14.67</v>
      </c>
      <c r="I1258" s="57">
        <v>4.4278569614028891</v>
      </c>
      <c r="J1258" s="57">
        <v>80648.967832402981</v>
      </c>
      <c r="K1258" s="57">
        <v>-0.93468458244185371</v>
      </c>
      <c r="L1258" s="52">
        <v>16.3</v>
      </c>
      <c r="M1258" s="56">
        <v>27.2</v>
      </c>
      <c r="N1258" s="37" t="s">
        <v>238</v>
      </c>
    </row>
    <row r="1259" spans="1:14">
      <c r="A1259" s="34">
        <v>42242</v>
      </c>
      <c r="B1259" s="35">
        <v>0.41666666666666669</v>
      </c>
      <c r="C1259" s="36">
        <v>1</v>
      </c>
      <c r="D1259" s="36">
        <v>111</v>
      </c>
      <c r="E1259" s="36" t="s">
        <v>45</v>
      </c>
      <c r="F1259" s="36">
        <v>5</v>
      </c>
      <c r="G1259" s="36" t="s">
        <v>114</v>
      </c>
      <c r="H1259" s="36">
        <v>15.71</v>
      </c>
      <c r="I1259" s="57">
        <v>4.5583377195260253</v>
      </c>
      <c r="J1259" s="57">
        <v>84631.90181472656</v>
      </c>
      <c r="K1259" s="57">
        <v>-6.073920164283126</v>
      </c>
      <c r="L1259" s="52">
        <v>16.149999999999999</v>
      </c>
      <c r="M1259" s="56">
        <v>32.5</v>
      </c>
      <c r="N1259" s="37" t="s">
        <v>238</v>
      </c>
    </row>
    <row r="1260" spans="1:14">
      <c r="A1260" s="34">
        <v>42242</v>
      </c>
      <c r="B1260" s="35">
        <v>0.41666666666666669</v>
      </c>
      <c r="C1260" s="36">
        <v>1</v>
      </c>
      <c r="D1260" s="36">
        <v>111</v>
      </c>
      <c r="E1260" s="36" t="s">
        <v>45</v>
      </c>
      <c r="F1260" s="36">
        <v>6</v>
      </c>
      <c r="G1260" s="36" t="s">
        <v>114</v>
      </c>
      <c r="H1260" s="36">
        <v>15.71</v>
      </c>
      <c r="I1260" s="57">
        <v>1.5415914431076472</v>
      </c>
      <c r="J1260" s="57">
        <v>92411.340128751559</v>
      </c>
      <c r="K1260" s="57">
        <v>-5.5546996551808085</v>
      </c>
      <c r="L1260" s="52">
        <v>16.149999999999999</v>
      </c>
      <c r="M1260" s="56">
        <v>32.200000000000003</v>
      </c>
      <c r="N1260" s="37" t="s">
        <v>238</v>
      </c>
    </row>
    <row r="1261" spans="1:14">
      <c r="A1261" s="34">
        <v>42242</v>
      </c>
      <c r="B1261" s="35">
        <v>0.41666666666666669</v>
      </c>
      <c r="C1261" s="36">
        <v>1</v>
      </c>
      <c r="D1261" s="36">
        <v>113</v>
      </c>
      <c r="E1261" s="36" t="s">
        <v>46</v>
      </c>
      <c r="F1261" s="36">
        <v>7</v>
      </c>
      <c r="G1261" s="36" t="s">
        <v>114</v>
      </c>
      <c r="H1261" s="36">
        <v>15.71</v>
      </c>
      <c r="I1261" s="57">
        <v>2.1855983122909963</v>
      </c>
      <c r="J1261" s="57">
        <v>93732.221909705186</v>
      </c>
      <c r="K1261" s="57">
        <v>-4.2452803105880585</v>
      </c>
      <c r="L1261" s="52">
        <v>15.649999999999999</v>
      </c>
      <c r="M1261" s="56">
        <v>34.5</v>
      </c>
      <c r="N1261" s="37" t="s">
        <v>238</v>
      </c>
    </row>
    <row r="1262" spans="1:14">
      <c r="A1262" s="34">
        <v>42242</v>
      </c>
      <c r="B1262" s="35">
        <v>0.41666666666666669</v>
      </c>
      <c r="C1262" s="36">
        <v>1</v>
      </c>
      <c r="D1262" s="36">
        <v>113</v>
      </c>
      <c r="E1262" s="36" t="s">
        <v>46</v>
      </c>
      <c r="F1262" s="36">
        <v>8</v>
      </c>
      <c r="G1262" s="36" t="s">
        <v>114</v>
      </c>
      <c r="H1262" s="36">
        <v>15.71</v>
      </c>
      <c r="I1262" s="57">
        <v>1.5973102060264532</v>
      </c>
      <c r="J1262" s="57">
        <v>83326.965863158592</v>
      </c>
      <c r="K1262" s="57">
        <v>-3.1536746264748468</v>
      </c>
      <c r="L1262" s="52">
        <v>15.6</v>
      </c>
      <c r="M1262" s="56">
        <v>31.9</v>
      </c>
      <c r="N1262" s="37" t="s">
        <v>238</v>
      </c>
    </row>
    <row r="1263" spans="1:14">
      <c r="A1263" s="34">
        <v>42242</v>
      </c>
      <c r="B1263" s="35">
        <v>0.45833333333333331</v>
      </c>
      <c r="C1263" s="36">
        <v>3</v>
      </c>
      <c r="D1263" s="36">
        <v>311</v>
      </c>
      <c r="E1263" s="36" t="s">
        <v>46</v>
      </c>
      <c r="F1263" s="36">
        <v>9</v>
      </c>
      <c r="G1263" s="36" t="s">
        <v>114</v>
      </c>
      <c r="H1263" s="36">
        <v>16.34</v>
      </c>
      <c r="I1263" s="57">
        <v>2.9805026427615471</v>
      </c>
      <c r="J1263" s="57">
        <v>114996.07198978575</v>
      </c>
      <c r="K1263" s="57">
        <v>5.6464975992179873</v>
      </c>
      <c r="L1263" s="52">
        <v>15.6</v>
      </c>
      <c r="M1263" s="56">
        <v>34.200000000000003</v>
      </c>
      <c r="N1263" s="37" t="s">
        <v>238</v>
      </c>
    </row>
    <row r="1264" spans="1:14">
      <c r="A1264" s="34">
        <v>42242</v>
      </c>
      <c r="B1264" s="35">
        <v>0.45833333333333331</v>
      </c>
      <c r="C1264" s="36">
        <v>3</v>
      </c>
      <c r="D1264" s="36">
        <v>311</v>
      </c>
      <c r="E1264" s="36" t="s">
        <v>46</v>
      </c>
      <c r="F1264" s="36">
        <v>10</v>
      </c>
      <c r="G1264" s="36" t="s">
        <v>114</v>
      </c>
      <c r="H1264" s="36">
        <v>16.34</v>
      </c>
      <c r="I1264" s="57">
        <v>1.3839132113924011</v>
      </c>
      <c r="J1264" s="57">
        <v>149430.51374191223</v>
      </c>
      <c r="K1264" s="57">
        <v>-5.3481584560810234</v>
      </c>
      <c r="L1264" s="52">
        <v>15.7</v>
      </c>
      <c r="M1264" s="56">
        <v>32.6</v>
      </c>
      <c r="N1264" s="37" t="s">
        <v>238</v>
      </c>
    </row>
    <row r="1265" spans="1:14">
      <c r="A1265" s="34">
        <v>42242</v>
      </c>
      <c r="B1265" s="35">
        <v>0.45833333333333331</v>
      </c>
      <c r="C1265" s="36">
        <v>3</v>
      </c>
      <c r="D1265" s="36">
        <v>305</v>
      </c>
      <c r="E1265" s="36" t="s">
        <v>45</v>
      </c>
      <c r="F1265" s="36">
        <v>11</v>
      </c>
      <c r="G1265" s="36" t="s">
        <v>114</v>
      </c>
      <c r="H1265" s="36">
        <v>16.34</v>
      </c>
      <c r="I1265" s="57">
        <v>2.7882113964386912</v>
      </c>
      <c r="J1265" s="57">
        <v>125248.84639059202</v>
      </c>
      <c r="K1265" s="57">
        <v>-2.1609773322773989</v>
      </c>
      <c r="L1265" s="52">
        <v>16.25</v>
      </c>
      <c r="M1265" s="56">
        <v>26.1</v>
      </c>
      <c r="N1265" s="37" t="s">
        <v>238</v>
      </c>
    </row>
    <row r="1266" spans="1:14">
      <c r="A1266" s="34">
        <v>42242</v>
      </c>
      <c r="B1266" s="35">
        <v>0.45833333333333331</v>
      </c>
      <c r="C1266" s="36">
        <v>3</v>
      </c>
      <c r="D1266" s="36">
        <v>305</v>
      </c>
      <c r="E1266" s="36" t="s">
        <v>45</v>
      </c>
      <c r="F1266" s="36">
        <v>12</v>
      </c>
      <c r="G1266" s="36" t="s">
        <v>114</v>
      </c>
      <c r="H1266" s="36">
        <v>16.34</v>
      </c>
      <c r="I1266" s="57">
        <v>2.0838907087840299</v>
      </c>
      <c r="J1266" s="57">
        <v>102856.00818244273</v>
      </c>
      <c r="K1266" s="57">
        <v>-2.2445587264636271</v>
      </c>
      <c r="L1266" s="52">
        <v>16.399999999999999</v>
      </c>
      <c r="M1266" s="56">
        <v>25.1</v>
      </c>
      <c r="N1266" s="37" t="s">
        <v>238</v>
      </c>
    </row>
    <row r="1267" spans="1:14">
      <c r="A1267" s="34">
        <v>42242</v>
      </c>
      <c r="B1267" s="35">
        <v>0.45694444444444443</v>
      </c>
      <c r="C1267" s="36">
        <v>3</v>
      </c>
      <c r="D1267" s="36">
        <v>308</v>
      </c>
      <c r="E1267" s="36" t="s">
        <v>55</v>
      </c>
      <c r="F1267" s="36">
        <v>13</v>
      </c>
      <c r="G1267" s="36" t="s">
        <v>115</v>
      </c>
      <c r="H1267" s="36">
        <v>16.34</v>
      </c>
      <c r="I1267" s="57">
        <v>0.9505515549861081</v>
      </c>
      <c r="J1267" s="57">
        <v>14851.48047136179</v>
      </c>
      <c r="K1267" s="57">
        <v>-8.5466278716281945</v>
      </c>
      <c r="L1267" s="52">
        <v>14.7</v>
      </c>
      <c r="M1267" s="56">
        <v>27.6</v>
      </c>
      <c r="N1267" s="37" t="s">
        <v>238</v>
      </c>
    </row>
    <row r="1268" spans="1:14">
      <c r="A1268" s="34">
        <v>42242</v>
      </c>
      <c r="B1268" s="35">
        <v>0.45694444444444443</v>
      </c>
      <c r="C1268" s="36">
        <v>3</v>
      </c>
      <c r="D1268" s="36">
        <v>308</v>
      </c>
      <c r="E1268" s="36" t="s">
        <v>55</v>
      </c>
      <c r="F1268" s="36">
        <v>14</v>
      </c>
      <c r="G1268" s="36" t="s">
        <v>115</v>
      </c>
      <c r="H1268" s="36">
        <v>16.34</v>
      </c>
      <c r="I1268" s="57">
        <v>1.0491139533745424</v>
      </c>
      <c r="J1268" s="57">
        <v>19413.035272686688</v>
      </c>
      <c r="K1268" s="57">
        <v>-1.9503125898187716</v>
      </c>
      <c r="L1268" s="52">
        <v>14.850000000000001</v>
      </c>
      <c r="M1268" s="56">
        <v>29.8</v>
      </c>
      <c r="N1268" s="37" t="s">
        <v>238</v>
      </c>
    </row>
    <row r="1269" spans="1:14">
      <c r="A1269" s="34">
        <v>42242</v>
      </c>
      <c r="B1269" s="35">
        <v>0.45694444444444443</v>
      </c>
      <c r="C1269" s="36">
        <v>3</v>
      </c>
      <c r="D1269" s="36">
        <v>309</v>
      </c>
      <c r="E1269" s="36" t="s">
        <v>59</v>
      </c>
      <c r="F1269" s="36">
        <v>15</v>
      </c>
      <c r="G1269" s="36" t="s">
        <v>114</v>
      </c>
      <c r="H1269" s="36">
        <v>16.34</v>
      </c>
      <c r="I1269" s="57">
        <v>4.6010730225184968</v>
      </c>
      <c r="J1269" s="57">
        <v>111051.73564238549</v>
      </c>
      <c r="K1269" s="57">
        <v>-4.5406953391384333</v>
      </c>
      <c r="L1269" s="52">
        <v>16.350000000000001</v>
      </c>
      <c r="M1269" s="56">
        <v>30.7</v>
      </c>
      <c r="N1269" s="37" t="s">
        <v>238</v>
      </c>
    </row>
    <row r="1270" spans="1:14">
      <c r="A1270" s="34">
        <v>42242</v>
      </c>
      <c r="B1270" s="35">
        <v>0.45694444444444443</v>
      </c>
      <c r="C1270" s="36">
        <v>3</v>
      </c>
      <c r="D1270" s="36">
        <v>309</v>
      </c>
      <c r="E1270" s="36" t="s">
        <v>59</v>
      </c>
      <c r="F1270" s="36">
        <v>16</v>
      </c>
      <c r="G1270" s="36" t="s">
        <v>114</v>
      </c>
      <c r="H1270" s="36">
        <v>16.34</v>
      </c>
      <c r="I1270" s="57">
        <v>4.7256945624851143</v>
      </c>
      <c r="J1270" s="57">
        <v>95810.929914610766</v>
      </c>
      <c r="K1270" s="57">
        <v>-4.999252169167355</v>
      </c>
      <c r="L1270" s="52">
        <v>16.3</v>
      </c>
      <c r="M1270" s="56">
        <v>34.200000000000003</v>
      </c>
      <c r="N1270" s="37" t="s">
        <v>238</v>
      </c>
    </row>
    <row r="1271" spans="1:14">
      <c r="A1271" s="34">
        <v>42242</v>
      </c>
      <c r="B1271" s="35">
        <v>0.4201388888888889</v>
      </c>
      <c r="C1271" s="36">
        <v>4</v>
      </c>
      <c r="D1271" s="36">
        <v>409</v>
      </c>
      <c r="E1271" s="36" t="s">
        <v>45</v>
      </c>
      <c r="F1271" s="36">
        <v>17</v>
      </c>
      <c r="G1271" s="36" t="s">
        <v>114</v>
      </c>
      <c r="H1271" s="52">
        <v>15.8</v>
      </c>
      <c r="I1271" s="57">
        <v>2.3725150347035107</v>
      </c>
      <c r="J1271" s="57">
        <v>75359.766169885872</v>
      </c>
      <c r="K1271" s="57">
        <v>-0.45584452244101342</v>
      </c>
      <c r="L1271" s="52">
        <v>16.149999999999999</v>
      </c>
      <c r="M1271" s="56">
        <v>30.7</v>
      </c>
      <c r="N1271" s="37" t="s">
        <v>238</v>
      </c>
    </row>
    <row r="1272" spans="1:14">
      <c r="A1272" s="34">
        <v>42242</v>
      </c>
      <c r="B1272" s="35">
        <v>0.4201388888888889</v>
      </c>
      <c r="C1272" s="36">
        <v>4</v>
      </c>
      <c r="D1272" s="36">
        <v>409</v>
      </c>
      <c r="E1272" s="36" t="s">
        <v>45</v>
      </c>
      <c r="F1272" s="36">
        <v>18</v>
      </c>
      <c r="G1272" s="36" t="s">
        <v>114</v>
      </c>
      <c r="H1272" s="52">
        <v>15.8</v>
      </c>
      <c r="I1272" s="57">
        <v>1.8132402490216195</v>
      </c>
      <c r="J1272" s="57">
        <v>72217.537974358522</v>
      </c>
      <c r="K1272" s="57">
        <v>-4.2115415293960536</v>
      </c>
      <c r="L1272" s="52">
        <v>15.9</v>
      </c>
      <c r="M1272" s="56">
        <v>31.5</v>
      </c>
      <c r="N1272" s="37" t="s">
        <v>238</v>
      </c>
    </row>
    <row r="1273" spans="1:14">
      <c r="A1273" s="34">
        <v>42242</v>
      </c>
      <c r="B1273" s="35">
        <v>0.4201388888888889</v>
      </c>
      <c r="C1273" s="36">
        <v>4</v>
      </c>
      <c r="D1273" s="36">
        <v>404</v>
      </c>
      <c r="E1273" s="36" t="s">
        <v>59</v>
      </c>
      <c r="F1273" s="36">
        <v>19</v>
      </c>
      <c r="G1273" s="36" t="s">
        <v>114</v>
      </c>
      <c r="H1273" s="52">
        <v>15.8</v>
      </c>
      <c r="I1273" s="57">
        <v>2.6006077388238125</v>
      </c>
      <c r="J1273" s="57">
        <v>82603.66804496228</v>
      </c>
      <c r="K1273" s="57">
        <v>-3.4732453075498668</v>
      </c>
      <c r="L1273" s="52">
        <v>16.3</v>
      </c>
      <c r="M1273" s="56">
        <v>31</v>
      </c>
      <c r="N1273" s="37" t="s">
        <v>238</v>
      </c>
    </row>
    <row r="1274" spans="1:14">
      <c r="A1274" s="34">
        <v>42242</v>
      </c>
      <c r="B1274" s="35">
        <v>0.4201388888888889</v>
      </c>
      <c r="C1274" s="36">
        <v>4</v>
      </c>
      <c r="D1274" s="36">
        <v>404</v>
      </c>
      <c r="E1274" s="36" t="s">
        <v>59</v>
      </c>
      <c r="F1274" s="36">
        <v>20</v>
      </c>
      <c r="G1274" s="36" t="s">
        <v>114</v>
      </c>
      <c r="H1274" s="52">
        <v>15.8</v>
      </c>
      <c r="I1274" s="57">
        <v>3.7518091621115461</v>
      </c>
      <c r="J1274" s="57">
        <v>84171.247496100143</v>
      </c>
      <c r="K1274" s="57">
        <v>0.34163775353401327</v>
      </c>
      <c r="L1274" s="52">
        <v>16.05</v>
      </c>
      <c r="M1274" s="56">
        <v>37.799999999999997</v>
      </c>
      <c r="N1274" s="37" t="s">
        <v>238</v>
      </c>
    </row>
    <row r="1275" spans="1:14">
      <c r="A1275" s="34">
        <v>42242</v>
      </c>
      <c r="B1275" s="35">
        <v>0.3833333333333333</v>
      </c>
      <c r="C1275" s="36">
        <v>4</v>
      </c>
      <c r="D1275" s="36">
        <v>406</v>
      </c>
      <c r="E1275" s="36" t="s">
        <v>55</v>
      </c>
      <c r="F1275" s="36">
        <v>21</v>
      </c>
      <c r="G1275" s="36" t="s">
        <v>115</v>
      </c>
      <c r="H1275" s="36">
        <v>14.87</v>
      </c>
      <c r="I1275" s="57">
        <v>1.0867861582737219</v>
      </c>
      <c r="J1275" s="57">
        <v>18514.656699848543</v>
      </c>
      <c r="K1275" s="57">
        <v>-10.294849790437008</v>
      </c>
      <c r="L1275" s="52">
        <v>14.649999999999999</v>
      </c>
      <c r="M1275" s="56">
        <v>29.1</v>
      </c>
      <c r="N1275" s="37" t="s">
        <v>238</v>
      </c>
    </row>
    <row r="1276" spans="1:14">
      <c r="A1276" s="34">
        <v>42242</v>
      </c>
      <c r="B1276" s="35">
        <v>0.3833333333333333</v>
      </c>
      <c r="C1276" s="36">
        <v>4</v>
      </c>
      <c r="D1276" s="36">
        <v>406</v>
      </c>
      <c r="E1276" s="36" t="s">
        <v>55</v>
      </c>
      <c r="F1276" s="36">
        <v>22</v>
      </c>
      <c r="G1276" s="36" t="s">
        <v>115</v>
      </c>
      <c r="H1276" s="36">
        <v>14.87</v>
      </c>
      <c r="I1276" s="57">
        <v>1.1387245197875517</v>
      </c>
      <c r="J1276" s="57">
        <v>15444.895629959248</v>
      </c>
      <c r="K1276" s="57">
        <v>0.62595599646164179</v>
      </c>
      <c r="L1276" s="52">
        <v>14.6</v>
      </c>
      <c r="M1276" s="56">
        <v>21.3</v>
      </c>
      <c r="N1276" s="37" t="s">
        <v>238</v>
      </c>
    </row>
    <row r="1277" spans="1:14">
      <c r="A1277" s="34">
        <v>42242</v>
      </c>
      <c r="B1277" s="35">
        <v>0.3833333333333333</v>
      </c>
      <c r="C1277" s="36">
        <v>4</v>
      </c>
      <c r="D1277" s="36">
        <v>414</v>
      </c>
      <c r="E1277" s="36" t="s">
        <v>46</v>
      </c>
      <c r="F1277" s="36">
        <v>23</v>
      </c>
      <c r="G1277" s="36" t="s">
        <v>114</v>
      </c>
      <c r="H1277" s="36">
        <v>14.87</v>
      </c>
      <c r="I1277" s="57">
        <v>1.844058265189884</v>
      </c>
      <c r="J1277" s="57">
        <v>71001.986433863247</v>
      </c>
      <c r="K1277" s="57">
        <v>-5.1944832434870092</v>
      </c>
      <c r="L1277" s="52">
        <v>15.65</v>
      </c>
      <c r="M1277" s="56">
        <v>32.1</v>
      </c>
      <c r="N1277" s="37" t="s">
        <v>238</v>
      </c>
    </row>
    <row r="1278" spans="1:14">
      <c r="A1278" s="34">
        <v>42242</v>
      </c>
      <c r="B1278" s="35">
        <v>0.3833333333333333</v>
      </c>
      <c r="C1278" s="36">
        <v>4</v>
      </c>
      <c r="D1278" s="36">
        <v>414</v>
      </c>
      <c r="E1278" s="36" t="s">
        <v>46</v>
      </c>
      <c r="F1278" s="36">
        <v>24</v>
      </c>
      <c r="G1278" s="36" t="s">
        <v>114</v>
      </c>
      <c r="H1278" s="36">
        <v>14.87</v>
      </c>
      <c r="I1278" s="57">
        <v>1.5280959466621347</v>
      </c>
      <c r="J1278" s="57">
        <v>82823.371552559023</v>
      </c>
      <c r="K1278" s="57">
        <v>-6.2336218096700913</v>
      </c>
      <c r="L1278" s="52">
        <v>15.65</v>
      </c>
      <c r="M1278" s="56">
        <v>30.3</v>
      </c>
      <c r="N1278" s="37" t="s">
        <v>238</v>
      </c>
    </row>
    <row r="1279" spans="1:14">
      <c r="A1279" s="34">
        <v>42249</v>
      </c>
      <c r="B1279" s="35">
        <v>0.375</v>
      </c>
      <c r="C1279" s="36">
        <v>1</v>
      </c>
      <c r="D1279" s="36">
        <v>105</v>
      </c>
      <c r="E1279" s="36" t="s">
        <v>55</v>
      </c>
      <c r="F1279" s="36">
        <v>1</v>
      </c>
      <c r="G1279" s="36" t="s">
        <v>115</v>
      </c>
      <c r="H1279" s="36">
        <v>25.58</v>
      </c>
      <c r="I1279" s="57">
        <v>2.1682598953987062</v>
      </c>
      <c r="J1279" s="57">
        <v>22734.847764673355</v>
      </c>
      <c r="K1279" s="57">
        <v>-1.5436204592956906</v>
      </c>
      <c r="L1279" s="52">
        <v>19.7</v>
      </c>
      <c r="M1279" s="56">
        <v>36.9</v>
      </c>
      <c r="N1279" s="37" t="s">
        <v>238</v>
      </c>
    </row>
    <row r="1280" spans="1:14">
      <c r="A1280" s="34">
        <v>42249</v>
      </c>
      <c r="B1280" s="35">
        <v>0.375</v>
      </c>
      <c r="C1280" s="36">
        <v>1</v>
      </c>
      <c r="D1280" s="36">
        <v>105</v>
      </c>
      <c r="E1280" s="36" t="s">
        <v>55</v>
      </c>
      <c r="F1280" s="36">
        <v>2</v>
      </c>
      <c r="G1280" s="36" t="s">
        <v>115</v>
      </c>
      <c r="H1280" s="36">
        <v>25.58</v>
      </c>
      <c r="I1280" s="57">
        <v>2.2966072318562745</v>
      </c>
      <c r="J1280" s="57">
        <v>20999.970216797523</v>
      </c>
      <c r="K1280" s="57">
        <v>-5.1976598183413909</v>
      </c>
      <c r="L1280" s="52">
        <v>19.899999999999999</v>
      </c>
      <c r="M1280" s="56">
        <v>38</v>
      </c>
      <c r="N1280" s="37" t="s">
        <v>238</v>
      </c>
    </row>
    <row r="1281" spans="1:14">
      <c r="A1281" s="34">
        <v>42249</v>
      </c>
      <c r="B1281" s="35" t="s">
        <v>238</v>
      </c>
      <c r="C1281" s="36">
        <v>1</v>
      </c>
      <c r="D1281" s="36">
        <v>107</v>
      </c>
      <c r="E1281" s="36" t="s">
        <v>59</v>
      </c>
      <c r="F1281" s="36">
        <v>3</v>
      </c>
      <c r="G1281" s="36" t="s">
        <v>114</v>
      </c>
      <c r="H1281" s="36" t="s">
        <v>238</v>
      </c>
      <c r="I1281" s="57" t="s">
        <v>238</v>
      </c>
      <c r="J1281" s="57" t="s">
        <v>238</v>
      </c>
      <c r="K1281" s="57" t="s">
        <v>238</v>
      </c>
      <c r="L1281" s="52" t="s">
        <v>238</v>
      </c>
      <c r="M1281" s="56" t="s">
        <v>238</v>
      </c>
      <c r="N1281" s="37" t="s">
        <v>140</v>
      </c>
    </row>
    <row r="1282" spans="1:14">
      <c r="A1282" s="34">
        <v>42249</v>
      </c>
      <c r="B1282" s="35" t="s">
        <v>238</v>
      </c>
      <c r="C1282" s="36">
        <v>1</v>
      </c>
      <c r="D1282" s="36">
        <v>107</v>
      </c>
      <c r="E1282" s="36" t="s">
        <v>59</v>
      </c>
      <c r="F1282" s="36">
        <v>4</v>
      </c>
      <c r="G1282" s="36" t="s">
        <v>114</v>
      </c>
      <c r="H1282" s="36" t="s">
        <v>238</v>
      </c>
      <c r="I1282" s="57" t="s">
        <v>238</v>
      </c>
      <c r="J1282" s="57" t="s">
        <v>238</v>
      </c>
      <c r="K1282" s="57" t="s">
        <v>238</v>
      </c>
      <c r="L1282" s="52" t="s">
        <v>238</v>
      </c>
      <c r="M1282" s="56" t="s">
        <v>238</v>
      </c>
      <c r="N1282" s="37" t="s">
        <v>140</v>
      </c>
    </row>
    <row r="1283" spans="1:14">
      <c r="A1283" s="34">
        <v>42249</v>
      </c>
      <c r="B1283" s="35" t="s">
        <v>238</v>
      </c>
      <c r="C1283" s="36">
        <v>1</v>
      </c>
      <c r="D1283" s="36">
        <v>111</v>
      </c>
      <c r="E1283" s="36" t="s">
        <v>45</v>
      </c>
      <c r="F1283" s="36">
        <v>5</v>
      </c>
      <c r="G1283" s="36" t="s">
        <v>114</v>
      </c>
      <c r="H1283" s="36" t="s">
        <v>238</v>
      </c>
      <c r="I1283" s="57" t="s">
        <v>238</v>
      </c>
      <c r="J1283" s="57" t="s">
        <v>238</v>
      </c>
      <c r="K1283" s="57" t="s">
        <v>238</v>
      </c>
      <c r="L1283" s="52" t="s">
        <v>238</v>
      </c>
      <c r="M1283" s="56" t="s">
        <v>238</v>
      </c>
      <c r="N1283" s="37" t="s">
        <v>140</v>
      </c>
    </row>
    <row r="1284" spans="1:14">
      <c r="A1284" s="34">
        <v>42249</v>
      </c>
      <c r="B1284" s="35" t="s">
        <v>238</v>
      </c>
      <c r="C1284" s="36">
        <v>1</v>
      </c>
      <c r="D1284" s="36">
        <v>111</v>
      </c>
      <c r="E1284" s="36" t="s">
        <v>45</v>
      </c>
      <c r="F1284" s="36">
        <v>6</v>
      </c>
      <c r="G1284" s="36" t="s">
        <v>114</v>
      </c>
      <c r="H1284" s="36" t="s">
        <v>238</v>
      </c>
      <c r="I1284" s="57" t="s">
        <v>238</v>
      </c>
      <c r="J1284" s="57" t="s">
        <v>238</v>
      </c>
      <c r="K1284" s="57" t="s">
        <v>238</v>
      </c>
      <c r="L1284" s="52" t="s">
        <v>238</v>
      </c>
      <c r="M1284" s="56" t="s">
        <v>238</v>
      </c>
      <c r="N1284" s="37" t="s">
        <v>140</v>
      </c>
    </row>
    <row r="1285" spans="1:14">
      <c r="A1285" s="34">
        <v>42249</v>
      </c>
      <c r="B1285" s="35" t="s">
        <v>238</v>
      </c>
      <c r="C1285" s="36">
        <v>1</v>
      </c>
      <c r="D1285" s="36">
        <v>113</v>
      </c>
      <c r="E1285" s="36" t="s">
        <v>46</v>
      </c>
      <c r="F1285" s="36">
        <v>7</v>
      </c>
      <c r="G1285" s="36" t="s">
        <v>114</v>
      </c>
      <c r="H1285" s="36" t="s">
        <v>238</v>
      </c>
      <c r="I1285" s="57" t="s">
        <v>238</v>
      </c>
      <c r="J1285" s="57" t="s">
        <v>238</v>
      </c>
      <c r="K1285" s="57" t="s">
        <v>238</v>
      </c>
      <c r="L1285" s="52" t="s">
        <v>238</v>
      </c>
      <c r="M1285" s="56" t="s">
        <v>238</v>
      </c>
      <c r="N1285" s="37" t="s">
        <v>140</v>
      </c>
    </row>
    <row r="1286" spans="1:14">
      <c r="A1286" s="34">
        <v>42249</v>
      </c>
      <c r="B1286" s="35" t="s">
        <v>238</v>
      </c>
      <c r="C1286" s="36">
        <v>1</v>
      </c>
      <c r="D1286" s="36">
        <v>113</v>
      </c>
      <c r="E1286" s="36" t="s">
        <v>46</v>
      </c>
      <c r="F1286" s="36">
        <v>8</v>
      </c>
      <c r="G1286" s="36" t="s">
        <v>114</v>
      </c>
      <c r="H1286" s="36" t="s">
        <v>238</v>
      </c>
      <c r="I1286" s="57" t="s">
        <v>238</v>
      </c>
      <c r="J1286" s="57" t="s">
        <v>238</v>
      </c>
      <c r="K1286" s="57" t="s">
        <v>238</v>
      </c>
      <c r="L1286" s="52" t="s">
        <v>238</v>
      </c>
      <c r="M1286" s="56" t="s">
        <v>238</v>
      </c>
      <c r="N1286" s="37" t="s">
        <v>140</v>
      </c>
    </row>
    <row r="1287" spans="1:14">
      <c r="A1287" s="34">
        <v>42249</v>
      </c>
      <c r="B1287" s="35" t="s">
        <v>238</v>
      </c>
      <c r="C1287" s="36">
        <v>3</v>
      </c>
      <c r="D1287" s="36">
        <v>311</v>
      </c>
      <c r="E1287" s="36" t="s">
        <v>46</v>
      </c>
      <c r="F1287" s="36">
        <v>9</v>
      </c>
      <c r="G1287" s="36" t="s">
        <v>114</v>
      </c>
      <c r="H1287" s="36" t="s">
        <v>238</v>
      </c>
      <c r="I1287" s="57" t="s">
        <v>238</v>
      </c>
      <c r="J1287" s="57" t="s">
        <v>238</v>
      </c>
      <c r="K1287" s="57" t="s">
        <v>238</v>
      </c>
      <c r="L1287" s="52" t="s">
        <v>238</v>
      </c>
      <c r="M1287" s="56" t="s">
        <v>238</v>
      </c>
      <c r="N1287" s="37" t="s">
        <v>140</v>
      </c>
    </row>
    <row r="1288" spans="1:14">
      <c r="A1288" s="34">
        <v>42249</v>
      </c>
      <c r="B1288" s="35" t="s">
        <v>238</v>
      </c>
      <c r="C1288" s="36">
        <v>3</v>
      </c>
      <c r="D1288" s="36">
        <v>311</v>
      </c>
      <c r="E1288" s="36" t="s">
        <v>46</v>
      </c>
      <c r="F1288" s="36">
        <v>10</v>
      </c>
      <c r="G1288" s="36" t="s">
        <v>114</v>
      </c>
      <c r="H1288" s="36" t="s">
        <v>238</v>
      </c>
      <c r="I1288" s="57" t="s">
        <v>238</v>
      </c>
      <c r="J1288" s="57" t="s">
        <v>238</v>
      </c>
      <c r="K1288" s="57" t="s">
        <v>238</v>
      </c>
      <c r="L1288" s="52" t="s">
        <v>238</v>
      </c>
      <c r="M1288" s="56" t="s">
        <v>238</v>
      </c>
      <c r="N1288" s="37" t="s">
        <v>140</v>
      </c>
    </row>
    <row r="1289" spans="1:14">
      <c r="A1289" s="34">
        <v>42249</v>
      </c>
      <c r="B1289" s="35" t="s">
        <v>238</v>
      </c>
      <c r="C1289" s="36">
        <v>3</v>
      </c>
      <c r="D1289" s="36">
        <v>305</v>
      </c>
      <c r="E1289" s="36" t="s">
        <v>45</v>
      </c>
      <c r="F1289" s="36">
        <v>11</v>
      </c>
      <c r="G1289" s="36" t="s">
        <v>114</v>
      </c>
      <c r="H1289" s="36" t="s">
        <v>238</v>
      </c>
      <c r="I1289" s="57" t="s">
        <v>238</v>
      </c>
      <c r="J1289" s="57" t="s">
        <v>238</v>
      </c>
      <c r="K1289" s="57" t="s">
        <v>238</v>
      </c>
      <c r="L1289" s="52" t="s">
        <v>238</v>
      </c>
      <c r="M1289" s="56" t="s">
        <v>238</v>
      </c>
      <c r="N1289" s="37" t="s">
        <v>140</v>
      </c>
    </row>
    <row r="1290" spans="1:14">
      <c r="A1290" s="34">
        <v>42249</v>
      </c>
      <c r="B1290" s="35" t="s">
        <v>238</v>
      </c>
      <c r="C1290" s="36">
        <v>3</v>
      </c>
      <c r="D1290" s="36">
        <v>305</v>
      </c>
      <c r="E1290" s="36" t="s">
        <v>45</v>
      </c>
      <c r="F1290" s="36">
        <v>12</v>
      </c>
      <c r="G1290" s="36" t="s">
        <v>114</v>
      </c>
      <c r="H1290" s="36" t="s">
        <v>238</v>
      </c>
      <c r="I1290" s="57" t="s">
        <v>238</v>
      </c>
      <c r="J1290" s="57" t="s">
        <v>238</v>
      </c>
      <c r="K1290" s="57" t="s">
        <v>238</v>
      </c>
      <c r="L1290" s="52" t="s">
        <v>238</v>
      </c>
      <c r="M1290" s="56" t="s">
        <v>238</v>
      </c>
      <c r="N1290" s="37" t="s">
        <v>140</v>
      </c>
    </row>
    <row r="1291" spans="1:14">
      <c r="A1291" s="34">
        <v>42249</v>
      </c>
      <c r="B1291" s="35">
        <v>0.41944444444444445</v>
      </c>
      <c r="C1291" s="36">
        <v>3</v>
      </c>
      <c r="D1291" s="36">
        <v>308</v>
      </c>
      <c r="E1291" s="36" t="s">
        <v>55</v>
      </c>
      <c r="F1291" s="36">
        <v>13</v>
      </c>
      <c r="G1291" s="36" t="s">
        <v>115</v>
      </c>
      <c r="H1291" s="36">
        <v>27.08</v>
      </c>
      <c r="I1291" s="57">
        <v>1.8168848292193422</v>
      </c>
      <c r="J1291" s="57">
        <v>23507.30748807262</v>
      </c>
      <c r="K1291" s="57">
        <v>-6.7650230520892141</v>
      </c>
      <c r="L1291" s="52">
        <v>19.7</v>
      </c>
      <c r="M1291" s="56">
        <v>38.5</v>
      </c>
      <c r="N1291" s="37" t="s">
        <v>238</v>
      </c>
    </row>
    <row r="1292" spans="1:14">
      <c r="A1292" s="34">
        <v>42249</v>
      </c>
      <c r="B1292" s="35">
        <v>0.41944444444444445</v>
      </c>
      <c r="C1292" s="36">
        <v>3</v>
      </c>
      <c r="D1292" s="36">
        <v>308</v>
      </c>
      <c r="E1292" s="36" t="s">
        <v>55</v>
      </c>
      <c r="F1292" s="36">
        <v>14</v>
      </c>
      <c r="G1292" s="36" t="s">
        <v>115</v>
      </c>
      <c r="H1292" s="36">
        <v>27.08</v>
      </c>
      <c r="I1292" s="57">
        <v>2.0150183983817587</v>
      </c>
      <c r="J1292" s="57">
        <v>24061.657948708107</v>
      </c>
      <c r="K1292" s="57">
        <v>2.5852185056355936</v>
      </c>
      <c r="L1292" s="52">
        <v>19.75</v>
      </c>
      <c r="M1292" s="56">
        <v>34</v>
      </c>
      <c r="N1292" s="37" t="s">
        <v>238</v>
      </c>
    </row>
    <row r="1293" spans="1:14">
      <c r="A1293" s="34">
        <v>42249</v>
      </c>
      <c r="B1293" s="35" t="s">
        <v>238</v>
      </c>
      <c r="C1293" s="36">
        <v>3</v>
      </c>
      <c r="D1293" s="36">
        <v>309</v>
      </c>
      <c r="E1293" s="36" t="s">
        <v>59</v>
      </c>
      <c r="F1293" s="36">
        <v>15</v>
      </c>
      <c r="G1293" s="36" t="s">
        <v>114</v>
      </c>
      <c r="H1293" s="36" t="s">
        <v>238</v>
      </c>
      <c r="I1293" s="57" t="s">
        <v>238</v>
      </c>
      <c r="J1293" s="57" t="s">
        <v>238</v>
      </c>
      <c r="K1293" s="57" t="s">
        <v>238</v>
      </c>
      <c r="L1293" s="52" t="s">
        <v>238</v>
      </c>
      <c r="M1293" s="56" t="s">
        <v>238</v>
      </c>
      <c r="N1293" s="37" t="s">
        <v>140</v>
      </c>
    </row>
    <row r="1294" spans="1:14">
      <c r="A1294" s="34">
        <v>42249</v>
      </c>
      <c r="B1294" s="35" t="s">
        <v>238</v>
      </c>
      <c r="C1294" s="36">
        <v>3</v>
      </c>
      <c r="D1294" s="36">
        <v>309</v>
      </c>
      <c r="E1294" s="36" t="s">
        <v>59</v>
      </c>
      <c r="F1294" s="36">
        <v>16</v>
      </c>
      <c r="G1294" s="36" t="s">
        <v>114</v>
      </c>
      <c r="H1294" s="36" t="s">
        <v>238</v>
      </c>
      <c r="I1294" s="57" t="s">
        <v>238</v>
      </c>
      <c r="J1294" s="57" t="s">
        <v>238</v>
      </c>
      <c r="K1294" s="57" t="s">
        <v>238</v>
      </c>
      <c r="L1294" s="52" t="s">
        <v>238</v>
      </c>
      <c r="M1294" s="56" t="s">
        <v>238</v>
      </c>
      <c r="N1294" s="37" t="s">
        <v>140</v>
      </c>
    </row>
    <row r="1295" spans="1:14">
      <c r="A1295" s="34">
        <v>42249</v>
      </c>
      <c r="B1295" s="35" t="s">
        <v>238</v>
      </c>
      <c r="C1295" s="36">
        <v>4</v>
      </c>
      <c r="D1295" s="36">
        <v>409</v>
      </c>
      <c r="E1295" s="36" t="s">
        <v>45</v>
      </c>
      <c r="F1295" s="36">
        <v>17</v>
      </c>
      <c r="G1295" s="36" t="s">
        <v>114</v>
      </c>
      <c r="H1295" s="36" t="s">
        <v>238</v>
      </c>
      <c r="I1295" s="57" t="s">
        <v>238</v>
      </c>
      <c r="J1295" s="57" t="s">
        <v>238</v>
      </c>
      <c r="K1295" s="57" t="s">
        <v>238</v>
      </c>
      <c r="L1295" s="52" t="s">
        <v>238</v>
      </c>
      <c r="M1295" s="56" t="s">
        <v>238</v>
      </c>
      <c r="N1295" s="37" t="s">
        <v>140</v>
      </c>
    </row>
    <row r="1296" spans="1:14">
      <c r="A1296" s="34">
        <v>42249</v>
      </c>
      <c r="B1296" s="35" t="s">
        <v>238</v>
      </c>
      <c r="C1296" s="36">
        <v>4</v>
      </c>
      <c r="D1296" s="36">
        <v>409</v>
      </c>
      <c r="E1296" s="36" t="s">
        <v>45</v>
      </c>
      <c r="F1296" s="36">
        <v>18</v>
      </c>
      <c r="G1296" s="36" t="s">
        <v>114</v>
      </c>
      <c r="H1296" s="36" t="s">
        <v>238</v>
      </c>
      <c r="I1296" s="57" t="s">
        <v>238</v>
      </c>
      <c r="J1296" s="57" t="s">
        <v>238</v>
      </c>
      <c r="K1296" s="57" t="s">
        <v>238</v>
      </c>
      <c r="L1296" s="52" t="s">
        <v>238</v>
      </c>
      <c r="M1296" s="56" t="s">
        <v>238</v>
      </c>
      <c r="N1296" s="37" t="s">
        <v>140</v>
      </c>
    </row>
    <row r="1297" spans="1:14">
      <c r="A1297" s="34">
        <v>42249</v>
      </c>
      <c r="B1297" s="35" t="s">
        <v>238</v>
      </c>
      <c r="C1297" s="36">
        <v>4</v>
      </c>
      <c r="D1297" s="36">
        <v>404</v>
      </c>
      <c r="E1297" s="36" t="s">
        <v>59</v>
      </c>
      <c r="F1297" s="36">
        <v>19</v>
      </c>
      <c r="G1297" s="36" t="s">
        <v>114</v>
      </c>
      <c r="H1297" s="36" t="s">
        <v>238</v>
      </c>
      <c r="I1297" s="57" t="s">
        <v>238</v>
      </c>
      <c r="J1297" s="57" t="s">
        <v>238</v>
      </c>
      <c r="K1297" s="57" t="s">
        <v>238</v>
      </c>
      <c r="L1297" s="52" t="s">
        <v>238</v>
      </c>
      <c r="M1297" s="56" t="s">
        <v>238</v>
      </c>
      <c r="N1297" s="37" t="s">
        <v>140</v>
      </c>
    </row>
    <row r="1298" spans="1:14">
      <c r="A1298" s="34">
        <v>42249</v>
      </c>
      <c r="B1298" s="35" t="s">
        <v>238</v>
      </c>
      <c r="C1298" s="36">
        <v>4</v>
      </c>
      <c r="D1298" s="36">
        <v>404</v>
      </c>
      <c r="E1298" s="36" t="s">
        <v>59</v>
      </c>
      <c r="F1298" s="36">
        <v>20</v>
      </c>
      <c r="G1298" s="36" t="s">
        <v>114</v>
      </c>
      <c r="H1298" s="36" t="s">
        <v>238</v>
      </c>
      <c r="I1298" s="57" t="s">
        <v>238</v>
      </c>
      <c r="J1298" s="57" t="s">
        <v>238</v>
      </c>
      <c r="K1298" s="57" t="s">
        <v>238</v>
      </c>
      <c r="L1298" s="52" t="s">
        <v>238</v>
      </c>
      <c r="M1298" s="56" t="s">
        <v>238</v>
      </c>
      <c r="N1298" s="37" t="s">
        <v>140</v>
      </c>
    </row>
    <row r="1299" spans="1:14">
      <c r="A1299" s="34">
        <v>42249</v>
      </c>
      <c r="B1299" s="35">
        <v>0.38958333333333334</v>
      </c>
      <c r="C1299" s="36">
        <v>4</v>
      </c>
      <c r="D1299" s="36">
        <v>406</v>
      </c>
      <c r="E1299" s="36" t="s">
        <v>55</v>
      </c>
      <c r="F1299" s="36">
        <v>21</v>
      </c>
      <c r="G1299" s="36" t="s">
        <v>115</v>
      </c>
      <c r="H1299" s="36">
        <v>26.12</v>
      </c>
      <c r="I1299" s="57">
        <v>3.3160565801619675</v>
      </c>
      <c r="J1299" s="57">
        <v>28779.15539007193</v>
      </c>
      <c r="K1299" s="57">
        <v>0.71099012613919721</v>
      </c>
      <c r="L1299" s="52">
        <v>19.649999999999999</v>
      </c>
      <c r="M1299" s="56">
        <v>36.6</v>
      </c>
      <c r="N1299" s="37" t="s">
        <v>238</v>
      </c>
    </row>
    <row r="1300" spans="1:14">
      <c r="A1300" s="34">
        <v>42249</v>
      </c>
      <c r="B1300" s="35">
        <v>0.38958333333333334</v>
      </c>
      <c r="C1300" s="36">
        <v>4</v>
      </c>
      <c r="D1300" s="36">
        <v>406</v>
      </c>
      <c r="E1300" s="36" t="s">
        <v>55</v>
      </c>
      <c r="F1300" s="36">
        <v>22</v>
      </c>
      <c r="G1300" s="36" t="s">
        <v>115</v>
      </c>
      <c r="H1300" s="36">
        <v>26.12</v>
      </c>
      <c r="I1300" s="57">
        <v>2.0560183244277899</v>
      </c>
      <c r="J1300" s="57">
        <v>21542.434281558151</v>
      </c>
      <c r="K1300" s="57">
        <v>-4.5902506838017771</v>
      </c>
      <c r="L1300" s="52">
        <v>19.649999999999999</v>
      </c>
      <c r="M1300" s="56">
        <v>29.1</v>
      </c>
      <c r="N1300" s="37" t="s">
        <v>238</v>
      </c>
    </row>
    <row r="1301" spans="1:14">
      <c r="A1301" s="34">
        <v>42249</v>
      </c>
      <c r="B1301" s="35" t="s">
        <v>238</v>
      </c>
      <c r="C1301" s="36">
        <v>4</v>
      </c>
      <c r="D1301" s="36">
        <v>414</v>
      </c>
      <c r="E1301" s="36" t="s">
        <v>46</v>
      </c>
      <c r="F1301" s="36">
        <v>23</v>
      </c>
      <c r="G1301" s="36" t="s">
        <v>114</v>
      </c>
      <c r="H1301" s="36" t="s">
        <v>238</v>
      </c>
      <c r="I1301" s="57" t="s">
        <v>238</v>
      </c>
      <c r="J1301" s="57" t="s">
        <v>238</v>
      </c>
      <c r="K1301" s="57" t="s">
        <v>238</v>
      </c>
      <c r="L1301" s="52" t="s">
        <v>238</v>
      </c>
      <c r="M1301" s="56" t="s">
        <v>238</v>
      </c>
      <c r="N1301" s="37" t="s">
        <v>140</v>
      </c>
    </row>
    <row r="1302" spans="1:14">
      <c r="A1302" s="34">
        <v>42249</v>
      </c>
      <c r="B1302" s="35" t="s">
        <v>238</v>
      </c>
      <c r="C1302" s="36">
        <v>4</v>
      </c>
      <c r="D1302" s="36">
        <v>414</v>
      </c>
      <c r="E1302" s="36" t="s">
        <v>46</v>
      </c>
      <c r="F1302" s="36">
        <v>24</v>
      </c>
      <c r="G1302" s="36" t="s">
        <v>114</v>
      </c>
      <c r="H1302" s="36" t="s">
        <v>238</v>
      </c>
      <c r="I1302" s="57" t="s">
        <v>238</v>
      </c>
      <c r="J1302" s="57" t="s">
        <v>238</v>
      </c>
      <c r="K1302" s="57" t="s">
        <v>238</v>
      </c>
      <c r="L1302" s="52" t="s">
        <v>238</v>
      </c>
      <c r="M1302" s="56" t="s">
        <v>238</v>
      </c>
      <c r="N1302" s="37" t="s">
        <v>140</v>
      </c>
    </row>
    <row r="1303" spans="1:14">
      <c r="A1303" s="34">
        <v>42265</v>
      </c>
      <c r="B1303" s="35">
        <v>0.40277777777777773</v>
      </c>
      <c r="C1303" s="36">
        <v>1</v>
      </c>
      <c r="D1303" s="36">
        <v>105</v>
      </c>
      <c r="E1303" s="36" t="s">
        <v>55</v>
      </c>
      <c r="F1303" s="36">
        <v>1</v>
      </c>
      <c r="G1303" s="36" t="s">
        <v>115</v>
      </c>
      <c r="H1303" s="36">
        <v>17.89</v>
      </c>
      <c r="I1303" s="57">
        <v>1.6903975188351934</v>
      </c>
      <c r="J1303" s="57">
        <v>13699.98520971624</v>
      </c>
      <c r="K1303" s="57">
        <v>7.5035155203200903</v>
      </c>
      <c r="L1303" s="52">
        <v>18.600000000000001</v>
      </c>
      <c r="M1303" s="56">
        <v>47.8</v>
      </c>
      <c r="N1303" s="37" t="s">
        <v>238</v>
      </c>
    </row>
    <row r="1304" spans="1:14">
      <c r="A1304" s="34">
        <v>42265</v>
      </c>
      <c r="B1304" s="35">
        <v>0.40277777777777773</v>
      </c>
      <c r="C1304" s="36">
        <v>1</v>
      </c>
      <c r="D1304" s="36">
        <v>105</v>
      </c>
      <c r="E1304" s="36" t="s">
        <v>55</v>
      </c>
      <c r="F1304" s="36">
        <v>2</v>
      </c>
      <c r="G1304" s="36" t="s">
        <v>115</v>
      </c>
      <c r="H1304" s="36">
        <v>17.89</v>
      </c>
      <c r="I1304" s="57">
        <v>3.9929892916063423</v>
      </c>
      <c r="J1304" s="57">
        <v>23699.936344789268</v>
      </c>
      <c r="K1304" s="57">
        <v>22.758930080495585</v>
      </c>
      <c r="L1304" s="52">
        <v>18.55</v>
      </c>
      <c r="M1304" s="56">
        <v>48.2</v>
      </c>
      <c r="N1304" s="37" t="s">
        <v>238</v>
      </c>
    </row>
    <row r="1305" spans="1:14">
      <c r="A1305" s="34">
        <v>42265</v>
      </c>
      <c r="B1305" s="35">
        <v>0.40277777777777773</v>
      </c>
      <c r="C1305" s="36">
        <v>1</v>
      </c>
      <c r="D1305" s="36">
        <v>107</v>
      </c>
      <c r="E1305" s="36" t="s">
        <v>59</v>
      </c>
      <c r="F1305" s="36">
        <v>3</v>
      </c>
      <c r="G1305" s="36" t="s">
        <v>114</v>
      </c>
      <c r="H1305" s="36">
        <v>17.89</v>
      </c>
      <c r="I1305" s="57">
        <v>0.66508014498276824</v>
      </c>
      <c r="J1305" s="57">
        <v>18125.437343585952</v>
      </c>
      <c r="K1305" s="57">
        <v>20.026432652083336</v>
      </c>
      <c r="L1305" s="52">
        <v>19.45</v>
      </c>
      <c r="M1305" s="56">
        <v>55.8</v>
      </c>
      <c r="N1305" s="37" t="s">
        <v>238</v>
      </c>
    </row>
    <row r="1306" spans="1:14">
      <c r="A1306" s="34">
        <v>42265</v>
      </c>
      <c r="B1306" s="35">
        <v>0.40277777777777773</v>
      </c>
      <c r="C1306" s="36">
        <v>1</v>
      </c>
      <c r="D1306" s="36">
        <v>107</v>
      </c>
      <c r="E1306" s="36" t="s">
        <v>59</v>
      </c>
      <c r="F1306" s="36">
        <v>4</v>
      </c>
      <c r="G1306" s="36" t="s">
        <v>114</v>
      </c>
      <c r="H1306" s="36">
        <v>17.89</v>
      </c>
      <c r="I1306" s="57">
        <v>1.4896308775489671</v>
      </c>
      <c r="J1306" s="57">
        <v>31875.119473893752</v>
      </c>
      <c r="K1306" s="57">
        <v>-2.4603535810152701</v>
      </c>
      <c r="L1306" s="52">
        <v>19.25</v>
      </c>
      <c r="M1306" s="56">
        <v>56</v>
      </c>
      <c r="N1306" s="37" t="s">
        <v>238</v>
      </c>
    </row>
    <row r="1307" spans="1:14">
      <c r="A1307" s="34">
        <v>42265</v>
      </c>
      <c r="B1307" s="35">
        <v>0.44791666666666669</v>
      </c>
      <c r="C1307" s="36">
        <v>1</v>
      </c>
      <c r="D1307" s="36">
        <v>111</v>
      </c>
      <c r="E1307" s="36" t="s">
        <v>45</v>
      </c>
      <c r="F1307" s="36">
        <v>5</v>
      </c>
      <c r="G1307" s="36" t="s">
        <v>114</v>
      </c>
      <c r="H1307" s="36">
        <v>19.579999999999998</v>
      </c>
      <c r="I1307" s="57">
        <v>1.9382532159618968</v>
      </c>
      <c r="J1307" s="57">
        <v>60395.846864906489</v>
      </c>
      <c r="K1307" s="57">
        <v>-12.761065395283072</v>
      </c>
      <c r="L1307" s="52">
        <v>19.55</v>
      </c>
      <c r="M1307" s="56">
        <v>54.4</v>
      </c>
      <c r="N1307" s="37" t="s">
        <v>238</v>
      </c>
    </row>
    <row r="1308" spans="1:14">
      <c r="A1308" s="34">
        <v>42265</v>
      </c>
      <c r="B1308" s="35">
        <v>0.44791666666666669</v>
      </c>
      <c r="C1308" s="36">
        <v>1</v>
      </c>
      <c r="D1308" s="36">
        <v>111</v>
      </c>
      <c r="E1308" s="36" t="s">
        <v>45</v>
      </c>
      <c r="F1308" s="36">
        <v>6</v>
      </c>
      <c r="G1308" s="36" t="s">
        <v>114</v>
      </c>
      <c r="H1308" s="36">
        <v>19.579999999999998</v>
      </c>
      <c r="I1308" s="57">
        <v>2.3416941940412648</v>
      </c>
      <c r="J1308" s="57">
        <v>75521.289696179112</v>
      </c>
      <c r="K1308" s="57">
        <v>-14.43209426044878</v>
      </c>
      <c r="L1308" s="52">
        <v>19.549999999999997</v>
      </c>
      <c r="M1308" s="56">
        <v>55.5</v>
      </c>
      <c r="N1308" s="37" t="s">
        <v>238</v>
      </c>
    </row>
    <row r="1309" spans="1:14">
      <c r="A1309" s="34">
        <v>42265</v>
      </c>
      <c r="B1309" s="35">
        <v>0.44791666666666669</v>
      </c>
      <c r="C1309" s="36">
        <v>1</v>
      </c>
      <c r="D1309" s="36">
        <v>113</v>
      </c>
      <c r="E1309" s="36" t="s">
        <v>46</v>
      </c>
      <c r="F1309" s="36">
        <v>7</v>
      </c>
      <c r="G1309" s="36" t="s">
        <v>114</v>
      </c>
      <c r="H1309" s="36">
        <v>19.579999999999998</v>
      </c>
      <c r="I1309" s="57">
        <v>2.7436110976799535</v>
      </c>
      <c r="J1309" s="57">
        <v>79870.732772911317</v>
      </c>
      <c r="K1309" s="57">
        <v>-4.9236115499241144</v>
      </c>
      <c r="L1309" s="52">
        <v>19.350000000000001</v>
      </c>
      <c r="M1309" s="56">
        <v>45.7</v>
      </c>
      <c r="N1309" s="37" t="s">
        <v>238</v>
      </c>
    </row>
    <row r="1310" spans="1:14">
      <c r="A1310" s="34">
        <v>42265</v>
      </c>
      <c r="B1310" s="35">
        <v>0.44791666666666669</v>
      </c>
      <c r="C1310" s="36">
        <v>1</v>
      </c>
      <c r="D1310" s="36">
        <v>113</v>
      </c>
      <c r="E1310" s="36" t="s">
        <v>46</v>
      </c>
      <c r="F1310" s="36">
        <v>8</v>
      </c>
      <c r="G1310" s="36" t="s">
        <v>114</v>
      </c>
      <c r="H1310" s="36">
        <v>19.579999999999998</v>
      </c>
      <c r="I1310" s="57">
        <v>1.3021137812340262</v>
      </c>
      <c r="J1310" s="57">
        <v>58485.311878636043</v>
      </c>
      <c r="K1310" s="57">
        <v>-5.6055952757823437</v>
      </c>
      <c r="L1310" s="52">
        <v>19.350000000000001</v>
      </c>
      <c r="M1310" s="56">
        <v>53.3</v>
      </c>
      <c r="N1310" s="37" t="s">
        <v>238</v>
      </c>
    </row>
    <row r="1311" spans="1:14">
      <c r="A1311" s="34">
        <v>42265</v>
      </c>
      <c r="B1311" s="35">
        <v>0.49652777777777773</v>
      </c>
      <c r="C1311" s="36">
        <v>3</v>
      </c>
      <c r="D1311" s="36">
        <v>311</v>
      </c>
      <c r="E1311" s="36" t="s">
        <v>46</v>
      </c>
      <c r="F1311" s="36">
        <v>9</v>
      </c>
      <c r="G1311" s="36" t="s">
        <v>114</v>
      </c>
      <c r="H1311" s="36">
        <v>20.98</v>
      </c>
      <c r="I1311" s="57">
        <v>1.8066017462463615</v>
      </c>
      <c r="J1311" s="57">
        <v>74619.028634899994</v>
      </c>
      <c r="K1311" s="57">
        <v>-0.59390403549845394</v>
      </c>
      <c r="L1311" s="52">
        <v>19.25</v>
      </c>
      <c r="M1311" s="56">
        <v>45.7</v>
      </c>
      <c r="N1311" s="37" t="s">
        <v>238</v>
      </c>
    </row>
    <row r="1312" spans="1:14">
      <c r="A1312" s="34">
        <v>42265</v>
      </c>
      <c r="B1312" s="35">
        <v>0.49652777777777773</v>
      </c>
      <c r="C1312" s="36">
        <v>3</v>
      </c>
      <c r="D1312" s="36">
        <v>311</v>
      </c>
      <c r="E1312" s="36" t="s">
        <v>46</v>
      </c>
      <c r="F1312" s="36">
        <v>10</v>
      </c>
      <c r="G1312" s="36" t="s">
        <v>114</v>
      </c>
      <c r="H1312" s="36">
        <v>20.98</v>
      </c>
      <c r="I1312" s="57">
        <v>2.0676327049643959</v>
      </c>
      <c r="J1312" s="57">
        <v>54186.808071567983</v>
      </c>
      <c r="K1312" s="57">
        <v>-12.492136784617063</v>
      </c>
      <c r="L1312" s="52">
        <v>19.399999999999999</v>
      </c>
      <c r="M1312" s="56">
        <v>47.8</v>
      </c>
      <c r="N1312" s="37" t="s">
        <v>238</v>
      </c>
    </row>
    <row r="1313" spans="1:14">
      <c r="A1313" s="34">
        <v>42265</v>
      </c>
      <c r="B1313" s="35">
        <v>0.49652777777777773</v>
      </c>
      <c r="C1313" s="36">
        <v>3</v>
      </c>
      <c r="D1313" s="36">
        <v>305</v>
      </c>
      <c r="E1313" s="36" t="s">
        <v>45</v>
      </c>
      <c r="F1313" s="36">
        <v>11</v>
      </c>
      <c r="G1313" s="36" t="s">
        <v>114</v>
      </c>
      <c r="H1313" s="36">
        <v>20.98</v>
      </c>
      <c r="I1313" s="57">
        <v>2.3861879188040396</v>
      </c>
      <c r="J1313" s="57">
        <v>81704.229109477368</v>
      </c>
      <c r="K1313" s="57">
        <v>2.3531100767659185</v>
      </c>
      <c r="L1313" s="52">
        <v>20.3</v>
      </c>
      <c r="M1313" s="56">
        <v>48.4</v>
      </c>
      <c r="N1313" s="37" t="s">
        <v>238</v>
      </c>
    </row>
    <row r="1314" spans="1:14">
      <c r="A1314" s="34">
        <v>42265</v>
      </c>
      <c r="B1314" s="35">
        <v>0.49652777777777773</v>
      </c>
      <c r="C1314" s="36">
        <v>3</v>
      </c>
      <c r="D1314" s="36">
        <v>305</v>
      </c>
      <c r="E1314" s="36" t="s">
        <v>45</v>
      </c>
      <c r="F1314" s="36">
        <v>12</v>
      </c>
      <c r="G1314" s="36" t="s">
        <v>114</v>
      </c>
      <c r="H1314" s="36">
        <v>20.98</v>
      </c>
      <c r="I1314" s="57">
        <v>0.48715535499940299</v>
      </c>
      <c r="J1314" s="57">
        <v>43417.887702725246</v>
      </c>
      <c r="K1314" s="57">
        <v>-1.4695215337965655</v>
      </c>
      <c r="L1314" s="52">
        <v>19.45</v>
      </c>
      <c r="M1314" s="56">
        <v>51.2</v>
      </c>
      <c r="N1314" s="37" t="s">
        <v>238</v>
      </c>
    </row>
    <row r="1315" spans="1:14">
      <c r="A1315" s="34">
        <v>42265</v>
      </c>
      <c r="B1315" s="35">
        <v>0.47430555555555554</v>
      </c>
      <c r="C1315" s="36">
        <v>3</v>
      </c>
      <c r="D1315" s="36">
        <v>308</v>
      </c>
      <c r="E1315" s="36" t="s">
        <v>55</v>
      </c>
      <c r="F1315" s="36">
        <v>13</v>
      </c>
      <c r="G1315" s="36" t="s">
        <v>115</v>
      </c>
      <c r="H1315" s="36">
        <v>20.41</v>
      </c>
      <c r="I1315" s="57">
        <v>1.5524402871958562</v>
      </c>
      <c r="J1315" s="57">
        <v>14276.622944136587</v>
      </c>
      <c r="K1315" s="57">
        <v>-4.4095991123825709</v>
      </c>
      <c r="L1315" s="52">
        <v>18.5</v>
      </c>
      <c r="M1315" s="56">
        <v>47.7</v>
      </c>
      <c r="N1315" s="37" t="s">
        <v>238</v>
      </c>
    </row>
    <row r="1316" spans="1:14">
      <c r="A1316" s="34">
        <v>42265</v>
      </c>
      <c r="B1316" s="35">
        <v>0.47430555555555554</v>
      </c>
      <c r="C1316" s="36">
        <v>3</v>
      </c>
      <c r="D1316" s="36">
        <v>308</v>
      </c>
      <c r="E1316" s="36" t="s">
        <v>55</v>
      </c>
      <c r="F1316" s="36">
        <v>14</v>
      </c>
      <c r="G1316" s="36" t="s">
        <v>115</v>
      </c>
      <c r="H1316" s="36">
        <v>20.41</v>
      </c>
      <c r="I1316" s="57">
        <v>1.7708489868807114</v>
      </c>
      <c r="J1316" s="57">
        <v>15353.568222020438</v>
      </c>
      <c r="K1316" s="57">
        <v>0.442922776982692</v>
      </c>
      <c r="L1316" s="52">
        <v>18.5</v>
      </c>
      <c r="M1316" s="56">
        <v>44.9</v>
      </c>
      <c r="N1316" s="37" t="s">
        <v>238</v>
      </c>
    </row>
    <row r="1317" spans="1:14">
      <c r="A1317" s="34">
        <v>42265</v>
      </c>
      <c r="B1317" s="35">
        <v>0.47430555555555554</v>
      </c>
      <c r="C1317" s="36">
        <v>3</v>
      </c>
      <c r="D1317" s="36">
        <v>309</v>
      </c>
      <c r="E1317" s="36" t="s">
        <v>59</v>
      </c>
      <c r="F1317" s="36">
        <v>15</v>
      </c>
      <c r="G1317" s="36" t="s">
        <v>114</v>
      </c>
      <c r="H1317" s="36">
        <v>20.41</v>
      </c>
      <c r="I1317" s="57">
        <v>2.7244787063059341</v>
      </c>
      <c r="J1317" s="57">
        <v>97177.900732723792</v>
      </c>
      <c r="K1317" s="57">
        <v>0.69044715406660373</v>
      </c>
      <c r="L1317" s="52">
        <v>19.25</v>
      </c>
      <c r="M1317" s="56">
        <v>47.9</v>
      </c>
      <c r="N1317" s="37" t="s">
        <v>238</v>
      </c>
    </row>
    <row r="1318" spans="1:14">
      <c r="A1318" s="34">
        <v>42265</v>
      </c>
      <c r="B1318" s="35">
        <v>0.47430555555555554</v>
      </c>
      <c r="C1318" s="36">
        <v>3</v>
      </c>
      <c r="D1318" s="36">
        <v>309</v>
      </c>
      <c r="E1318" s="36" t="s">
        <v>59</v>
      </c>
      <c r="F1318" s="36">
        <v>16</v>
      </c>
      <c r="G1318" s="36" t="s">
        <v>114</v>
      </c>
      <c r="H1318" s="36">
        <v>20.41</v>
      </c>
      <c r="I1318" s="57">
        <v>2.9888487939265715</v>
      </c>
      <c r="J1318" s="57">
        <v>92128.951059030747</v>
      </c>
      <c r="K1318" s="57">
        <v>0.48010768459979475</v>
      </c>
      <c r="L1318" s="52">
        <v>19.399999999999999</v>
      </c>
      <c r="M1318" s="56">
        <v>48.9</v>
      </c>
      <c r="N1318" s="37" t="s">
        <v>238</v>
      </c>
    </row>
    <row r="1319" spans="1:14">
      <c r="A1319" s="34">
        <v>42265</v>
      </c>
      <c r="B1319" s="35">
        <v>0.43333333333333335</v>
      </c>
      <c r="C1319" s="36">
        <v>4</v>
      </c>
      <c r="D1319" s="36">
        <v>409</v>
      </c>
      <c r="E1319" s="36" t="s">
        <v>45</v>
      </c>
      <c r="F1319" s="36">
        <v>17</v>
      </c>
      <c r="G1319" s="36" t="s">
        <v>114</v>
      </c>
      <c r="H1319" s="36">
        <v>19.02</v>
      </c>
      <c r="I1319" s="57">
        <v>4.8914759773690157</v>
      </c>
      <c r="J1319" s="57">
        <v>64624.200773934877</v>
      </c>
      <c r="K1319" s="57">
        <v>0.5101256090267966</v>
      </c>
      <c r="L1319" s="52">
        <v>19.100000000000001</v>
      </c>
      <c r="M1319" s="56">
        <v>50</v>
      </c>
      <c r="N1319" s="37" t="s">
        <v>238</v>
      </c>
    </row>
    <row r="1320" spans="1:14">
      <c r="A1320" s="34">
        <v>42265</v>
      </c>
      <c r="B1320" s="35">
        <v>0.43333333333333335</v>
      </c>
      <c r="C1320" s="36">
        <v>4</v>
      </c>
      <c r="D1320" s="36">
        <v>409</v>
      </c>
      <c r="E1320" s="36" t="s">
        <v>45</v>
      </c>
      <c r="F1320" s="36">
        <v>18</v>
      </c>
      <c r="G1320" s="36" t="s">
        <v>114</v>
      </c>
      <c r="H1320" s="36">
        <v>19.02</v>
      </c>
      <c r="I1320" s="57">
        <v>1.7360552049846807</v>
      </c>
      <c r="J1320" s="57">
        <v>51393.978489913345</v>
      </c>
      <c r="K1320" s="57">
        <v>0.16379506940178906</v>
      </c>
      <c r="L1320" s="52">
        <v>19.200000000000003</v>
      </c>
      <c r="M1320" s="56">
        <v>52</v>
      </c>
      <c r="N1320" s="37" t="s">
        <v>238</v>
      </c>
    </row>
    <row r="1321" spans="1:14">
      <c r="A1321" s="34">
        <v>42265</v>
      </c>
      <c r="B1321" s="35">
        <v>0.43333333333333335</v>
      </c>
      <c r="C1321" s="36">
        <v>4</v>
      </c>
      <c r="D1321" s="36">
        <v>404</v>
      </c>
      <c r="E1321" s="36" t="s">
        <v>59</v>
      </c>
      <c r="F1321" s="36">
        <v>19</v>
      </c>
      <c r="G1321" s="36" t="s">
        <v>114</v>
      </c>
      <c r="H1321" s="36">
        <v>19.02</v>
      </c>
      <c r="I1321" s="57">
        <v>2.438588872815588</v>
      </c>
      <c r="J1321" s="57">
        <v>64154.825125360934</v>
      </c>
      <c r="K1321" s="57">
        <v>-0.86126519330703999</v>
      </c>
      <c r="L1321" s="52">
        <v>19.100000000000001</v>
      </c>
      <c r="M1321" s="56">
        <v>48.5</v>
      </c>
      <c r="N1321" s="37" t="s">
        <v>238</v>
      </c>
    </row>
    <row r="1322" spans="1:14">
      <c r="A1322" s="34">
        <v>42265</v>
      </c>
      <c r="B1322" s="35">
        <v>0.43333333333333335</v>
      </c>
      <c r="C1322" s="36">
        <v>4</v>
      </c>
      <c r="D1322" s="36">
        <v>404</v>
      </c>
      <c r="E1322" s="36" t="s">
        <v>59</v>
      </c>
      <c r="F1322" s="36">
        <v>20</v>
      </c>
      <c r="G1322" s="36" t="s">
        <v>114</v>
      </c>
      <c r="H1322" s="36">
        <v>19.02</v>
      </c>
      <c r="I1322" s="57">
        <v>2.1402694552950314</v>
      </c>
      <c r="J1322" s="57">
        <v>61978.175085294963</v>
      </c>
      <c r="K1322" s="57">
        <v>1.0984948703720974</v>
      </c>
      <c r="L1322" s="52">
        <v>19.200000000000003</v>
      </c>
      <c r="M1322" s="56">
        <v>52.7</v>
      </c>
      <c r="N1322" s="37" t="s">
        <v>238</v>
      </c>
    </row>
    <row r="1323" spans="1:14">
      <c r="A1323" s="34">
        <v>42265</v>
      </c>
      <c r="B1323" s="35">
        <v>0.38750000000000001</v>
      </c>
      <c r="C1323" s="36">
        <v>4</v>
      </c>
      <c r="D1323" s="36">
        <v>406</v>
      </c>
      <c r="E1323" s="36" t="s">
        <v>55</v>
      </c>
      <c r="F1323" s="36">
        <v>21</v>
      </c>
      <c r="G1323" s="36" t="s">
        <v>115</v>
      </c>
      <c r="H1323" s="36">
        <v>17.77</v>
      </c>
      <c r="I1323" s="57">
        <v>1.9573527523031624</v>
      </c>
      <c r="J1323" s="57">
        <v>19243.264672062047</v>
      </c>
      <c r="K1323" s="57">
        <v>-1.5070878956933744</v>
      </c>
      <c r="L1323" s="52">
        <v>18.45</v>
      </c>
      <c r="M1323" s="56">
        <v>45.3</v>
      </c>
      <c r="N1323" s="37" t="s">
        <v>238</v>
      </c>
    </row>
    <row r="1324" spans="1:14">
      <c r="A1324" s="34">
        <v>42265</v>
      </c>
      <c r="B1324" s="35">
        <v>0.38750000000000001</v>
      </c>
      <c r="C1324" s="36">
        <v>4</v>
      </c>
      <c r="D1324" s="36">
        <v>406</v>
      </c>
      <c r="E1324" s="36" t="s">
        <v>55</v>
      </c>
      <c r="F1324" s="36">
        <v>22</v>
      </c>
      <c r="G1324" s="36" t="s">
        <v>115</v>
      </c>
      <c r="H1324" s="36">
        <v>17.77</v>
      </c>
      <c r="I1324" s="57">
        <v>1.9363012014349577</v>
      </c>
      <c r="J1324" s="57">
        <v>17024.23145981591</v>
      </c>
      <c r="K1324" s="57">
        <v>-0.93796907655015482</v>
      </c>
      <c r="L1324" s="52">
        <v>18.549999999999997</v>
      </c>
      <c r="M1324" s="56">
        <v>42</v>
      </c>
      <c r="N1324" s="37" t="s">
        <v>238</v>
      </c>
    </row>
    <row r="1325" spans="1:14">
      <c r="A1325" s="34">
        <v>42265</v>
      </c>
      <c r="B1325" s="35">
        <v>0.38750000000000001</v>
      </c>
      <c r="C1325" s="36">
        <v>4</v>
      </c>
      <c r="D1325" s="36">
        <v>414</v>
      </c>
      <c r="E1325" s="36" t="s">
        <v>46</v>
      </c>
      <c r="F1325" s="36">
        <v>23</v>
      </c>
      <c r="G1325" s="36" t="s">
        <v>114</v>
      </c>
      <c r="H1325" s="36">
        <v>17.77</v>
      </c>
      <c r="I1325" s="57">
        <v>5.9023654605333098</v>
      </c>
      <c r="J1325" s="57">
        <v>53632.867300646954</v>
      </c>
      <c r="K1325" s="57">
        <v>2.0297455102519049</v>
      </c>
      <c r="L1325" s="52">
        <v>19</v>
      </c>
      <c r="M1325" s="56">
        <v>47</v>
      </c>
      <c r="N1325" s="37" t="s">
        <v>238</v>
      </c>
    </row>
    <row r="1326" spans="1:14">
      <c r="A1326" s="34">
        <v>42265</v>
      </c>
      <c r="B1326" s="35">
        <v>0.38750000000000001</v>
      </c>
      <c r="C1326" s="36">
        <v>4</v>
      </c>
      <c r="D1326" s="36">
        <v>414</v>
      </c>
      <c r="E1326" s="36" t="s">
        <v>46</v>
      </c>
      <c r="F1326" s="36">
        <v>24</v>
      </c>
      <c r="G1326" s="36" t="s">
        <v>114</v>
      </c>
      <c r="H1326" s="36">
        <v>17.77</v>
      </c>
      <c r="I1326" s="57">
        <v>3.8261542238571757</v>
      </c>
      <c r="J1326" s="57">
        <v>44916.994994760273</v>
      </c>
      <c r="K1326" s="57">
        <v>-2.3040095897944983</v>
      </c>
      <c r="L1326" s="52">
        <v>19</v>
      </c>
      <c r="M1326" s="56">
        <v>48.2</v>
      </c>
      <c r="N1326" s="37" t="s">
        <v>238</v>
      </c>
    </row>
    <row r="1327" spans="1:14">
      <c r="A1327" s="34">
        <v>42279</v>
      </c>
      <c r="B1327" s="35">
        <v>0.41319444444444442</v>
      </c>
      <c r="C1327" s="36">
        <v>1</v>
      </c>
      <c r="D1327" s="36">
        <v>105</v>
      </c>
      <c r="E1327" s="36" t="s">
        <v>55</v>
      </c>
      <c r="F1327" s="36">
        <v>1</v>
      </c>
      <c r="G1327" s="36" t="s">
        <v>115</v>
      </c>
      <c r="H1327" s="36">
        <v>11.53</v>
      </c>
      <c r="I1327" s="57">
        <v>0.89905765124025738</v>
      </c>
      <c r="J1327" s="57">
        <v>11432.157594035802</v>
      </c>
      <c r="K1327" s="57">
        <v>1.9825225115326033</v>
      </c>
      <c r="L1327" s="52">
        <v>9.9</v>
      </c>
      <c r="M1327" s="56">
        <v>41.4</v>
      </c>
      <c r="N1327" s="37" t="s">
        <v>238</v>
      </c>
    </row>
    <row r="1328" spans="1:14">
      <c r="A1328" s="34">
        <v>42279</v>
      </c>
      <c r="B1328" s="35">
        <v>0.41319444444444442</v>
      </c>
      <c r="C1328" s="36">
        <v>1</v>
      </c>
      <c r="D1328" s="36">
        <v>105</v>
      </c>
      <c r="E1328" s="36" t="s">
        <v>55</v>
      </c>
      <c r="F1328" s="36">
        <v>2</v>
      </c>
      <c r="G1328" s="36" t="s">
        <v>115</v>
      </c>
      <c r="H1328" s="36">
        <v>11.53</v>
      </c>
      <c r="I1328" s="57">
        <v>0.83701191681111697</v>
      </c>
      <c r="J1328" s="57">
        <v>6297.4366840662433</v>
      </c>
      <c r="K1328" s="57">
        <v>3.5549753306661671</v>
      </c>
      <c r="L1328" s="52">
        <v>9.1999999999999993</v>
      </c>
      <c r="M1328" s="56">
        <v>35.6</v>
      </c>
      <c r="N1328" s="37" t="s">
        <v>238</v>
      </c>
    </row>
    <row r="1329" spans="1:14">
      <c r="A1329" s="34">
        <v>42279</v>
      </c>
      <c r="B1329" s="35">
        <v>0.41319444444444442</v>
      </c>
      <c r="C1329" s="36">
        <v>1</v>
      </c>
      <c r="D1329" s="36">
        <v>107</v>
      </c>
      <c r="E1329" s="36" t="s">
        <v>59</v>
      </c>
      <c r="F1329" s="36">
        <v>3</v>
      </c>
      <c r="G1329" s="36" t="s">
        <v>114</v>
      </c>
      <c r="H1329" s="36">
        <v>11.53</v>
      </c>
      <c r="I1329" s="57">
        <v>0.75418929082991171</v>
      </c>
      <c r="J1329" s="57">
        <v>5052.5196741726813</v>
      </c>
      <c r="K1329" s="57">
        <v>-0.20520784562305006</v>
      </c>
      <c r="L1329" s="52">
        <v>10.7</v>
      </c>
      <c r="M1329" s="56">
        <v>38.4</v>
      </c>
      <c r="N1329" s="37" t="s">
        <v>238</v>
      </c>
    </row>
    <row r="1330" spans="1:14">
      <c r="A1330" s="34">
        <v>42279</v>
      </c>
      <c r="B1330" s="35">
        <v>0.41319444444444442</v>
      </c>
      <c r="C1330" s="36">
        <v>1</v>
      </c>
      <c r="D1330" s="36">
        <v>107</v>
      </c>
      <c r="E1330" s="36" t="s">
        <v>59</v>
      </c>
      <c r="F1330" s="36">
        <v>4</v>
      </c>
      <c r="G1330" s="36" t="s">
        <v>114</v>
      </c>
      <c r="H1330" s="36">
        <v>11.53</v>
      </c>
      <c r="I1330" s="57">
        <v>-0.22921066760220185</v>
      </c>
      <c r="J1330" s="57">
        <v>9841.9368589315927</v>
      </c>
      <c r="K1330" s="57">
        <v>2.1591040407788813</v>
      </c>
      <c r="L1330" s="52">
        <v>10.600000000000001</v>
      </c>
      <c r="M1330" s="56">
        <v>37.6</v>
      </c>
      <c r="N1330" s="37" t="s">
        <v>238</v>
      </c>
    </row>
    <row r="1331" spans="1:14">
      <c r="A1331" s="34">
        <v>42279</v>
      </c>
      <c r="B1331" s="35">
        <v>0.4548611111111111</v>
      </c>
      <c r="C1331" s="36">
        <v>1</v>
      </c>
      <c r="D1331" s="36">
        <v>111</v>
      </c>
      <c r="E1331" s="36" t="s">
        <v>45</v>
      </c>
      <c r="F1331" s="36">
        <v>5</v>
      </c>
      <c r="G1331" s="36" t="s">
        <v>114</v>
      </c>
      <c r="H1331" s="36">
        <v>13.38</v>
      </c>
      <c r="I1331" s="57">
        <v>-0.15768697375136753</v>
      </c>
      <c r="J1331" s="57">
        <v>19271.709048301429</v>
      </c>
      <c r="K1331" s="57">
        <v>-9.6531605583018791</v>
      </c>
      <c r="L1331" s="52">
        <v>11.2</v>
      </c>
      <c r="M1331" s="56">
        <v>38.9</v>
      </c>
      <c r="N1331" s="37" t="s">
        <v>238</v>
      </c>
    </row>
    <row r="1332" spans="1:14">
      <c r="A1332" s="34">
        <v>42279</v>
      </c>
      <c r="B1332" s="35">
        <v>0.4548611111111111</v>
      </c>
      <c r="C1332" s="36">
        <v>1</v>
      </c>
      <c r="D1332" s="36">
        <v>111</v>
      </c>
      <c r="E1332" s="36" t="s">
        <v>45</v>
      </c>
      <c r="F1332" s="36">
        <v>6</v>
      </c>
      <c r="G1332" s="36" t="s">
        <v>114</v>
      </c>
      <c r="H1332" s="36">
        <v>13.38</v>
      </c>
      <c r="I1332" s="57">
        <v>0.48089948101602825</v>
      </c>
      <c r="J1332" s="57">
        <v>24589.196941871043</v>
      </c>
      <c r="K1332" s="57">
        <v>5.7845847558410242</v>
      </c>
      <c r="L1332" s="52">
        <v>11.399999999999999</v>
      </c>
      <c r="M1332" s="56">
        <v>37.6</v>
      </c>
      <c r="N1332" s="37" t="s">
        <v>238</v>
      </c>
    </row>
    <row r="1333" spans="1:14">
      <c r="A1333" s="34">
        <v>42279</v>
      </c>
      <c r="B1333" s="35">
        <v>0.4548611111111111</v>
      </c>
      <c r="C1333" s="36">
        <v>1</v>
      </c>
      <c r="D1333" s="36">
        <v>113</v>
      </c>
      <c r="E1333" s="36" t="s">
        <v>46</v>
      </c>
      <c r="F1333" s="36">
        <v>7</v>
      </c>
      <c r="G1333" s="36" t="s">
        <v>114</v>
      </c>
      <c r="H1333" s="36">
        <v>13.38</v>
      </c>
      <c r="I1333" s="57">
        <v>-0.44857272874155213</v>
      </c>
      <c r="J1333" s="57">
        <v>30094.522410374466</v>
      </c>
      <c r="K1333" s="57">
        <v>-4.1413355395365983</v>
      </c>
      <c r="L1333" s="52">
        <v>10.899999999999999</v>
      </c>
      <c r="M1333" s="56">
        <v>40.1</v>
      </c>
      <c r="N1333" s="37" t="s">
        <v>238</v>
      </c>
    </row>
    <row r="1334" spans="1:14">
      <c r="A1334" s="34">
        <v>42279</v>
      </c>
      <c r="B1334" s="35">
        <v>0.4548611111111111</v>
      </c>
      <c r="C1334" s="36">
        <v>1</v>
      </c>
      <c r="D1334" s="36">
        <v>113</v>
      </c>
      <c r="E1334" s="36" t="s">
        <v>46</v>
      </c>
      <c r="F1334" s="36">
        <v>8</v>
      </c>
      <c r="G1334" s="36" t="s">
        <v>114</v>
      </c>
      <c r="H1334" s="36">
        <v>13.38</v>
      </c>
      <c r="I1334" s="57">
        <v>0.46336472942109758</v>
      </c>
      <c r="J1334" s="57">
        <v>22082.785033175238</v>
      </c>
      <c r="K1334" s="57">
        <v>2.4314793461527255</v>
      </c>
      <c r="L1334" s="52">
        <v>11.4</v>
      </c>
      <c r="M1334" s="56">
        <v>43.6</v>
      </c>
      <c r="N1334" s="37" t="s">
        <v>238</v>
      </c>
    </row>
    <row r="1335" spans="1:14">
      <c r="A1335" s="34">
        <v>42279</v>
      </c>
      <c r="B1335" s="35">
        <v>0.49305555555555558</v>
      </c>
      <c r="C1335" s="36">
        <v>3</v>
      </c>
      <c r="D1335" s="36">
        <v>311</v>
      </c>
      <c r="E1335" s="36" t="s">
        <v>46</v>
      </c>
      <c r="F1335" s="36">
        <v>9</v>
      </c>
      <c r="G1335" s="36" t="s">
        <v>114</v>
      </c>
      <c r="H1335" s="36">
        <v>14.47</v>
      </c>
      <c r="I1335" s="57">
        <v>2.0682025404956264E-3</v>
      </c>
      <c r="J1335" s="57">
        <v>37375.391839877346</v>
      </c>
      <c r="K1335" s="57">
        <v>1.9854240767975009</v>
      </c>
      <c r="L1335" s="52">
        <v>11.65</v>
      </c>
      <c r="M1335" s="56">
        <v>35.700000000000003</v>
      </c>
      <c r="N1335" s="37" t="s">
        <v>238</v>
      </c>
    </row>
    <row r="1336" spans="1:14">
      <c r="A1336" s="34">
        <v>42279</v>
      </c>
      <c r="B1336" s="35">
        <v>0.49305555555555558</v>
      </c>
      <c r="C1336" s="36">
        <v>3</v>
      </c>
      <c r="D1336" s="36">
        <v>311</v>
      </c>
      <c r="E1336" s="36" t="s">
        <v>46</v>
      </c>
      <c r="F1336" s="36">
        <v>10</v>
      </c>
      <c r="G1336" s="36" t="s">
        <v>114</v>
      </c>
      <c r="H1336" s="36">
        <v>14.47</v>
      </c>
      <c r="I1336" s="57">
        <v>0.71075660488136894</v>
      </c>
      <c r="J1336" s="57">
        <v>41463.300039028567</v>
      </c>
      <c r="K1336" s="57">
        <v>-2.5889933990405334</v>
      </c>
      <c r="L1336" s="52">
        <v>12</v>
      </c>
      <c r="M1336" s="56">
        <v>39.1</v>
      </c>
      <c r="N1336" s="37" t="s">
        <v>238</v>
      </c>
    </row>
    <row r="1337" spans="1:14">
      <c r="A1337" s="34">
        <v>42279</v>
      </c>
      <c r="B1337" s="35">
        <v>0.49305555555555558</v>
      </c>
      <c r="C1337" s="36">
        <v>3</v>
      </c>
      <c r="D1337" s="36">
        <v>305</v>
      </c>
      <c r="E1337" s="36" t="s">
        <v>45</v>
      </c>
      <c r="F1337" s="36">
        <v>11</v>
      </c>
      <c r="G1337" s="36" t="s">
        <v>114</v>
      </c>
      <c r="H1337" s="36">
        <v>14.47</v>
      </c>
      <c r="I1337" s="57">
        <v>0.38362806895967549</v>
      </c>
      <c r="J1337" s="57">
        <v>40514.546708893358</v>
      </c>
      <c r="K1337" s="57">
        <v>-0.3212798202958233</v>
      </c>
      <c r="L1337" s="52">
        <v>12.85</v>
      </c>
      <c r="M1337" s="56">
        <v>40.1</v>
      </c>
      <c r="N1337" s="37" t="s">
        <v>238</v>
      </c>
    </row>
    <row r="1338" spans="1:14">
      <c r="A1338" s="34">
        <v>42279</v>
      </c>
      <c r="B1338" s="35">
        <v>0.49305555555555558</v>
      </c>
      <c r="C1338" s="36">
        <v>3</v>
      </c>
      <c r="D1338" s="36">
        <v>305</v>
      </c>
      <c r="E1338" s="36" t="s">
        <v>45</v>
      </c>
      <c r="F1338" s="36">
        <v>12</v>
      </c>
      <c r="G1338" s="36" t="s">
        <v>114</v>
      </c>
      <c r="H1338" s="36">
        <v>14.47</v>
      </c>
      <c r="I1338" s="57">
        <v>-0.5257229844121144</v>
      </c>
      <c r="J1338" s="57">
        <v>51983.049652173999</v>
      </c>
      <c r="K1338" s="57">
        <v>-0.2443668595854345</v>
      </c>
      <c r="L1338" s="52">
        <v>11.65</v>
      </c>
      <c r="M1338" s="56">
        <v>40.299999999999997</v>
      </c>
      <c r="N1338" s="37" t="s">
        <v>238</v>
      </c>
    </row>
    <row r="1339" spans="1:14">
      <c r="A1339" s="34">
        <v>42279</v>
      </c>
      <c r="B1339" s="35">
        <v>0.4861111111111111</v>
      </c>
      <c r="C1339" s="36">
        <v>3</v>
      </c>
      <c r="D1339" s="36">
        <v>308</v>
      </c>
      <c r="E1339" s="36" t="s">
        <v>55</v>
      </c>
      <c r="F1339" s="36">
        <v>13</v>
      </c>
      <c r="G1339" s="36" t="s">
        <v>115</v>
      </c>
      <c r="H1339" s="36">
        <v>14.37</v>
      </c>
      <c r="I1339" s="57">
        <v>0.20338912563939737</v>
      </c>
      <c r="J1339" s="57">
        <v>7897.8837316142426</v>
      </c>
      <c r="K1339" s="57">
        <v>-9.8540666085374866</v>
      </c>
      <c r="L1339" s="52">
        <v>11.05</v>
      </c>
      <c r="M1339" s="56">
        <v>43.4</v>
      </c>
      <c r="N1339" s="37" t="s">
        <v>238</v>
      </c>
    </row>
    <row r="1340" spans="1:14">
      <c r="A1340" s="34">
        <v>42279</v>
      </c>
      <c r="B1340" s="35">
        <v>0.4861111111111111</v>
      </c>
      <c r="C1340" s="36">
        <v>3</v>
      </c>
      <c r="D1340" s="36">
        <v>308</v>
      </c>
      <c r="E1340" s="36" t="s">
        <v>55</v>
      </c>
      <c r="F1340" s="36">
        <v>14</v>
      </c>
      <c r="G1340" s="36" t="s">
        <v>115</v>
      </c>
      <c r="H1340" s="36">
        <v>14.37</v>
      </c>
      <c r="I1340" s="57">
        <v>0.29992313903384599</v>
      </c>
      <c r="J1340" s="57">
        <v>9305.2513059438934</v>
      </c>
      <c r="K1340" s="57">
        <v>-1.5448296986594359</v>
      </c>
      <c r="L1340" s="52">
        <v>11.1</v>
      </c>
      <c r="M1340" s="56">
        <v>37.200000000000003</v>
      </c>
      <c r="N1340" s="37" t="s">
        <v>238</v>
      </c>
    </row>
    <row r="1341" spans="1:14">
      <c r="A1341" s="34">
        <v>42279</v>
      </c>
      <c r="B1341" s="35">
        <v>0.4861111111111111</v>
      </c>
      <c r="C1341" s="36">
        <v>3</v>
      </c>
      <c r="D1341" s="36">
        <v>309</v>
      </c>
      <c r="E1341" s="36" t="s">
        <v>59</v>
      </c>
      <c r="F1341" s="36">
        <v>15</v>
      </c>
      <c r="G1341" s="36" t="s">
        <v>114</v>
      </c>
      <c r="H1341" s="36">
        <v>14.37</v>
      </c>
      <c r="I1341" s="57">
        <v>2.1839586230517196</v>
      </c>
      <c r="J1341" s="57">
        <v>30779.256409698362</v>
      </c>
      <c r="K1341" s="57">
        <v>1.5526687629995291</v>
      </c>
      <c r="L1341" s="52">
        <v>11.649999999999999</v>
      </c>
      <c r="M1341" s="56">
        <v>43</v>
      </c>
      <c r="N1341" s="37" t="s">
        <v>238</v>
      </c>
    </row>
    <row r="1342" spans="1:14">
      <c r="A1342" s="34">
        <v>42279</v>
      </c>
      <c r="B1342" s="35">
        <v>0.4861111111111111</v>
      </c>
      <c r="C1342" s="36">
        <v>3</v>
      </c>
      <c r="D1342" s="36">
        <v>309</v>
      </c>
      <c r="E1342" s="36" t="s">
        <v>59</v>
      </c>
      <c r="F1342" s="36">
        <v>16</v>
      </c>
      <c r="G1342" s="36" t="s">
        <v>114</v>
      </c>
      <c r="H1342" s="36">
        <v>14.37</v>
      </c>
      <c r="I1342" s="57">
        <v>2.4801200859669281</v>
      </c>
      <c r="J1342" s="57">
        <v>36434.395813881827</v>
      </c>
      <c r="K1342" s="57">
        <v>-5.6050015345859201</v>
      </c>
      <c r="L1342" s="52">
        <v>11.75</v>
      </c>
      <c r="M1342" s="56">
        <v>43.1</v>
      </c>
      <c r="N1342" s="37" t="s">
        <v>238</v>
      </c>
    </row>
    <row r="1343" spans="1:14">
      <c r="A1343" s="34">
        <v>42279</v>
      </c>
      <c r="B1343" s="35">
        <v>0.44791666666666669</v>
      </c>
      <c r="C1343" s="36">
        <v>4</v>
      </c>
      <c r="D1343" s="36">
        <v>409</v>
      </c>
      <c r="E1343" s="36" t="s">
        <v>45</v>
      </c>
      <c r="F1343" s="36">
        <v>17</v>
      </c>
      <c r="G1343" s="36" t="s">
        <v>114</v>
      </c>
      <c r="H1343" s="36">
        <v>13.18</v>
      </c>
      <c r="I1343" s="57">
        <v>0.20425802792520481</v>
      </c>
      <c r="J1343" s="57">
        <v>50491.41340891154</v>
      </c>
      <c r="K1343" s="57">
        <v>-0.1021897207273889</v>
      </c>
      <c r="L1343" s="52">
        <v>11.3</v>
      </c>
      <c r="M1343" s="56">
        <v>42</v>
      </c>
      <c r="N1343" s="37" t="s">
        <v>238</v>
      </c>
    </row>
    <row r="1344" spans="1:14">
      <c r="A1344" s="34">
        <v>42279</v>
      </c>
      <c r="B1344" s="35">
        <v>0.44791666666666669</v>
      </c>
      <c r="C1344" s="36">
        <v>4</v>
      </c>
      <c r="D1344" s="36">
        <v>409</v>
      </c>
      <c r="E1344" s="36" t="s">
        <v>45</v>
      </c>
      <c r="F1344" s="36">
        <v>18</v>
      </c>
      <c r="G1344" s="36" t="s">
        <v>114</v>
      </c>
      <c r="H1344" s="36">
        <v>13.18</v>
      </c>
      <c r="I1344" s="57">
        <v>0.75498979808692723</v>
      </c>
      <c r="J1344" s="57">
        <v>55351.488110182392</v>
      </c>
      <c r="K1344" s="57">
        <v>-3.9305201929994267</v>
      </c>
      <c r="L1344" s="52">
        <v>11.45</v>
      </c>
      <c r="M1344" s="56">
        <v>42.2</v>
      </c>
      <c r="N1344" s="37" t="s">
        <v>238</v>
      </c>
    </row>
    <row r="1345" spans="1:14">
      <c r="A1345" s="34">
        <v>42279</v>
      </c>
      <c r="B1345" s="35">
        <v>0.44791666666666669</v>
      </c>
      <c r="C1345" s="36">
        <v>4</v>
      </c>
      <c r="D1345" s="36">
        <v>404</v>
      </c>
      <c r="E1345" s="36" t="s">
        <v>59</v>
      </c>
      <c r="F1345" s="36">
        <v>19</v>
      </c>
      <c r="G1345" s="36" t="s">
        <v>114</v>
      </c>
      <c r="H1345" s="36">
        <v>13.18</v>
      </c>
      <c r="I1345" s="57">
        <v>0.85116954910025311</v>
      </c>
      <c r="J1345" s="57">
        <v>26520.65579104163</v>
      </c>
      <c r="K1345" s="57">
        <v>0.84675819085894344</v>
      </c>
      <c r="L1345" s="52">
        <v>11.45</v>
      </c>
      <c r="M1345" s="56">
        <v>38.5</v>
      </c>
      <c r="N1345" s="37" t="s">
        <v>238</v>
      </c>
    </row>
    <row r="1346" spans="1:14">
      <c r="A1346" s="34">
        <v>42279</v>
      </c>
      <c r="B1346" s="35">
        <v>0.44791666666666669</v>
      </c>
      <c r="C1346" s="36">
        <v>4</v>
      </c>
      <c r="D1346" s="36">
        <v>404</v>
      </c>
      <c r="E1346" s="36" t="s">
        <v>59</v>
      </c>
      <c r="F1346" s="36">
        <v>20</v>
      </c>
      <c r="G1346" s="36" t="s">
        <v>114</v>
      </c>
      <c r="H1346" s="36">
        <v>13.18</v>
      </c>
      <c r="I1346" s="57">
        <v>2.6623093916008265</v>
      </c>
      <c r="J1346" s="57">
        <v>40850.804929586106</v>
      </c>
      <c r="K1346" s="57">
        <v>-0.38415036850842932</v>
      </c>
      <c r="L1346" s="52">
        <v>11.45</v>
      </c>
      <c r="M1346" s="56">
        <v>39.6</v>
      </c>
      <c r="N1346" s="37" t="s">
        <v>238</v>
      </c>
    </row>
    <row r="1347" spans="1:14">
      <c r="A1347" s="34">
        <v>42279</v>
      </c>
      <c r="B1347" s="35">
        <v>0.40625</v>
      </c>
      <c r="C1347" s="36">
        <v>4</v>
      </c>
      <c r="D1347" s="36">
        <v>406</v>
      </c>
      <c r="E1347" s="36" t="s">
        <v>55</v>
      </c>
      <c r="F1347" s="36">
        <v>21</v>
      </c>
      <c r="G1347" s="36" t="s">
        <v>115</v>
      </c>
      <c r="H1347" s="36">
        <v>11.36</v>
      </c>
      <c r="I1347" s="57">
        <v>0.54182871576448766</v>
      </c>
      <c r="J1347" s="57">
        <v>11178.90516675395</v>
      </c>
      <c r="K1347" s="57">
        <v>-2.6411311516824716</v>
      </c>
      <c r="L1347" s="52">
        <v>10.7</v>
      </c>
      <c r="M1347" s="56">
        <v>41</v>
      </c>
      <c r="N1347" s="37" t="s">
        <v>238</v>
      </c>
    </row>
    <row r="1348" spans="1:14">
      <c r="A1348" s="34">
        <v>42279</v>
      </c>
      <c r="B1348" s="35">
        <v>0.40625</v>
      </c>
      <c r="C1348" s="36">
        <v>4</v>
      </c>
      <c r="D1348" s="36">
        <v>406</v>
      </c>
      <c r="E1348" s="36" t="s">
        <v>55</v>
      </c>
      <c r="F1348" s="36">
        <v>22</v>
      </c>
      <c r="G1348" s="36" t="s">
        <v>115</v>
      </c>
      <c r="H1348" s="36">
        <v>11.36</v>
      </c>
      <c r="I1348" s="57">
        <v>-0.11651515115584876</v>
      </c>
      <c r="J1348" s="57">
        <v>11880.027740450925</v>
      </c>
      <c r="K1348" s="57">
        <v>1.0438403947598922</v>
      </c>
      <c r="L1348" s="52">
        <v>10.4</v>
      </c>
      <c r="M1348" s="56">
        <v>36.5</v>
      </c>
      <c r="N1348" s="37" t="s">
        <v>238</v>
      </c>
    </row>
    <row r="1349" spans="1:14">
      <c r="A1349" s="34">
        <v>42279</v>
      </c>
      <c r="B1349" s="35">
        <v>0.40625</v>
      </c>
      <c r="C1349" s="36">
        <v>4</v>
      </c>
      <c r="D1349" s="36">
        <v>414</v>
      </c>
      <c r="E1349" s="36" t="s">
        <v>46</v>
      </c>
      <c r="F1349" s="36">
        <v>23</v>
      </c>
      <c r="G1349" s="36" t="s">
        <v>114</v>
      </c>
      <c r="H1349" s="36">
        <v>11.36</v>
      </c>
      <c r="I1349" s="57">
        <v>1.1259013015850701</v>
      </c>
      <c r="J1349" s="57">
        <v>52504.891857561845</v>
      </c>
      <c r="K1349" s="57">
        <v>-1.2758694162061251E-2</v>
      </c>
      <c r="L1349" s="52">
        <v>11</v>
      </c>
      <c r="M1349" s="56">
        <v>38.9</v>
      </c>
      <c r="N1349" s="37" t="s">
        <v>238</v>
      </c>
    </row>
    <row r="1350" spans="1:14">
      <c r="A1350" s="34">
        <v>42279</v>
      </c>
      <c r="B1350" s="35">
        <v>0.40625</v>
      </c>
      <c r="C1350" s="36">
        <v>4</v>
      </c>
      <c r="D1350" s="36">
        <v>414</v>
      </c>
      <c r="E1350" s="36" t="s">
        <v>46</v>
      </c>
      <c r="F1350" s="36">
        <v>24</v>
      </c>
      <c r="G1350" s="36" t="s">
        <v>114</v>
      </c>
      <c r="H1350" s="36">
        <v>11.36</v>
      </c>
      <c r="I1350" s="57">
        <v>0.76454752223571232</v>
      </c>
      <c r="J1350" s="57">
        <v>63252.59028709658</v>
      </c>
      <c r="K1350" s="57">
        <v>-8.7426278834653122</v>
      </c>
      <c r="L1350" s="52">
        <v>11.25</v>
      </c>
      <c r="M1350" s="56">
        <v>40.299999999999997</v>
      </c>
      <c r="N1350" s="37" t="s">
        <v>238</v>
      </c>
    </row>
    <row r="1351" spans="1:14">
      <c r="A1351" s="34">
        <v>42286</v>
      </c>
      <c r="B1351" s="35">
        <v>0.3888888888888889</v>
      </c>
      <c r="C1351" s="36">
        <v>1</v>
      </c>
      <c r="D1351" s="36">
        <v>105</v>
      </c>
      <c r="E1351" s="36" t="s">
        <v>55</v>
      </c>
      <c r="F1351" s="36">
        <v>1</v>
      </c>
      <c r="G1351" s="36" t="s">
        <v>115</v>
      </c>
      <c r="H1351" s="36">
        <v>11.75</v>
      </c>
      <c r="I1351" s="57">
        <v>6.4180677500618663E-2</v>
      </c>
      <c r="J1351" s="57">
        <v>9601.3791179257896</v>
      </c>
      <c r="K1351" s="57">
        <v>0.57043691255819529</v>
      </c>
      <c r="L1351" s="52">
        <v>12.35</v>
      </c>
      <c r="M1351" s="56">
        <v>43.9</v>
      </c>
      <c r="N1351" s="37" t="s">
        <v>238</v>
      </c>
    </row>
    <row r="1352" spans="1:14">
      <c r="A1352" s="34">
        <v>42286</v>
      </c>
      <c r="B1352" s="35">
        <v>0.3888888888888889</v>
      </c>
      <c r="C1352" s="36">
        <v>1</v>
      </c>
      <c r="D1352" s="36">
        <v>105</v>
      </c>
      <c r="E1352" s="36" t="s">
        <v>55</v>
      </c>
      <c r="F1352" s="36">
        <v>2</v>
      </c>
      <c r="G1352" s="36" t="s">
        <v>115</v>
      </c>
      <c r="H1352" s="36">
        <v>11.75</v>
      </c>
      <c r="I1352" s="57">
        <v>2.0492261568848518</v>
      </c>
      <c r="J1352" s="57">
        <v>25010.193479374873</v>
      </c>
      <c r="K1352" s="57">
        <v>-9.5983042109897294</v>
      </c>
      <c r="L1352" s="52">
        <v>12.05</v>
      </c>
      <c r="M1352" s="56">
        <v>35</v>
      </c>
      <c r="N1352" s="37" t="s">
        <v>238</v>
      </c>
    </row>
    <row r="1353" spans="1:14">
      <c r="A1353" s="34">
        <v>42286</v>
      </c>
      <c r="B1353" s="35">
        <v>0.3888888888888889</v>
      </c>
      <c r="C1353" s="36">
        <v>1</v>
      </c>
      <c r="D1353" s="36">
        <v>107</v>
      </c>
      <c r="E1353" s="36" t="s">
        <v>59</v>
      </c>
      <c r="F1353" s="36">
        <v>3</v>
      </c>
      <c r="G1353" s="36" t="s">
        <v>114</v>
      </c>
      <c r="H1353" s="36">
        <v>11.75</v>
      </c>
      <c r="I1353" s="57">
        <v>1.3683178083034202</v>
      </c>
      <c r="J1353" s="57">
        <v>18214.719069823019</v>
      </c>
      <c r="K1353" s="57">
        <v>4.3219915628410632</v>
      </c>
      <c r="L1353" s="52">
        <v>13.1</v>
      </c>
      <c r="M1353" s="56">
        <v>37.9</v>
      </c>
      <c r="N1353" s="37" t="s">
        <v>238</v>
      </c>
    </row>
    <row r="1354" spans="1:14">
      <c r="A1354" s="34">
        <v>42286</v>
      </c>
      <c r="B1354" s="35">
        <v>0.3888888888888889</v>
      </c>
      <c r="C1354" s="36">
        <v>1</v>
      </c>
      <c r="D1354" s="36">
        <v>107</v>
      </c>
      <c r="E1354" s="36" t="s">
        <v>59</v>
      </c>
      <c r="F1354" s="36">
        <v>4</v>
      </c>
      <c r="G1354" s="36" t="s">
        <v>114</v>
      </c>
      <c r="H1354" s="36">
        <v>11.75</v>
      </c>
      <c r="I1354" s="57">
        <v>1.172169319986367</v>
      </c>
      <c r="J1354" s="57">
        <v>13983.487265580199</v>
      </c>
      <c r="K1354" s="57">
        <v>3.3584780826360836</v>
      </c>
      <c r="L1354" s="52">
        <v>13</v>
      </c>
      <c r="M1354" s="56">
        <v>39</v>
      </c>
      <c r="N1354" s="37" t="s">
        <v>238</v>
      </c>
    </row>
    <row r="1355" spans="1:14">
      <c r="A1355" s="34">
        <v>42286</v>
      </c>
      <c r="B1355" s="35">
        <v>0.42569444444444443</v>
      </c>
      <c r="C1355" s="36">
        <v>1</v>
      </c>
      <c r="D1355" s="36">
        <v>111</v>
      </c>
      <c r="E1355" s="36" t="s">
        <v>45</v>
      </c>
      <c r="F1355" s="36">
        <v>5</v>
      </c>
      <c r="G1355" s="36" t="s">
        <v>114</v>
      </c>
      <c r="H1355" s="36">
        <v>11.99</v>
      </c>
      <c r="I1355" s="57">
        <v>0.71120137320461951</v>
      </c>
      <c r="J1355" s="57">
        <v>13939.275418766187</v>
      </c>
      <c r="K1355" s="57">
        <v>-4.0925067019097723</v>
      </c>
      <c r="L1355" s="52">
        <v>13.25</v>
      </c>
      <c r="M1355" s="56">
        <v>35.799999999999997</v>
      </c>
      <c r="N1355" s="37" t="s">
        <v>238</v>
      </c>
    </row>
    <row r="1356" spans="1:14">
      <c r="A1356" s="34">
        <v>42286</v>
      </c>
      <c r="B1356" s="35">
        <v>0.42569444444444443</v>
      </c>
      <c r="C1356" s="36">
        <v>1</v>
      </c>
      <c r="D1356" s="36">
        <v>111</v>
      </c>
      <c r="E1356" s="36" t="s">
        <v>45</v>
      </c>
      <c r="F1356" s="36">
        <v>6</v>
      </c>
      <c r="G1356" s="36" t="s">
        <v>114</v>
      </c>
      <c r="H1356" s="36">
        <v>11.99</v>
      </c>
      <c r="I1356" s="57">
        <v>0.46296838724376715</v>
      </c>
      <c r="J1356" s="57">
        <v>21290.444420019026</v>
      </c>
      <c r="K1356" s="57">
        <v>0.70256535652998542</v>
      </c>
      <c r="L1356" s="52">
        <v>13.350000000000001</v>
      </c>
      <c r="M1356" s="56">
        <v>27.4</v>
      </c>
      <c r="N1356" s="37" t="s">
        <v>238</v>
      </c>
    </row>
    <row r="1357" spans="1:14">
      <c r="A1357" s="34">
        <v>42286</v>
      </c>
      <c r="B1357" s="35">
        <v>0.42569444444444443</v>
      </c>
      <c r="C1357" s="36">
        <v>1</v>
      </c>
      <c r="D1357" s="36">
        <v>113</v>
      </c>
      <c r="E1357" s="36" t="s">
        <v>46</v>
      </c>
      <c r="F1357" s="36">
        <v>7</v>
      </c>
      <c r="G1357" s="36" t="s">
        <v>114</v>
      </c>
      <c r="H1357" s="36">
        <v>11.99</v>
      </c>
      <c r="I1357" s="57">
        <v>1.0993987894121344</v>
      </c>
      <c r="J1357" s="57">
        <v>51890.142816328153</v>
      </c>
      <c r="K1357" s="57">
        <v>-3.4606957219940222</v>
      </c>
      <c r="L1357" s="52">
        <v>13.3</v>
      </c>
      <c r="M1357" s="56">
        <v>23.4</v>
      </c>
      <c r="N1357" s="37" t="s">
        <v>238</v>
      </c>
    </row>
    <row r="1358" spans="1:14">
      <c r="A1358" s="34">
        <v>42286</v>
      </c>
      <c r="B1358" s="35">
        <v>0.42569444444444443</v>
      </c>
      <c r="C1358" s="36">
        <v>1</v>
      </c>
      <c r="D1358" s="36">
        <v>113</v>
      </c>
      <c r="E1358" s="36" t="s">
        <v>46</v>
      </c>
      <c r="F1358" s="36">
        <v>8</v>
      </c>
      <c r="G1358" s="36" t="s">
        <v>114</v>
      </c>
      <c r="H1358" s="36">
        <v>11.99</v>
      </c>
      <c r="I1358" s="57">
        <v>1.1201184560848234</v>
      </c>
      <c r="J1358" s="57">
        <v>45320.751906791142</v>
      </c>
      <c r="K1358" s="57">
        <v>-5.1666239758410732</v>
      </c>
      <c r="L1358" s="52">
        <v>13.05</v>
      </c>
      <c r="M1358" s="56">
        <v>29</v>
      </c>
      <c r="N1358" s="37" t="s">
        <v>238</v>
      </c>
    </row>
    <row r="1359" spans="1:14">
      <c r="A1359" s="34">
        <v>42286</v>
      </c>
      <c r="B1359" s="35">
        <v>0.46180555555555558</v>
      </c>
      <c r="C1359" s="36">
        <v>3</v>
      </c>
      <c r="D1359" s="36">
        <v>311</v>
      </c>
      <c r="E1359" s="36" t="s">
        <v>46</v>
      </c>
      <c r="F1359" s="36">
        <v>9</v>
      </c>
      <c r="G1359" s="36" t="s">
        <v>114</v>
      </c>
      <c r="H1359" s="36">
        <v>12.42</v>
      </c>
      <c r="I1359" s="57">
        <v>1.0805108587308196</v>
      </c>
      <c r="J1359" s="57">
        <v>40491.920087194281</v>
      </c>
      <c r="K1359" s="57">
        <v>-1.1663690146514958</v>
      </c>
      <c r="L1359" s="52">
        <v>13</v>
      </c>
      <c r="M1359" s="56">
        <v>22.9</v>
      </c>
      <c r="N1359" s="37" t="s">
        <v>238</v>
      </c>
    </row>
    <row r="1360" spans="1:14">
      <c r="A1360" s="34">
        <v>42286</v>
      </c>
      <c r="B1360" s="35">
        <v>0.46180555555555558</v>
      </c>
      <c r="C1360" s="36">
        <v>3</v>
      </c>
      <c r="D1360" s="36">
        <v>311</v>
      </c>
      <c r="E1360" s="36" t="s">
        <v>46</v>
      </c>
      <c r="F1360" s="36">
        <v>10</v>
      </c>
      <c r="G1360" s="36" t="s">
        <v>114</v>
      </c>
      <c r="H1360" s="36">
        <v>12.42</v>
      </c>
      <c r="I1360" s="57">
        <v>0.7235756113147358</v>
      </c>
      <c r="J1360" s="57">
        <v>55620.684893509126</v>
      </c>
      <c r="K1360" s="57">
        <v>2.5432815702227364E-2</v>
      </c>
      <c r="L1360" s="52">
        <v>13.1</v>
      </c>
      <c r="M1360" s="56">
        <v>25.5</v>
      </c>
      <c r="N1360" s="37" t="s">
        <v>238</v>
      </c>
    </row>
    <row r="1361" spans="1:14">
      <c r="A1361" s="34">
        <v>42286</v>
      </c>
      <c r="B1361" s="35">
        <v>0.46180555555555558</v>
      </c>
      <c r="C1361" s="36">
        <v>3</v>
      </c>
      <c r="D1361" s="36">
        <v>305</v>
      </c>
      <c r="E1361" s="36" t="s">
        <v>45</v>
      </c>
      <c r="F1361" s="36">
        <v>11</v>
      </c>
      <c r="G1361" s="36" t="s">
        <v>114</v>
      </c>
      <c r="H1361" s="36">
        <v>12.42</v>
      </c>
      <c r="I1361" s="57">
        <v>2.2598718794889274</v>
      </c>
      <c r="J1361" s="57">
        <v>51748.494421138785</v>
      </c>
      <c r="K1361" s="57">
        <v>-4.0794966806276349</v>
      </c>
      <c r="L1361" s="52">
        <v>13.75</v>
      </c>
      <c r="M1361" s="56">
        <v>23.3</v>
      </c>
      <c r="N1361" s="37" t="s">
        <v>238</v>
      </c>
    </row>
    <row r="1362" spans="1:14">
      <c r="A1362" s="34">
        <v>42286</v>
      </c>
      <c r="B1362" s="35">
        <v>0.46180555555555558</v>
      </c>
      <c r="C1362" s="36">
        <v>3</v>
      </c>
      <c r="D1362" s="36">
        <v>305</v>
      </c>
      <c r="E1362" s="36" t="s">
        <v>45</v>
      </c>
      <c r="F1362" s="36">
        <v>12</v>
      </c>
      <c r="G1362" s="36" t="s">
        <v>114</v>
      </c>
      <c r="H1362" s="36">
        <v>12.42</v>
      </c>
      <c r="I1362" s="57">
        <v>1.0026568877279971</v>
      </c>
      <c r="J1362" s="57">
        <v>65426.695783934527</v>
      </c>
      <c r="K1362" s="57">
        <v>-2.8372045735487861</v>
      </c>
      <c r="L1362" s="52">
        <v>13.2</v>
      </c>
      <c r="M1362" s="56">
        <v>27.5</v>
      </c>
      <c r="N1362" s="37" t="s">
        <v>238</v>
      </c>
    </row>
    <row r="1363" spans="1:14">
      <c r="A1363" s="34">
        <v>42286</v>
      </c>
      <c r="B1363" s="35">
        <v>0.45833333333333331</v>
      </c>
      <c r="C1363" s="36">
        <v>3</v>
      </c>
      <c r="D1363" s="36">
        <v>308</v>
      </c>
      <c r="E1363" s="36" t="s">
        <v>55</v>
      </c>
      <c r="F1363" s="36">
        <v>13</v>
      </c>
      <c r="G1363" s="36" t="s">
        <v>115</v>
      </c>
      <c r="H1363" s="36">
        <v>12.42</v>
      </c>
      <c r="I1363" s="57">
        <v>0.98809921300414805</v>
      </c>
      <c r="J1363" s="57">
        <v>12276.478938264607</v>
      </c>
      <c r="K1363" s="57">
        <v>0.17673118561961537</v>
      </c>
      <c r="L1363" s="52">
        <v>12.9</v>
      </c>
      <c r="M1363" s="56">
        <v>36.200000000000003</v>
      </c>
      <c r="N1363" s="37" t="s">
        <v>238</v>
      </c>
    </row>
    <row r="1364" spans="1:14">
      <c r="A1364" s="34">
        <v>42286</v>
      </c>
      <c r="B1364" s="35">
        <v>0.45833333333333331</v>
      </c>
      <c r="C1364" s="36">
        <v>3</v>
      </c>
      <c r="D1364" s="36">
        <v>308</v>
      </c>
      <c r="E1364" s="36" t="s">
        <v>55</v>
      </c>
      <c r="F1364" s="36">
        <v>14</v>
      </c>
      <c r="G1364" s="36" t="s">
        <v>115</v>
      </c>
      <c r="H1364" s="36">
        <v>12.42</v>
      </c>
      <c r="I1364" s="57">
        <v>0.96099589990040157</v>
      </c>
      <c r="J1364" s="57">
        <v>10260.018900778286</v>
      </c>
      <c r="K1364" s="57">
        <v>-0.83082222080759915</v>
      </c>
      <c r="L1364" s="52">
        <v>13</v>
      </c>
      <c r="M1364" s="56">
        <v>35.1</v>
      </c>
      <c r="N1364" s="37" t="s">
        <v>238</v>
      </c>
    </row>
    <row r="1365" spans="1:14">
      <c r="A1365" s="34">
        <v>42286</v>
      </c>
      <c r="B1365" s="35">
        <v>0.45833333333333331</v>
      </c>
      <c r="C1365" s="36">
        <v>3</v>
      </c>
      <c r="D1365" s="36">
        <v>309</v>
      </c>
      <c r="E1365" s="36" t="s">
        <v>59</v>
      </c>
      <c r="F1365" s="36">
        <v>15</v>
      </c>
      <c r="G1365" s="36" t="s">
        <v>114</v>
      </c>
      <c r="H1365" s="36">
        <v>12.42</v>
      </c>
      <c r="I1365" s="57">
        <v>2.9428043566559459</v>
      </c>
      <c r="J1365" s="57">
        <v>36684.082794906266</v>
      </c>
      <c r="K1365" s="57">
        <v>-0.30276920009283714</v>
      </c>
      <c r="L1365" s="52">
        <v>13.55</v>
      </c>
      <c r="M1365" s="56">
        <v>32.799999999999997</v>
      </c>
      <c r="N1365" s="37" t="s">
        <v>238</v>
      </c>
    </row>
    <row r="1366" spans="1:14">
      <c r="A1366" s="34">
        <v>42286</v>
      </c>
      <c r="B1366" s="35">
        <v>0.45833333333333331</v>
      </c>
      <c r="C1366" s="36">
        <v>3</v>
      </c>
      <c r="D1366" s="36">
        <v>309</v>
      </c>
      <c r="E1366" s="36" t="s">
        <v>59</v>
      </c>
      <c r="F1366" s="36">
        <v>16</v>
      </c>
      <c r="G1366" s="36" t="s">
        <v>114</v>
      </c>
      <c r="H1366" s="36">
        <v>12.42</v>
      </c>
      <c r="I1366" s="57">
        <v>2.9370996418454571</v>
      </c>
      <c r="J1366" s="57">
        <v>27211.187343461996</v>
      </c>
      <c r="K1366" s="57">
        <v>2.2628611906285063</v>
      </c>
      <c r="L1366" s="52">
        <v>13.4</v>
      </c>
      <c r="M1366" s="56">
        <v>34</v>
      </c>
      <c r="N1366" s="37" t="s">
        <v>238</v>
      </c>
    </row>
    <row r="1367" spans="1:14">
      <c r="A1367" s="34">
        <v>42286</v>
      </c>
      <c r="B1367" s="35">
        <v>0.42222222222222222</v>
      </c>
      <c r="C1367" s="36">
        <v>4</v>
      </c>
      <c r="D1367" s="36">
        <v>409</v>
      </c>
      <c r="E1367" s="36" t="s">
        <v>45</v>
      </c>
      <c r="F1367" s="36">
        <v>17</v>
      </c>
      <c r="G1367" s="36" t="s">
        <v>114</v>
      </c>
      <c r="H1367" s="36">
        <v>11.96</v>
      </c>
      <c r="I1367" s="57">
        <v>1.0368036186459915</v>
      </c>
      <c r="J1367" s="57">
        <v>43367.818375112067</v>
      </c>
      <c r="K1367" s="57">
        <v>0.12228870226785168</v>
      </c>
      <c r="L1367" s="52">
        <v>13.05</v>
      </c>
      <c r="M1367" s="56">
        <v>33.299999999999997</v>
      </c>
      <c r="N1367" s="37" t="s">
        <v>238</v>
      </c>
    </row>
    <row r="1368" spans="1:14">
      <c r="A1368" s="34">
        <v>42286</v>
      </c>
      <c r="B1368" s="35">
        <v>0.42222222222222222</v>
      </c>
      <c r="C1368" s="36">
        <v>4</v>
      </c>
      <c r="D1368" s="36">
        <v>409</v>
      </c>
      <c r="E1368" s="36" t="s">
        <v>45</v>
      </c>
      <c r="F1368" s="36">
        <v>18</v>
      </c>
      <c r="G1368" s="36" t="s">
        <v>114</v>
      </c>
      <c r="H1368" s="36">
        <v>11.96</v>
      </c>
      <c r="I1368" s="57">
        <v>0.6813314792826457</v>
      </c>
      <c r="J1368" s="57">
        <v>44008.357787927198</v>
      </c>
      <c r="K1368" s="57">
        <v>-1.3430418963235489</v>
      </c>
      <c r="L1368" s="52">
        <v>13.05</v>
      </c>
      <c r="M1368" s="56">
        <v>35.799999999999997</v>
      </c>
      <c r="N1368" s="37" t="s">
        <v>238</v>
      </c>
    </row>
    <row r="1369" spans="1:14">
      <c r="A1369" s="34">
        <v>42286</v>
      </c>
      <c r="B1369" s="35">
        <v>0.42222222222222222</v>
      </c>
      <c r="C1369" s="36">
        <v>4</v>
      </c>
      <c r="D1369" s="36">
        <v>404</v>
      </c>
      <c r="E1369" s="36" t="s">
        <v>59</v>
      </c>
      <c r="F1369" s="36">
        <v>19</v>
      </c>
      <c r="G1369" s="36" t="s">
        <v>114</v>
      </c>
      <c r="H1369" s="36">
        <v>11.96</v>
      </c>
      <c r="I1369" s="57">
        <v>4.3382632639516707</v>
      </c>
      <c r="J1369" s="57">
        <v>30985.362632452328</v>
      </c>
      <c r="K1369" s="57">
        <v>-4.4115992279872245</v>
      </c>
      <c r="L1369" s="52">
        <v>13.4</v>
      </c>
      <c r="M1369" s="56">
        <v>34.299999999999997</v>
      </c>
      <c r="N1369" s="37" t="s">
        <v>238</v>
      </c>
    </row>
    <row r="1370" spans="1:14">
      <c r="A1370" s="34">
        <v>42286</v>
      </c>
      <c r="B1370" s="35">
        <v>0.42222222222222222</v>
      </c>
      <c r="C1370" s="36">
        <v>4</v>
      </c>
      <c r="D1370" s="36">
        <v>404</v>
      </c>
      <c r="E1370" s="36" t="s">
        <v>59</v>
      </c>
      <c r="F1370" s="36">
        <v>20</v>
      </c>
      <c r="G1370" s="36" t="s">
        <v>114</v>
      </c>
      <c r="H1370" s="36">
        <v>11.96</v>
      </c>
      <c r="I1370" s="57">
        <v>4.2004890625349818</v>
      </c>
      <c r="J1370" s="57">
        <v>30908.939540002033</v>
      </c>
      <c r="K1370" s="57">
        <v>2.0863864998222983</v>
      </c>
      <c r="L1370" s="52">
        <v>13.45</v>
      </c>
      <c r="M1370" s="56">
        <v>32.799999999999997</v>
      </c>
      <c r="N1370" s="37" t="s">
        <v>238</v>
      </c>
    </row>
    <row r="1371" spans="1:14">
      <c r="A1371" s="34">
        <v>42286</v>
      </c>
      <c r="B1371" s="35">
        <v>0.38541666666666669</v>
      </c>
      <c r="C1371" s="36">
        <v>4</v>
      </c>
      <c r="D1371" s="36">
        <v>406</v>
      </c>
      <c r="E1371" s="36" t="s">
        <v>55</v>
      </c>
      <c r="F1371" s="36">
        <v>21</v>
      </c>
      <c r="G1371" s="36" t="s">
        <v>115</v>
      </c>
      <c r="H1371" s="36">
        <v>11.68</v>
      </c>
      <c r="I1371" s="57">
        <v>1.3346216617592517</v>
      </c>
      <c r="J1371" s="57">
        <v>14110.960847668095</v>
      </c>
      <c r="K1371" s="57">
        <v>-3.2591488645491538</v>
      </c>
      <c r="L1371" s="52">
        <v>13.1</v>
      </c>
      <c r="M1371" s="56">
        <v>35.9</v>
      </c>
      <c r="N1371" s="37" t="s">
        <v>238</v>
      </c>
    </row>
    <row r="1372" spans="1:14">
      <c r="A1372" s="34">
        <v>42286</v>
      </c>
      <c r="B1372" s="35">
        <v>0.38541666666666669</v>
      </c>
      <c r="C1372" s="36">
        <v>4</v>
      </c>
      <c r="D1372" s="36">
        <v>406</v>
      </c>
      <c r="E1372" s="36" t="s">
        <v>55</v>
      </c>
      <c r="F1372" s="36">
        <v>22</v>
      </c>
      <c r="G1372" s="36" t="s">
        <v>115</v>
      </c>
      <c r="H1372" s="36">
        <v>11.68</v>
      </c>
      <c r="I1372" s="57">
        <v>0.79060124152119959</v>
      </c>
      <c r="J1372" s="57">
        <v>10402.369248999794</v>
      </c>
      <c r="K1372" s="57">
        <v>-5.0875932889097744</v>
      </c>
      <c r="L1372" s="52">
        <v>12.9</v>
      </c>
      <c r="M1372" s="56">
        <v>32.6</v>
      </c>
      <c r="N1372" s="37" t="s">
        <v>238</v>
      </c>
    </row>
    <row r="1373" spans="1:14">
      <c r="A1373" s="34">
        <v>42286</v>
      </c>
      <c r="B1373" s="35">
        <v>0.38541666666666669</v>
      </c>
      <c r="C1373" s="36">
        <v>4</v>
      </c>
      <c r="D1373" s="36">
        <v>414</v>
      </c>
      <c r="E1373" s="36" t="s">
        <v>46</v>
      </c>
      <c r="F1373" s="36">
        <v>23</v>
      </c>
      <c r="G1373" s="36" t="s">
        <v>114</v>
      </c>
      <c r="H1373" s="36">
        <v>11.68</v>
      </c>
      <c r="I1373" s="57">
        <v>0.32534903551208305</v>
      </c>
      <c r="J1373" s="57">
        <v>37043.699800685186</v>
      </c>
      <c r="K1373" s="57">
        <v>-1.7715881013450783</v>
      </c>
      <c r="L1373" s="52">
        <v>12.850000000000001</v>
      </c>
      <c r="M1373" s="56">
        <v>34.6</v>
      </c>
      <c r="N1373" s="37" t="s">
        <v>238</v>
      </c>
    </row>
    <row r="1374" spans="1:14">
      <c r="A1374" s="34">
        <v>42286</v>
      </c>
      <c r="B1374" s="35">
        <v>0.38541666666666669</v>
      </c>
      <c r="C1374" s="36">
        <v>4</v>
      </c>
      <c r="D1374" s="36">
        <v>414</v>
      </c>
      <c r="E1374" s="36" t="s">
        <v>46</v>
      </c>
      <c r="F1374" s="36">
        <v>24</v>
      </c>
      <c r="G1374" s="36" t="s">
        <v>114</v>
      </c>
      <c r="H1374" s="36">
        <v>11.68</v>
      </c>
      <c r="I1374" s="57">
        <v>0.95855624365986669</v>
      </c>
      <c r="J1374" s="57">
        <v>46723.085144696073</v>
      </c>
      <c r="K1374" s="57">
        <v>-4.3015012250636229</v>
      </c>
      <c r="L1374" s="52">
        <v>12.8</v>
      </c>
      <c r="M1374" s="56">
        <v>34.1</v>
      </c>
      <c r="N1374" s="37" t="s">
        <v>238</v>
      </c>
    </row>
    <row r="1375" spans="1:14">
      <c r="A1375" s="34">
        <v>42293</v>
      </c>
      <c r="B1375" s="35">
        <v>0.39583333333333331</v>
      </c>
      <c r="C1375" s="36">
        <v>1</v>
      </c>
      <c r="D1375" s="36">
        <v>105</v>
      </c>
      <c r="E1375" s="36" t="s">
        <v>55</v>
      </c>
      <c r="F1375" s="36">
        <v>1</v>
      </c>
      <c r="G1375" s="36" t="s">
        <v>115</v>
      </c>
      <c r="H1375" s="36">
        <v>6.47</v>
      </c>
      <c r="I1375" s="57">
        <v>0.59416598502212725</v>
      </c>
      <c r="J1375" s="57">
        <v>3618.5316965260095</v>
      </c>
      <c r="K1375" s="57">
        <v>-0.64281240554350927</v>
      </c>
      <c r="L1375" s="52">
        <v>7.8000000000000007</v>
      </c>
      <c r="M1375" s="56">
        <v>26.6</v>
      </c>
      <c r="N1375" s="37" t="s">
        <v>238</v>
      </c>
    </row>
    <row r="1376" spans="1:14">
      <c r="A1376" s="34">
        <v>42293</v>
      </c>
      <c r="B1376" s="35">
        <v>0.39583333333333331</v>
      </c>
      <c r="C1376" s="36">
        <v>1</v>
      </c>
      <c r="D1376" s="36">
        <v>105</v>
      </c>
      <c r="E1376" s="36" t="s">
        <v>55</v>
      </c>
      <c r="F1376" s="36">
        <v>2</v>
      </c>
      <c r="G1376" s="36" t="s">
        <v>115</v>
      </c>
      <c r="H1376" s="36">
        <v>6.47</v>
      </c>
      <c r="I1376" s="57">
        <v>2.8220345944160794</v>
      </c>
      <c r="J1376" s="57">
        <v>29243.365334814956</v>
      </c>
      <c r="K1376" s="57">
        <v>-10.360392497385822</v>
      </c>
      <c r="L1376" s="52">
        <v>7.4</v>
      </c>
      <c r="M1376" s="56">
        <v>19.600000000000001</v>
      </c>
      <c r="N1376" s="37" t="s">
        <v>238</v>
      </c>
    </row>
    <row r="1377" spans="1:14">
      <c r="A1377" s="34">
        <v>42293</v>
      </c>
      <c r="B1377" s="35">
        <v>0.39583333333333331</v>
      </c>
      <c r="C1377" s="36">
        <v>1</v>
      </c>
      <c r="D1377" s="36">
        <v>107</v>
      </c>
      <c r="E1377" s="36" t="s">
        <v>59</v>
      </c>
      <c r="F1377" s="36">
        <v>3</v>
      </c>
      <c r="G1377" s="36" t="s">
        <v>114</v>
      </c>
      <c r="H1377" s="36">
        <v>6.47</v>
      </c>
      <c r="I1377" s="57">
        <v>0.86327883982179809</v>
      </c>
      <c r="J1377" s="57">
        <v>13973.842811784043</v>
      </c>
      <c r="K1377" s="57">
        <v>7.0542144697700113</v>
      </c>
      <c r="L1377" s="52">
        <v>8.3500000000000014</v>
      </c>
      <c r="M1377" s="56">
        <v>19.2</v>
      </c>
      <c r="N1377" s="37" t="s">
        <v>238</v>
      </c>
    </row>
    <row r="1378" spans="1:14">
      <c r="A1378" s="34">
        <v>42293</v>
      </c>
      <c r="B1378" s="35">
        <v>0.39583333333333331</v>
      </c>
      <c r="C1378" s="36">
        <v>1</v>
      </c>
      <c r="D1378" s="36">
        <v>107</v>
      </c>
      <c r="E1378" s="36" t="s">
        <v>59</v>
      </c>
      <c r="F1378" s="36">
        <v>4</v>
      </c>
      <c r="G1378" s="36" t="s">
        <v>114</v>
      </c>
      <c r="H1378" s="36">
        <v>6.47</v>
      </c>
      <c r="I1378" s="57">
        <v>0.2076607458434416</v>
      </c>
      <c r="J1378" s="57">
        <v>14978.790917143509</v>
      </c>
      <c r="K1378" s="57">
        <v>-5.2403446501561071</v>
      </c>
      <c r="L1378" s="52">
        <v>8.3999999999999986</v>
      </c>
      <c r="M1378" s="56">
        <v>21.8</v>
      </c>
      <c r="N1378" s="37" t="s">
        <v>238</v>
      </c>
    </row>
    <row r="1379" spans="1:14">
      <c r="A1379" s="34">
        <v>42293</v>
      </c>
      <c r="B1379" s="35">
        <v>0.4375</v>
      </c>
      <c r="C1379" s="36">
        <v>1</v>
      </c>
      <c r="D1379" s="36">
        <v>111</v>
      </c>
      <c r="E1379" s="36" t="s">
        <v>45</v>
      </c>
      <c r="F1379" s="36">
        <v>5</v>
      </c>
      <c r="G1379" s="36" t="s">
        <v>114</v>
      </c>
      <c r="H1379" s="36">
        <v>7.08</v>
      </c>
      <c r="I1379" s="57">
        <v>1.0866275799759064</v>
      </c>
      <c r="J1379" s="57">
        <v>28515.113088135608</v>
      </c>
      <c r="K1379" s="57">
        <v>1.796792111510197</v>
      </c>
      <c r="L1379" s="52">
        <v>8.6999999999999993</v>
      </c>
      <c r="M1379" s="56">
        <v>18.7</v>
      </c>
      <c r="N1379" s="37" t="s">
        <v>238</v>
      </c>
    </row>
    <row r="1380" spans="1:14">
      <c r="A1380" s="34">
        <v>42293</v>
      </c>
      <c r="B1380" s="35">
        <v>0.4375</v>
      </c>
      <c r="C1380" s="36">
        <v>1</v>
      </c>
      <c r="D1380" s="36">
        <v>111</v>
      </c>
      <c r="E1380" s="36" t="s">
        <v>45</v>
      </c>
      <c r="F1380" s="36">
        <v>6</v>
      </c>
      <c r="G1380" s="36" t="s">
        <v>114</v>
      </c>
      <c r="H1380" s="36">
        <v>7.08</v>
      </c>
      <c r="I1380" s="57">
        <v>0.58319965815875829</v>
      </c>
      <c r="J1380" s="57">
        <v>43139.891501122089</v>
      </c>
      <c r="K1380" s="57">
        <v>2.7329633529655997</v>
      </c>
      <c r="L1380" s="52">
        <v>8.65</v>
      </c>
      <c r="M1380" s="56">
        <v>17.8</v>
      </c>
      <c r="N1380" s="37" t="s">
        <v>238</v>
      </c>
    </row>
    <row r="1381" spans="1:14">
      <c r="A1381" s="34">
        <v>42293</v>
      </c>
      <c r="B1381" s="35">
        <v>0.4375</v>
      </c>
      <c r="C1381" s="36">
        <v>1</v>
      </c>
      <c r="D1381" s="36">
        <v>113</v>
      </c>
      <c r="E1381" s="36" t="s">
        <v>46</v>
      </c>
      <c r="F1381" s="36">
        <v>7</v>
      </c>
      <c r="G1381" s="36" t="s">
        <v>114</v>
      </c>
      <c r="H1381" s="36">
        <v>7.08</v>
      </c>
      <c r="I1381" s="57">
        <v>1.175831051699902</v>
      </c>
      <c r="J1381" s="57">
        <v>40868.122485383414</v>
      </c>
      <c r="K1381" s="57">
        <v>-4.1735377376898359</v>
      </c>
      <c r="L1381" s="52">
        <v>8.4</v>
      </c>
      <c r="M1381" s="56">
        <v>19.100000000000001</v>
      </c>
      <c r="N1381" s="37" t="s">
        <v>238</v>
      </c>
    </row>
    <row r="1382" spans="1:14">
      <c r="A1382" s="34">
        <v>42293</v>
      </c>
      <c r="B1382" s="35">
        <v>0.4375</v>
      </c>
      <c r="C1382" s="36">
        <v>1</v>
      </c>
      <c r="D1382" s="36">
        <v>113</v>
      </c>
      <c r="E1382" s="36" t="s">
        <v>46</v>
      </c>
      <c r="F1382" s="36">
        <v>8</v>
      </c>
      <c r="G1382" s="36" t="s">
        <v>114</v>
      </c>
      <c r="H1382" s="36">
        <v>7.08</v>
      </c>
      <c r="I1382" s="57">
        <v>0.45187902536659358</v>
      </c>
      <c r="J1382" s="57">
        <v>23781.057737411138</v>
      </c>
      <c r="K1382" s="57">
        <v>-2.4466204154923124</v>
      </c>
      <c r="L1382" s="52">
        <v>8.4</v>
      </c>
      <c r="M1382" s="56">
        <v>19.600000000000001</v>
      </c>
      <c r="N1382" s="37" t="s">
        <v>238</v>
      </c>
    </row>
    <row r="1383" spans="1:14">
      <c r="A1383" s="34">
        <v>42293</v>
      </c>
      <c r="B1383" s="35">
        <v>0.46527777777777773</v>
      </c>
      <c r="C1383" s="36">
        <v>3</v>
      </c>
      <c r="D1383" s="36">
        <v>311</v>
      </c>
      <c r="E1383" s="36" t="s">
        <v>46</v>
      </c>
      <c r="F1383" s="36">
        <v>9</v>
      </c>
      <c r="G1383" s="36" t="s">
        <v>114</v>
      </c>
      <c r="H1383" s="36">
        <v>7.73</v>
      </c>
      <c r="I1383" s="57">
        <v>1.0473156384623279</v>
      </c>
      <c r="J1383" s="57">
        <v>35530.186644774083</v>
      </c>
      <c r="K1383" s="57">
        <v>1.9458089438272981</v>
      </c>
      <c r="L1383" s="52">
        <v>8.5</v>
      </c>
      <c r="M1383" s="56">
        <v>18.100000000000001</v>
      </c>
      <c r="N1383" s="37" t="s">
        <v>238</v>
      </c>
    </row>
    <row r="1384" spans="1:14">
      <c r="A1384" s="34">
        <v>42293</v>
      </c>
      <c r="B1384" s="35">
        <v>0.46527777777777773</v>
      </c>
      <c r="C1384" s="36">
        <v>3</v>
      </c>
      <c r="D1384" s="36">
        <v>311</v>
      </c>
      <c r="E1384" s="36" t="s">
        <v>46</v>
      </c>
      <c r="F1384" s="36">
        <v>10</v>
      </c>
      <c r="G1384" s="36" t="s">
        <v>114</v>
      </c>
      <c r="H1384" s="36">
        <v>7.73</v>
      </c>
      <c r="I1384" s="57">
        <v>0.12254541180776529</v>
      </c>
      <c r="J1384" s="57">
        <v>33993.452018958975</v>
      </c>
      <c r="K1384" s="57">
        <v>1.3762120663373694</v>
      </c>
      <c r="L1384" s="52">
        <v>8.1999999999999993</v>
      </c>
      <c r="M1384" s="56">
        <v>23.2</v>
      </c>
      <c r="N1384" s="37" t="s">
        <v>238</v>
      </c>
    </row>
    <row r="1385" spans="1:14">
      <c r="A1385" s="34">
        <v>42293</v>
      </c>
      <c r="B1385" s="35">
        <v>0.46527777777777773</v>
      </c>
      <c r="C1385" s="36">
        <v>3</v>
      </c>
      <c r="D1385" s="36">
        <v>305</v>
      </c>
      <c r="E1385" s="36" t="s">
        <v>45</v>
      </c>
      <c r="F1385" s="36">
        <v>11</v>
      </c>
      <c r="G1385" s="36" t="s">
        <v>114</v>
      </c>
      <c r="H1385" s="36">
        <v>7.73</v>
      </c>
      <c r="I1385" s="57">
        <v>0.7321919891671963</v>
      </c>
      <c r="J1385" s="57">
        <v>43302.552428209994</v>
      </c>
      <c r="K1385" s="57">
        <v>-1.1770465488302517</v>
      </c>
      <c r="L1385" s="52">
        <v>9</v>
      </c>
      <c r="M1385" s="56">
        <v>19.8</v>
      </c>
      <c r="N1385" s="37" t="s">
        <v>238</v>
      </c>
    </row>
    <row r="1386" spans="1:14">
      <c r="A1386" s="34">
        <v>42293</v>
      </c>
      <c r="B1386" s="35">
        <v>0.46527777777777773</v>
      </c>
      <c r="C1386" s="36">
        <v>3</v>
      </c>
      <c r="D1386" s="36">
        <v>305</v>
      </c>
      <c r="E1386" s="36" t="s">
        <v>45</v>
      </c>
      <c r="F1386" s="36">
        <v>12</v>
      </c>
      <c r="G1386" s="36" t="s">
        <v>114</v>
      </c>
      <c r="H1386" s="36">
        <v>7.73</v>
      </c>
      <c r="I1386" s="57">
        <v>0.64743061045805606</v>
      </c>
      <c r="J1386" s="57">
        <v>41312.20554677258</v>
      </c>
      <c r="K1386" s="57">
        <v>-2.24394868743479</v>
      </c>
      <c r="L1386" s="52">
        <v>8.4</v>
      </c>
      <c r="M1386" s="56">
        <v>19</v>
      </c>
      <c r="N1386" s="37" t="s">
        <v>238</v>
      </c>
    </row>
    <row r="1387" spans="1:14">
      <c r="A1387" s="34">
        <v>42293</v>
      </c>
      <c r="B1387" s="35">
        <v>0.46875</v>
      </c>
      <c r="C1387" s="36">
        <v>3</v>
      </c>
      <c r="D1387" s="36">
        <v>308</v>
      </c>
      <c r="E1387" s="36" t="s">
        <v>55</v>
      </c>
      <c r="F1387" s="36">
        <v>13</v>
      </c>
      <c r="G1387" s="36" t="s">
        <v>115</v>
      </c>
      <c r="H1387" s="36">
        <v>7.82</v>
      </c>
      <c r="I1387" s="57">
        <v>0.18895588501137436</v>
      </c>
      <c r="J1387" s="57">
        <v>9260.2878900135511</v>
      </c>
      <c r="K1387" s="57">
        <v>-3.5953790845504034E-2</v>
      </c>
      <c r="L1387" s="52">
        <v>8.35</v>
      </c>
      <c r="M1387" s="56">
        <v>32.200000000000003</v>
      </c>
      <c r="N1387" s="37" t="s">
        <v>238</v>
      </c>
    </row>
    <row r="1388" spans="1:14">
      <c r="A1388" s="34">
        <v>42293</v>
      </c>
      <c r="B1388" s="35">
        <v>0.46875</v>
      </c>
      <c r="C1388" s="36">
        <v>3</v>
      </c>
      <c r="D1388" s="36">
        <v>308</v>
      </c>
      <c r="E1388" s="36" t="s">
        <v>55</v>
      </c>
      <c r="F1388" s="36">
        <v>14</v>
      </c>
      <c r="G1388" s="36" t="s">
        <v>115</v>
      </c>
      <c r="H1388" s="36">
        <v>7.82</v>
      </c>
      <c r="I1388" s="57">
        <v>1.2980552355365209</v>
      </c>
      <c r="J1388" s="57">
        <v>7173.0550565879803</v>
      </c>
      <c r="K1388" s="57">
        <v>-2.0528408208133313</v>
      </c>
      <c r="L1388" s="52">
        <v>8.5</v>
      </c>
      <c r="M1388" s="56">
        <v>30.5</v>
      </c>
      <c r="N1388" s="37" t="s">
        <v>238</v>
      </c>
    </row>
    <row r="1389" spans="1:14">
      <c r="A1389" s="34">
        <v>42293</v>
      </c>
      <c r="B1389" s="35">
        <v>0.46875</v>
      </c>
      <c r="C1389" s="36">
        <v>3</v>
      </c>
      <c r="D1389" s="36">
        <v>309</v>
      </c>
      <c r="E1389" s="36" t="s">
        <v>59</v>
      </c>
      <c r="F1389" s="36">
        <v>15</v>
      </c>
      <c r="G1389" s="36" t="s">
        <v>114</v>
      </c>
      <c r="H1389" s="36">
        <v>7.82</v>
      </c>
      <c r="I1389" s="57">
        <v>1.1156673358330222</v>
      </c>
      <c r="J1389" s="57">
        <v>25742.648494589281</v>
      </c>
      <c r="K1389" s="57">
        <v>-0.62521652294198371</v>
      </c>
      <c r="L1389" s="52">
        <v>9.15</v>
      </c>
      <c r="M1389" s="56">
        <v>27.7</v>
      </c>
      <c r="N1389" s="37" t="s">
        <v>238</v>
      </c>
    </row>
    <row r="1390" spans="1:14">
      <c r="A1390" s="34">
        <v>42293</v>
      </c>
      <c r="B1390" s="35">
        <v>0.46875</v>
      </c>
      <c r="C1390" s="36">
        <v>3</v>
      </c>
      <c r="D1390" s="36">
        <v>309</v>
      </c>
      <c r="E1390" s="36" t="s">
        <v>59</v>
      </c>
      <c r="F1390" s="36">
        <v>16</v>
      </c>
      <c r="G1390" s="36" t="s">
        <v>114</v>
      </c>
      <c r="H1390" s="36">
        <v>7.82</v>
      </c>
      <c r="I1390" s="57">
        <v>2.6832505545351188</v>
      </c>
      <c r="J1390" s="57">
        <v>32085.38267386493</v>
      </c>
      <c r="K1390" s="57">
        <v>2.863889053651651</v>
      </c>
      <c r="L1390" s="52">
        <v>9.0500000000000007</v>
      </c>
      <c r="M1390" s="56">
        <v>27.5</v>
      </c>
      <c r="N1390" s="37" t="s">
        <v>238</v>
      </c>
    </row>
    <row r="1391" spans="1:14">
      <c r="A1391" s="34">
        <v>42293</v>
      </c>
      <c r="B1391" s="35">
        <v>0.43402777777777773</v>
      </c>
      <c r="C1391" s="36">
        <v>4</v>
      </c>
      <c r="D1391" s="36">
        <v>409</v>
      </c>
      <c r="E1391" s="36" t="s">
        <v>45</v>
      </c>
      <c r="F1391" s="36">
        <v>17</v>
      </c>
      <c r="G1391" s="36" t="s">
        <v>114</v>
      </c>
      <c r="H1391" s="36">
        <v>7.08</v>
      </c>
      <c r="I1391" s="57">
        <v>0.52603031581535942</v>
      </c>
      <c r="J1391" s="57">
        <v>19513.393644569398</v>
      </c>
      <c r="K1391" s="57">
        <v>-0.27290348990613061</v>
      </c>
      <c r="L1391" s="52">
        <v>8.4499999999999993</v>
      </c>
      <c r="M1391" s="56">
        <v>27.3</v>
      </c>
      <c r="N1391" s="37" t="s">
        <v>238</v>
      </c>
    </row>
    <row r="1392" spans="1:14">
      <c r="A1392" s="34">
        <v>42293</v>
      </c>
      <c r="B1392" s="35">
        <v>0.43402777777777773</v>
      </c>
      <c r="C1392" s="36">
        <v>4</v>
      </c>
      <c r="D1392" s="36">
        <v>409</v>
      </c>
      <c r="E1392" s="36" t="s">
        <v>45</v>
      </c>
      <c r="F1392" s="36">
        <v>18</v>
      </c>
      <c r="G1392" s="36" t="s">
        <v>114</v>
      </c>
      <c r="H1392" s="36">
        <v>7.08</v>
      </c>
      <c r="I1392" s="57">
        <v>0.40737377784609724</v>
      </c>
      <c r="J1392" s="57">
        <v>32335.185777028251</v>
      </c>
      <c r="K1392" s="57">
        <v>-1.0315292909627287</v>
      </c>
      <c r="L1392" s="52">
        <v>8.4499999999999993</v>
      </c>
      <c r="M1392" s="56">
        <v>24.2</v>
      </c>
      <c r="N1392" s="37" t="s">
        <v>238</v>
      </c>
    </row>
    <row r="1393" spans="1:14">
      <c r="A1393" s="34">
        <v>42293</v>
      </c>
      <c r="B1393" s="35">
        <v>0.43402777777777773</v>
      </c>
      <c r="C1393" s="36">
        <v>4</v>
      </c>
      <c r="D1393" s="36">
        <v>404</v>
      </c>
      <c r="E1393" s="36" t="s">
        <v>59</v>
      </c>
      <c r="F1393" s="36">
        <v>19</v>
      </c>
      <c r="G1393" s="36" t="s">
        <v>114</v>
      </c>
      <c r="H1393" s="36">
        <v>7.08</v>
      </c>
      <c r="I1393" s="57">
        <v>1.6327033487395244</v>
      </c>
      <c r="J1393" s="57">
        <v>18892.686917689291</v>
      </c>
      <c r="K1393" s="57">
        <v>-1.5231546210061668</v>
      </c>
      <c r="L1393" s="52">
        <v>8.8000000000000007</v>
      </c>
      <c r="M1393" s="56">
        <v>25.9</v>
      </c>
      <c r="N1393" s="37" t="s">
        <v>238</v>
      </c>
    </row>
    <row r="1394" spans="1:14">
      <c r="A1394" s="34">
        <v>42293</v>
      </c>
      <c r="B1394" s="35">
        <v>0.43402777777777773</v>
      </c>
      <c r="C1394" s="36">
        <v>4</v>
      </c>
      <c r="D1394" s="36">
        <v>404</v>
      </c>
      <c r="E1394" s="36" t="s">
        <v>59</v>
      </c>
      <c r="F1394" s="36">
        <v>20</v>
      </c>
      <c r="G1394" s="36" t="s">
        <v>114</v>
      </c>
      <c r="H1394" s="36">
        <v>7.08</v>
      </c>
      <c r="I1394" s="57">
        <v>0.82869012104007544</v>
      </c>
      <c r="J1394" s="57">
        <v>13840.20263073533</v>
      </c>
      <c r="K1394" s="57">
        <v>-11.302658108277068</v>
      </c>
      <c r="L1394" s="52">
        <v>9.0500000000000007</v>
      </c>
      <c r="M1394" s="56">
        <v>30.6</v>
      </c>
      <c r="N1394" s="37" t="s">
        <v>238</v>
      </c>
    </row>
    <row r="1395" spans="1:14">
      <c r="A1395" s="34">
        <v>42293</v>
      </c>
      <c r="B1395" s="35">
        <v>0.3888888888888889</v>
      </c>
      <c r="C1395" s="36">
        <v>4</v>
      </c>
      <c r="D1395" s="36">
        <v>406</v>
      </c>
      <c r="E1395" s="36" t="s">
        <v>55</v>
      </c>
      <c r="F1395" s="36">
        <v>21</v>
      </c>
      <c r="G1395" s="36" t="s">
        <v>115</v>
      </c>
      <c r="H1395" s="36">
        <v>6.28</v>
      </c>
      <c r="I1395" s="57">
        <v>1.0273138247340923</v>
      </c>
      <c r="J1395" s="57">
        <v>9728.2581372356472</v>
      </c>
      <c r="K1395" s="57">
        <v>-3.0125188151086948</v>
      </c>
      <c r="L1395" s="52">
        <v>8.25</v>
      </c>
      <c r="M1395" s="56">
        <v>32.700000000000003</v>
      </c>
      <c r="N1395" s="37" t="s">
        <v>238</v>
      </c>
    </row>
    <row r="1396" spans="1:14">
      <c r="A1396" s="34">
        <v>42293</v>
      </c>
      <c r="B1396" s="35">
        <v>0.3888888888888889</v>
      </c>
      <c r="C1396" s="36">
        <v>4</v>
      </c>
      <c r="D1396" s="36">
        <v>406</v>
      </c>
      <c r="E1396" s="36" t="s">
        <v>55</v>
      </c>
      <c r="F1396" s="36">
        <v>22</v>
      </c>
      <c r="G1396" s="36" t="s">
        <v>115</v>
      </c>
      <c r="H1396" s="36">
        <v>6.28</v>
      </c>
      <c r="I1396" s="57">
        <v>0.66523232960174128</v>
      </c>
      <c r="J1396" s="57">
        <v>5551.7160239829636</v>
      </c>
      <c r="K1396" s="57">
        <v>2.118563820400821</v>
      </c>
      <c r="L1396" s="52">
        <v>8.3500000000000014</v>
      </c>
      <c r="M1396" s="56">
        <v>25.5</v>
      </c>
      <c r="N1396" s="37" t="s">
        <v>238</v>
      </c>
    </row>
    <row r="1397" spans="1:14">
      <c r="A1397" s="34">
        <v>42293</v>
      </c>
      <c r="B1397" s="35">
        <v>0.3888888888888889</v>
      </c>
      <c r="C1397" s="36">
        <v>4</v>
      </c>
      <c r="D1397" s="36">
        <v>414</v>
      </c>
      <c r="E1397" s="36" t="s">
        <v>46</v>
      </c>
      <c r="F1397" s="36">
        <v>23</v>
      </c>
      <c r="G1397" s="36" t="s">
        <v>114</v>
      </c>
      <c r="H1397" s="36">
        <v>6.28</v>
      </c>
      <c r="I1397" s="57">
        <v>0.79334863992469207</v>
      </c>
      <c r="J1397" s="57">
        <v>36427.243159061734</v>
      </c>
      <c r="K1397" s="57">
        <v>-2.90449269019539</v>
      </c>
      <c r="L1397" s="52">
        <v>8.0500000000000007</v>
      </c>
      <c r="M1397" s="56">
        <v>29.2</v>
      </c>
      <c r="N1397" s="37" t="s">
        <v>238</v>
      </c>
    </row>
    <row r="1398" spans="1:14">
      <c r="A1398" s="34">
        <v>42293</v>
      </c>
      <c r="B1398" s="35">
        <v>0.3888888888888889</v>
      </c>
      <c r="C1398" s="36">
        <v>4</v>
      </c>
      <c r="D1398" s="36">
        <v>414</v>
      </c>
      <c r="E1398" s="36" t="s">
        <v>46</v>
      </c>
      <c r="F1398" s="36">
        <v>24</v>
      </c>
      <c r="G1398" s="36" t="s">
        <v>114</v>
      </c>
      <c r="H1398" s="36">
        <v>6.28</v>
      </c>
      <c r="I1398" s="57">
        <v>0.11137995860265075</v>
      </c>
      <c r="J1398" s="57">
        <v>41415.942661363937</v>
      </c>
      <c r="K1398" s="57">
        <v>4.9708229165401381</v>
      </c>
      <c r="L1398" s="52">
        <v>8</v>
      </c>
      <c r="M1398" s="56">
        <v>28.8</v>
      </c>
      <c r="N1398" s="37" t="s">
        <v>238</v>
      </c>
    </row>
    <row r="1399" spans="1:14">
      <c r="A1399" s="34">
        <v>42307</v>
      </c>
      <c r="B1399" s="35">
        <v>0.34375</v>
      </c>
      <c r="C1399" s="36">
        <v>1</v>
      </c>
      <c r="D1399" s="36">
        <v>105</v>
      </c>
      <c r="E1399" s="36" t="s">
        <v>55</v>
      </c>
      <c r="F1399" s="36">
        <v>1</v>
      </c>
      <c r="G1399" s="36" t="s">
        <v>115</v>
      </c>
      <c r="H1399" s="36">
        <v>4.3099999999999996</v>
      </c>
      <c r="I1399" s="57">
        <v>1.0534520689087428</v>
      </c>
      <c r="J1399" s="57">
        <v>6917.2021974374175</v>
      </c>
      <c r="K1399" s="57">
        <v>-1.5520598290644636</v>
      </c>
      <c r="L1399" s="52">
        <v>6.15</v>
      </c>
      <c r="M1399" s="56">
        <v>44.9</v>
      </c>
      <c r="N1399" s="37" t="s">
        <v>238</v>
      </c>
    </row>
    <row r="1400" spans="1:14">
      <c r="A1400" s="34">
        <v>42307</v>
      </c>
      <c r="B1400" s="35">
        <v>0.34375</v>
      </c>
      <c r="C1400" s="36">
        <v>1</v>
      </c>
      <c r="D1400" s="36">
        <v>105</v>
      </c>
      <c r="E1400" s="36" t="s">
        <v>55</v>
      </c>
      <c r="F1400" s="36">
        <v>2</v>
      </c>
      <c r="G1400" s="36" t="s">
        <v>115</v>
      </c>
      <c r="H1400" s="36">
        <v>4.3099999999999996</v>
      </c>
      <c r="I1400" s="57">
        <v>1.5969885087180307</v>
      </c>
      <c r="J1400" s="57">
        <v>10418.495810792025</v>
      </c>
      <c r="K1400" s="57">
        <v>-0.3919747996455229</v>
      </c>
      <c r="L1400" s="52">
        <v>6.55</v>
      </c>
      <c r="M1400" s="56">
        <v>40.4</v>
      </c>
      <c r="N1400" s="37" t="s">
        <v>238</v>
      </c>
    </row>
    <row r="1401" spans="1:14">
      <c r="A1401" s="34">
        <v>42307</v>
      </c>
      <c r="B1401" s="35">
        <v>0.34375</v>
      </c>
      <c r="C1401" s="36">
        <v>1</v>
      </c>
      <c r="D1401" s="36">
        <v>107</v>
      </c>
      <c r="E1401" s="36" t="s">
        <v>59</v>
      </c>
      <c r="F1401" s="36">
        <v>3</v>
      </c>
      <c r="G1401" s="36" t="s">
        <v>114</v>
      </c>
      <c r="H1401" s="36">
        <v>4.3099999999999996</v>
      </c>
      <c r="I1401" s="57">
        <v>0.97685509146541705</v>
      </c>
      <c r="J1401" s="57">
        <v>6178.0009992540508</v>
      </c>
      <c r="K1401" s="57">
        <v>-1.7442205123887251</v>
      </c>
      <c r="L1401" s="52">
        <v>5.65</v>
      </c>
      <c r="M1401" s="56">
        <v>44.6</v>
      </c>
      <c r="N1401" s="37" t="s">
        <v>238</v>
      </c>
    </row>
    <row r="1402" spans="1:14">
      <c r="A1402" s="34">
        <v>42307</v>
      </c>
      <c r="B1402" s="35">
        <v>0.34375</v>
      </c>
      <c r="C1402" s="36">
        <v>1</v>
      </c>
      <c r="D1402" s="36">
        <v>107</v>
      </c>
      <c r="E1402" s="36" t="s">
        <v>59</v>
      </c>
      <c r="F1402" s="36">
        <v>4</v>
      </c>
      <c r="G1402" s="36" t="s">
        <v>114</v>
      </c>
      <c r="H1402" s="36">
        <v>4.3099999999999996</v>
      </c>
      <c r="I1402" s="57">
        <v>4.8151578921214089</v>
      </c>
      <c r="J1402" s="57">
        <v>14032.179419467793</v>
      </c>
      <c r="K1402" s="57">
        <v>-2.4251254592277527</v>
      </c>
      <c r="L1402" s="52">
        <v>5.9499999999999993</v>
      </c>
      <c r="M1402" s="56">
        <v>42.7</v>
      </c>
      <c r="N1402" s="37" t="s">
        <v>238</v>
      </c>
    </row>
    <row r="1403" spans="1:14">
      <c r="A1403" s="34">
        <v>42307</v>
      </c>
      <c r="B1403" s="35">
        <v>0.38194444444444442</v>
      </c>
      <c r="C1403" s="36">
        <v>1</v>
      </c>
      <c r="D1403" s="36">
        <v>111</v>
      </c>
      <c r="E1403" s="36" t="s">
        <v>45</v>
      </c>
      <c r="F1403" s="36">
        <v>5</v>
      </c>
      <c r="G1403" s="36" t="s">
        <v>114</v>
      </c>
      <c r="H1403" s="36">
        <v>4.7699999999999996</v>
      </c>
      <c r="I1403" s="57">
        <v>1.4954739533287498</v>
      </c>
      <c r="J1403" s="57">
        <v>17058.072044812081</v>
      </c>
      <c r="K1403" s="57">
        <v>3.0062711333083268E-2</v>
      </c>
      <c r="L1403" s="52">
        <v>6.45</v>
      </c>
      <c r="M1403" s="56">
        <v>45.8</v>
      </c>
      <c r="N1403" s="37" t="s">
        <v>238</v>
      </c>
    </row>
    <row r="1404" spans="1:14">
      <c r="A1404" s="34">
        <v>42307</v>
      </c>
      <c r="B1404" s="35">
        <v>0.38194444444444442</v>
      </c>
      <c r="C1404" s="36">
        <v>1</v>
      </c>
      <c r="D1404" s="36">
        <v>111</v>
      </c>
      <c r="E1404" s="36" t="s">
        <v>45</v>
      </c>
      <c r="F1404" s="36">
        <v>6</v>
      </c>
      <c r="G1404" s="36" t="s">
        <v>114</v>
      </c>
      <c r="H1404" s="36">
        <v>4.7699999999999996</v>
      </c>
      <c r="I1404" s="57">
        <v>1.0642572549154399</v>
      </c>
      <c r="J1404" s="57">
        <v>25389.028370329161</v>
      </c>
      <c r="K1404" s="57">
        <v>-1.8891686760205337</v>
      </c>
      <c r="L1404" s="52">
        <v>6.5</v>
      </c>
      <c r="M1404" s="56">
        <v>43.3</v>
      </c>
      <c r="N1404" s="37" t="s">
        <v>238</v>
      </c>
    </row>
    <row r="1405" spans="1:14">
      <c r="A1405" s="34">
        <v>42307</v>
      </c>
      <c r="B1405" s="35">
        <v>0.38194444444444442</v>
      </c>
      <c r="C1405" s="36">
        <v>1</v>
      </c>
      <c r="D1405" s="36">
        <v>113</v>
      </c>
      <c r="E1405" s="36" t="s">
        <v>46</v>
      </c>
      <c r="F1405" s="36">
        <v>7</v>
      </c>
      <c r="G1405" s="36" t="s">
        <v>114</v>
      </c>
      <c r="H1405" s="36">
        <v>4.7699999999999996</v>
      </c>
      <c r="I1405" s="57">
        <v>-0.83005675539156332</v>
      </c>
      <c r="J1405" s="57">
        <v>17912.34988405371</v>
      </c>
      <c r="K1405" s="57">
        <v>-0.5978455905291411</v>
      </c>
      <c r="L1405" s="52">
        <v>6.5</v>
      </c>
      <c r="M1405" s="56">
        <v>38.1</v>
      </c>
      <c r="N1405" s="37" t="s">
        <v>238</v>
      </c>
    </row>
    <row r="1406" spans="1:14">
      <c r="A1406" s="34">
        <v>42307</v>
      </c>
      <c r="B1406" s="35">
        <v>0.38194444444444442</v>
      </c>
      <c r="C1406" s="36">
        <v>1</v>
      </c>
      <c r="D1406" s="36">
        <v>113</v>
      </c>
      <c r="E1406" s="36" t="s">
        <v>46</v>
      </c>
      <c r="F1406" s="36">
        <v>8</v>
      </c>
      <c r="G1406" s="36" t="s">
        <v>114</v>
      </c>
      <c r="H1406" s="36">
        <v>4.7699999999999996</v>
      </c>
      <c r="I1406" s="57">
        <v>0.95273985892234503</v>
      </c>
      <c r="J1406" s="57">
        <v>19262.966037386199</v>
      </c>
      <c r="K1406" s="57">
        <v>-0.77939976642658193</v>
      </c>
      <c r="L1406" s="52">
        <v>6.4</v>
      </c>
      <c r="M1406" s="56">
        <v>44.5</v>
      </c>
      <c r="N1406" s="37" t="s">
        <v>238</v>
      </c>
    </row>
    <row r="1407" spans="1:14">
      <c r="A1407" s="34">
        <v>42307</v>
      </c>
      <c r="B1407" s="35">
        <v>0.4201388888888889</v>
      </c>
      <c r="C1407" s="36">
        <v>3</v>
      </c>
      <c r="D1407" s="36">
        <v>311</v>
      </c>
      <c r="E1407" s="36" t="s">
        <v>46</v>
      </c>
      <c r="F1407" s="36">
        <v>9</v>
      </c>
      <c r="G1407" s="36" t="s">
        <v>114</v>
      </c>
      <c r="H1407" s="36">
        <v>5.18</v>
      </c>
      <c r="I1407" s="57">
        <v>1.1487391340038267</v>
      </c>
      <c r="J1407" s="57">
        <v>19469.139361190846</v>
      </c>
      <c r="K1407" s="57">
        <v>6.7997149198299667</v>
      </c>
      <c r="L1407" s="52">
        <v>6.6</v>
      </c>
      <c r="M1407" s="56">
        <v>40.299999999999997</v>
      </c>
      <c r="N1407" s="37" t="s">
        <v>238</v>
      </c>
    </row>
    <row r="1408" spans="1:14">
      <c r="A1408" s="34">
        <v>42307</v>
      </c>
      <c r="B1408" s="35">
        <v>0.4201388888888889</v>
      </c>
      <c r="C1408" s="36">
        <v>3</v>
      </c>
      <c r="D1408" s="36">
        <v>311</v>
      </c>
      <c r="E1408" s="36" t="s">
        <v>46</v>
      </c>
      <c r="F1408" s="36">
        <v>10</v>
      </c>
      <c r="G1408" s="36" t="s">
        <v>114</v>
      </c>
      <c r="H1408" s="36">
        <v>5.18</v>
      </c>
      <c r="I1408" s="57">
        <v>0.33508433226602857</v>
      </c>
      <c r="J1408" s="57">
        <v>17891.634945743634</v>
      </c>
      <c r="K1408" s="57">
        <v>-4.4595266617603331</v>
      </c>
      <c r="L1408" s="52">
        <v>6.55</v>
      </c>
      <c r="M1408" s="56">
        <v>42.1</v>
      </c>
      <c r="N1408" s="37" t="s">
        <v>238</v>
      </c>
    </row>
    <row r="1409" spans="1:14">
      <c r="A1409" s="34">
        <v>42307</v>
      </c>
      <c r="B1409" s="35">
        <v>0.4201388888888889</v>
      </c>
      <c r="C1409" s="36">
        <v>3</v>
      </c>
      <c r="D1409" s="36">
        <v>305</v>
      </c>
      <c r="E1409" s="36" t="s">
        <v>45</v>
      </c>
      <c r="F1409" s="36">
        <v>11</v>
      </c>
      <c r="G1409" s="36" t="s">
        <v>114</v>
      </c>
      <c r="H1409" s="36">
        <v>5.18</v>
      </c>
      <c r="I1409" s="57">
        <v>1.7735401437795688</v>
      </c>
      <c r="J1409" s="57">
        <v>29907.83623900071</v>
      </c>
      <c r="K1409" s="57">
        <v>1.3294082901774242</v>
      </c>
      <c r="L1409" s="52">
        <v>6.85</v>
      </c>
      <c r="M1409" s="56">
        <v>43.3</v>
      </c>
      <c r="N1409" s="37" t="s">
        <v>238</v>
      </c>
    </row>
    <row r="1410" spans="1:14">
      <c r="A1410" s="34">
        <v>42307</v>
      </c>
      <c r="B1410" s="35">
        <v>0.4201388888888889</v>
      </c>
      <c r="C1410" s="36">
        <v>3</v>
      </c>
      <c r="D1410" s="36">
        <v>305</v>
      </c>
      <c r="E1410" s="36" t="s">
        <v>45</v>
      </c>
      <c r="F1410" s="36">
        <v>12</v>
      </c>
      <c r="G1410" s="36" t="s">
        <v>114</v>
      </c>
      <c r="H1410" s="36">
        <v>5.18</v>
      </c>
      <c r="I1410" s="57">
        <v>1.4343756369958403</v>
      </c>
      <c r="J1410" s="57">
        <v>26372.682003176706</v>
      </c>
      <c r="K1410" s="57">
        <v>0.6745610973036581</v>
      </c>
      <c r="L1410" s="52">
        <v>6.6</v>
      </c>
      <c r="M1410" s="56">
        <v>43.8</v>
      </c>
      <c r="N1410" s="37" t="s">
        <v>238</v>
      </c>
    </row>
    <row r="1411" spans="1:14">
      <c r="A1411" s="34">
        <v>42307</v>
      </c>
      <c r="B1411" s="35">
        <v>0.35833333333333334</v>
      </c>
      <c r="C1411" s="36">
        <v>3</v>
      </c>
      <c r="D1411" s="36">
        <v>308</v>
      </c>
      <c r="E1411" s="36" t="s">
        <v>55</v>
      </c>
      <c r="F1411" s="36">
        <v>13</v>
      </c>
      <c r="G1411" s="36" t="s">
        <v>115</v>
      </c>
      <c r="H1411" s="36">
        <v>4.3499999999999996</v>
      </c>
      <c r="I1411" s="57">
        <v>0.40853140585061493</v>
      </c>
      <c r="J1411" s="57">
        <v>6449.2569313598842</v>
      </c>
      <c r="K1411" s="57">
        <v>-1.2460247897448991</v>
      </c>
      <c r="L1411" s="52">
        <v>6.85</v>
      </c>
      <c r="M1411" s="56">
        <v>29.6</v>
      </c>
      <c r="N1411" s="37" t="s">
        <v>238</v>
      </c>
    </row>
    <row r="1412" spans="1:14">
      <c r="A1412" s="34">
        <v>42307</v>
      </c>
      <c r="B1412" s="35">
        <v>0.35833333333333334</v>
      </c>
      <c r="C1412" s="36">
        <v>3</v>
      </c>
      <c r="D1412" s="36">
        <v>308</v>
      </c>
      <c r="E1412" s="36" t="s">
        <v>55</v>
      </c>
      <c r="F1412" s="36">
        <v>14</v>
      </c>
      <c r="G1412" s="36" t="s">
        <v>115</v>
      </c>
      <c r="H1412" s="36">
        <v>4.3499999999999996</v>
      </c>
      <c r="I1412" s="57">
        <v>1.2514565844161747</v>
      </c>
      <c r="J1412" s="57">
        <v>4807.4526504685382</v>
      </c>
      <c r="K1412" s="57">
        <v>5.8676530229804277E-2</v>
      </c>
      <c r="L1412" s="52">
        <v>7.0500000000000007</v>
      </c>
      <c r="M1412" s="56">
        <v>31.9</v>
      </c>
      <c r="N1412" s="37" t="s">
        <v>238</v>
      </c>
    </row>
    <row r="1413" spans="1:14">
      <c r="A1413" s="34">
        <v>42307</v>
      </c>
      <c r="B1413" s="35">
        <v>0.35833333333333334</v>
      </c>
      <c r="C1413" s="36">
        <v>3</v>
      </c>
      <c r="D1413" s="36">
        <v>309</v>
      </c>
      <c r="E1413" s="36" t="s">
        <v>59</v>
      </c>
      <c r="F1413" s="36">
        <v>15</v>
      </c>
      <c r="G1413" s="36" t="s">
        <v>114</v>
      </c>
      <c r="H1413" s="36">
        <v>4.3499999999999996</v>
      </c>
      <c r="I1413" s="57">
        <v>2.2777982647593467</v>
      </c>
      <c r="J1413" s="57">
        <v>21190.359198847978</v>
      </c>
      <c r="K1413" s="57">
        <v>7.2879828553788217E-2</v>
      </c>
      <c r="L1413" s="52">
        <v>5.5</v>
      </c>
      <c r="M1413" s="56">
        <v>29.1</v>
      </c>
      <c r="N1413" s="37" t="s">
        <v>238</v>
      </c>
    </row>
    <row r="1414" spans="1:14">
      <c r="A1414" s="34">
        <v>42307</v>
      </c>
      <c r="B1414" s="35">
        <v>0.35833333333333334</v>
      </c>
      <c r="C1414" s="36">
        <v>3</v>
      </c>
      <c r="D1414" s="36">
        <v>309</v>
      </c>
      <c r="E1414" s="36" t="s">
        <v>59</v>
      </c>
      <c r="F1414" s="36">
        <v>16</v>
      </c>
      <c r="G1414" s="36" t="s">
        <v>114</v>
      </c>
      <c r="H1414" s="36">
        <v>4.3499999999999996</v>
      </c>
      <c r="I1414" s="57">
        <v>5.9997188754997275</v>
      </c>
      <c r="J1414" s="57">
        <v>31563.695356245731</v>
      </c>
      <c r="K1414" s="57">
        <v>3.4776132830595774</v>
      </c>
      <c r="L1414" s="52">
        <v>5.4499999999999993</v>
      </c>
      <c r="M1414" s="56">
        <v>29.7</v>
      </c>
      <c r="N1414" s="37" t="s">
        <v>238</v>
      </c>
    </row>
    <row r="1415" spans="1:14">
      <c r="A1415" s="34">
        <v>42307</v>
      </c>
      <c r="B1415" s="35">
        <v>0.39097222222222222</v>
      </c>
      <c r="C1415" s="36">
        <v>4</v>
      </c>
      <c r="D1415" s="36">
        <v>409</v>
      </c>
      <c r="E1415" s="36" t="s">
        <v>45</v>
      </c>
      <c r="F1415" s="36">
        <v>17</v>
      </c>
      <c r="G1415" s="36" t="s">
        <v>114</v>
      </c>
      <c r="H1415" s="36">
        <v>4.92</v>
      </c>
      <c r="I1415" s="57">
        <v>0.57683921414199568</v>
      </c>
      <c r="J1415" s="57">
        <v>27369.800376065814</v>
      </c>
      <c r="K1415" s="57">
        <v>-2.9155309667034603</v>
      </c>
      <c r="L1415" s="52">
        <v>6.25</v>
      </c>
      <c r="M1415" s="56">
        <v>27.1</v>
      </c>
      <c r="N1415" s="37" t="s">
        <v>238</v>
      </c>
    </row>
    <row r="1416" spans="1:14">
      <c r="A1416" s="34">
        <v>42307</v>
      </c>
      <c r="B1416" s="35">
        <v>0.39097222222222222</v>
      </c>
      <c r="C1416" s="36">
        <v>4</v>
      </c>
      <c r="D1416" s="36">
        <v>409</v>
      </c>
      <c r="E1416" s="36" t="s">
        <v>45</v>
      </c>
      <c r="F1416" s="36">
        <v>18</v>
      </c>
      <c r="G1416" s="36" t="s">
        <v>114</v>
      </c>
      <c r="H1416" s="36">
        <v>4.92</v>
      </c>
      <c r="I1416" s="57">
        <v>1.1858641554332197</v>
      </c>
      <c r="J1416" s="57">
        <v>20405.823614553286</v>
      </c>
      <c r="K1416" s="57">
        <v>-0.7729887869562645</v>
      </c>
      <c r="L1416" s="52">
        <v>6.1999999999999993</v>
      </c>
      <c r="M1416" s="56">
        <v>29</v>
      </c>
      <c r="N1416" s="37" t="s">
        <v>238</v>
      </c>
    </row>
    <row r="1417" spans="1:14">
      <c r="A1417" s="34">
        <v>42307</v>
      </c>
      <c r="B1417" s="35">
        <v>0.39097222222222222</v>
      </c>
      <c r="C1417" s="36">
        <v>4</v>
      </c>
      <c r="D1417" s="36">
        <v>404</v>
      </c>
      <c r="E1417" s="36" t="s">
        <v>59</v>
      </c>
      <c r="F1417" s="36">
        <v>19</v>
      </c>
      <c r="G1417" s="36" t="s">
        <v>114</v>
      </c>
      <c r="H1417" s="36">
        <v>4.92</v>
      </c>
      <c r="I1417" s="57">
        <v>3.1958433683331666</v>
      </c>
      <c r="J1417" s="57">
        <v>18143.008734422106</v>
      </c>
      <c r="K1417" s="57">
        <v>-0.44835329128192769</v>
      </c>
      <c r="L1417" s="52">
        <v>5.7</v>
      </c>
      <c r="M1417" s="56">
        <v>26.2</v>
      </c>
      <c r="N1417" s="37" t="s">
        <v>238</v>
      </c>
    </row>
    <row r="1418" spans="1:14">
      <c r="A1418" s="34">
        <v>42307</v>
      </c>
      <c r="B1418" s="35">
        <v>0.39097222222222222</v>
      </c>
      <c r="C1418" s="36">
        <v>4</v>
      </c>
      <c r="D1418" s="36">
        <v>404</v>
      </c>
      <c r="E1418" s="36" t="s">
        <v>59</v>
      </c>
      <c r="F1418" s="36">
        <v>20</v>
      </c>
      <c r="G1418" s="36" t="s">
        <v>114</v>
      </c>
      <c r="H1418" s="36">
        <v>4.92</v>
      </c>
      <c r="I1418" s="57">
        <v>1.4370017303710181</v>
      </c>
      <c r="J1418" s="57">
        <v>12737.510640315752</v>
      </c>
      <c r="K1418" s="57">
        <v>0.98000121632240855</v>
      </c>
      <c r="L1418" s="52">
        <v>5.65</v>
      </c>
      <c r="M1418" s="56">
        <v>27.1</v>
      </c>
      <c r="N1418" s="37" t="s">
        <v>238</v>
      </c>
    </row>
    <row r="1419" spans="1:14">
      <c r="A1419" s="34">
        <v>42307</v>
      </c>
      <c r="B1419" s="35">
        <v>0.42708333333333331</v>
      </c>
      <c r="C1419" s="36">
        <v>4</v>
      </c>
      <c r="D1419" s="36">
        <v>406</v>
      </c>
      <c r="E1419" s="36" t="s">
        <v>55</v>
      </c>
      <c r="F1419" s="36">
        <v>21</v>
      </c>
      <c r="G1419" s="36" t="s">
        <v>115</v>
      </c>
      <c r="H1419" s="36">
        <v>5.28</v>
      </c>
      <c r="I1419" s="57">
        <v>1.0439067481916571</v>
      </c>
      <c r="J1419" s="57">
        <v>9593.7990379051789</v>
      </c>
      <c r="K1419" s="57">
        <v>-5.3830428069505514</v>
      </c>
      <c r="L1419" s="52">
        <v>6.55</v>
      </c>
      <c r="M1419" s="56">
        <v>29.9</v>
      </c>
      <c r="N1419" s="37" t="s">
        <v>238</v>
      </c>
    </row>
    <row r="1420" spans="1:14">
      <c r="A1420" s="34">
        <v>42307</v>
      </c>
      <c r="B1420" s="35">
        <v>0.42708333333333331</v>
      </c>
      <c r="C1420" s="36">
        <v>4</v>
      </c>
      <c r="D1420" s="36">
        <v>406</v>
      </c>
      <c r="E1420" s="36" t="s">
        <v>55</v>
      </c>
      <c r="F1420" s="36">
        <v>22</v>
      </c>
      <c r="G1420" s="36" t="s">
        <v>115</v>
      </c>
      <c r="H1420" s="36">
        <v>5.28</v>
      </c>
      <c r="I1420" s="57">
        <v>0.60454723328341542</v>
      </c>
      <c r="J1420" s="57">
        <v>7921.7124020423635</v>
      </c>
      <c r="K1420" s="57">
        <v>0.43326919758509014</v>
      </c>
      <c r="L1420" s="52">
        <v>6.9</v>
      </c>
      <c r="M1420" s="56">
        <v>27.7</v>
      </c>
      <c r="N1420" s="37" t="s">
        <v>238</v>
      </c>
    </row>
    <row r="1421" spans="1:14">
      <c r="A1421" s="34">
        <v>42307</v>
      </c>
      <c r="B1421" s="35">
        <v>0.42708333333333331</v>
      </c>
      <c r="C1421" s="36">
        <v>4</v>
      </c>
      <c r="D1421" s="36">
        <v>414</v>
      </c>
      <c r="E1421" s="36" t="s">
        <v>46</v>
      </c>
      <c r="F1421" s="36">
        <v>23</v>
      </c>
      <c r="G1421" s="36" t="s">
        <v>114</v>
      </c>
      <c r="H1421" s="36">
        <v>5.28</v>
      </c>
      <c r="I1421" s="57">
        <v>0.50323501271028515</v>
      </c>
      <c r="J1421" s="57">
        <v>23340.625891789274</v>
      </c>
      <c r="K1421" s="57">
        <v>1.0134863761863517</v>
      </c>
      <c r="L1421" s="52">
        <v>6.45</v>
      </c>
      <c r="M1421" s="56">
        <v>28.5</v>
      </c>
      <c r="N1421" s="37" t="s">
        <v>238</v>
      </c>
    </row>
    <row r="1422" spans="1:14">
      <c r="A1422" s="34">
        <v>42307</v>
      </c>
      <c r="B1422" s="35">
        <v>0.42708333333333331</v>
      </c>
      <c r="C1422" s="36">
        <v>4</v>
      </c>
      <c r="D1422" s="36">
        <v>414</v>
      </c>
      <c r="E1422" s="36" t="s">
        <v>46</v>
      </c>
      <c r="F1422" s="36">
        <v>24</v>
      </c>
      <c r="G1422" s="36" t="s">
        <v>114</v>
      </c>
      <c r="H1422" s="36">
        <v>5.28</v>
      </c>
      <c r="I1422" s="57">
        <v>1.2295851241665841</v>
      </c>
      <c r="J1422" s="57">
        <v>23584.572307051778</v>
      </c>
      <c r="K1422" s="57">
        <v>1.9689343867203584</v>
      </c>
      <c r="L1422" s="52">
        <v>6.5</v>
      </c>
      <c r="M1422" s="56">
        <v>26.8</v>
      </c>
      <c r="N1422" s="37" t="s">
        <v>238</v>
      </c>
    </row>
    <row r="1423" spans="1:14">
      <c r="A1423" s="34">
        <v>42327</v>
      </c>
      <c r="B1423" s="35">
        <v>0.41666666666666669</v>
      </c>
      <c r="C1423" s="36">
        <v>1</v>
      </c>
      <c r="D1423" s="36">
        <v>105</v>
      </c>
      <c r="E1423" s="36" t="s">
        <v>55</v>
      </c>
      <c r="F1423" s="36">
        <v>1</v>
      </c>
      <c r="G1423" s="36" t="s">
        <v>115</v>
      </c>
      <c r="H1423" s="36">
        <v>1.05</v>
      </c>
      <c r="I1423" s="57">
        <v>1.621275616359301</v>
      </c>
      <c r="J1423" s="57">
        <v>4120.242817582769</v>
      </c>
      <c r="K1423" s="57">
        <v>0.43007447669421789</v>
      </c>
      <c r="L1423" s="52">
        <v>5.55</v>
      </c>
      <c r="M1423" s="56">
        <v>46.7</v>
      </c>
      <c r="N1423" s="37" t="s">
        <v>238</v>
      </c>
    </row>
    <row r="1424" spans="1:14">
      <c r="A1424" s="34">
        <v>42327</v>
      </c>
      <c r="B1424" s="35">
        <v>0.41666666666666669</v>
      </c>
      <c r="C1424" s="36">
        <v>1</v>
      </c>
      <c r="D1424" s="36">
        <v>105</v>
      </c>
      <c r="E1424" s="36" t="s">
        <v>55</v>
      </c>
      <c r="F1424" s="36">
        <v>2</v>
      </c>
      <c r="G1424" s="36" t="s">
        <v>115</v>
      </c>
      <c r="H1424" s="36">
        <v>1.05</v>
      </c>
      <c r="I1424" s="57">
        <v>4.1257785041746118</v>
      </c>
      <c r="J1424" s="57">
        <v>23602.092220180755</v>
      </c>
      <c r="K1424" s="57">
        <v>-2.4069210112676842</v>
      </c>
      <c r="L1424" s="52">
        <v>5.8</v>
      </c>
      <c r="M1424" s="56">
        <v>46.9</v>
      </c>
      <c r="N1424" s="37" t="s">
        <v>238</v>
      </c>
    </row>
    <row r="1425" spans="1:14">
      <c r="A1425" s="34">
        <v>42327</v>
      </c>
      <c r="B1425" s="35">
        <v>0.41666666666666669</v>
      </c>
      <c r="C1425" s="36">
        <v>1</v>
      </c>
      <c r="D1425" s="36">
        <v>107</v>
      </c>
      <c r="E1425" s="36" t="s">
        <v>59</v>
      </c>
      <c r="F1425" s="36">
        <v>3</v>
      </c>
      <c r="G1425" s="36" t="s">
        <v>114</v>
      </c>
      <c r="H1425" s="36">
        <v>1.05</v>
      </c>
      <c r="I1425" s="57">
        <v>0.98607775228093741</v>
      </c>
      <c r="J1425" s="57">
        <v>7842.6916151347486</v>
      </c>
      <c r="K1425" s="57">
        <v>-0.21088504286385851</v>
      </c>
      <c r="L1425" s="52">
        <v>5.45</v>
      </c>
      <c r="M1425" s="56">
        <v>46.9</v>
      </c>
      <c r="N1425" s="37" t="s">
        <v>238</v>
      </c>
    </row>
    <row r="1426" spans="1:14">
      <c r="A1426" s="34">
        <v>42327</v>
      </c>
      <c r="B1426" s="35">
        <v>0.41666666666666669</v>
      </c>
      <c r="C1426" s="36">
        <v>1</v>
      </c>
      <c r="D1426" s="36">
        <v>107</v>
      </c>
      <c r="E1426" s="36" t="s">
        <v>59</v>
      </c>
      <c r="F1426" s="36">
        <v>4</v>
      </c>
      <c r="G1426" s="36" t="s">
        <v>114</v>
      </c>
      <c r="H1426" s="36">
        <v>1.05</v>
      </c>
      <c r="I1426" s="57">
        <v>1.1769132201777974</v>
      </c>
      <c r="J1426" s="57">
        <v>11227.510247185277</v>
      </c>
      <c r="K1426" s="57">
        <v>-0.34714678624138418</v>
      </c>
      <c r="L1426" s="52">
        <v>5.7</v>
      </c>
      <c r="M1426" s="56">
        <v>48.4</v>
      </c>
      <c r="N1426" s="37" t="s">
        <v>238</v>
      </c>
    </row>
    <row r="1427" spans="1:14">
      <c r="A1427" s="34">
        <v>42327</v>
      </c>
      <c r="B1427" s="35">
        <v>0.46180555555555558</v>
      </c>
      <c r="C1427" s="36">
        <v>1</v>
      </c>
      <c r="D1427" s="36">
        <v>111</v>
      </c>
      <c r="E1427" s="36" t="s">
        <v>45</v>
      </c>
      <c r="F1427" s="36">
        <v>5</v>
      </c>
      <c r="G1427" s="36" t="s">
        <v>114</v>
      </c>
      <c r="H1427" s="36">
        <v>1.99</v>
      </c>
      <c r="I1427" s="57">
        <v>1.7699029301910267</v>
      </c>
      <c r="J1427" s="57">
        <v>11534.838142088222</v>
      </c>
      <c r="K1427" s="57">
        <v>0.89725318193995074</v>
      </c>
      <c r="L1427" s="52">
        <v>6.25</v>
      </c>
      <c r="M1427" s="56">
        <v>46.5</v>
      </c>
      <c r="N1427" s="37" t="s">
        <v>238</v>
      </c>
    </row>
    <row r="1428" spans="1:14">
      <c r="A1428" s="34">
        <v>42327</v>
      </c>
      <c r="B1428" s="35">
        <v>0.46180555555555558</v>
      </c>
      <c r="C1428" s="36">
        <v>1</v>
      </c>
      <c r="D1428" s="36">
        <v>111</v>
      </c>
      <c r="E1428" s="36" t="s">
        <v>45</v>
      </c>
      <c r="F1428" s="36">
        <v>6</v>
      </c>
      <c r="G1428" s="36" t="s">
        <v>114</v>
      </c>
      <c r="H1428" s="36">
        <v>1.99</v>
      </c>
      <c r="I1428" s="57">
        <v>0.79085473796292394</v>
      </c>
      <c r="J1428" s="57">
        <v>15590.260489260972</v>
      </c>
      <c r="K1428" s="57">
        <v>3.3877664675190684</v>
      </c>
      <c r="L1428" s="52">
        <v>6.15</v>
      </c>
      <c r="M1428" s="56">
        <v>49</v>
      </c>
      <c r="N1428" s="37" t="s">
        <v>238</v>
      </c>
    </row>
    <row r="1429" spans="1:14">
      <c r="A1429" s="34">
        <v>42327</v>
      </c>
      <c r="B1429" s="35">
        <v>0.46180555555555558</v>
      </c>
      <c r="C1429" s="36">
        <v>1</v>
      </c>
      <c r="D1429" s="36">
        <v>113</v>
      </c>
      <c r="E1429" s="36" t="s">
        <v>46</v>
      </c>
      <c r="F1429" s="36">
        <v>7</v>
      </c>
      <c r="G1429" s="36" t="s">
        <v>114</v>
      </c>
      <c r="H1429" s="36">
        <v>1.99</v>
      </c>
      <c r="I1429" s="57">
        <v>0.3332694787346091</v>
      </c>
      <c r="J1429" s="57">
        <v>13901.083815151364</v>
      </c>
      <c r="K1429" s="57">
        <v>-3.4209547797818751</v>
      </c>
      <c r="L1429" s="52">
        <v>5.7</v>
      </c>
      <c r="M1429" s="56">
        <v>44.4</v>
      </c>
      <c r="N1429" s="37" t="s">
        <v>238</v>
      </c>
    </row>
    <row r="1430" spans="1:14">
      <c r="A1430" s="34">
        <v>42327</v>
      </c>
      <c r="B1430" s="35">
        <v>0.46180555555555558</v>
      </c>
      <c r="C1430" s="36">
        <v>1</v>
      </c>
      <c r="D1430" s="36">
        <v>113</v>
      </c>
      <c r="E1430" s="36" t="s">
        <v>46</v>
      </c>
      <c r="F1430" s="36">
        <v>8</v>
      </c>
      <c r="G1430" s="36" t="s">
        <v>114</v>
      </c>
      <c r="H1430" s="36">
        <v>1.99</v>
      </c>
      <c r="I1430" s="57">
        <v>0.30540898563582836</v>
      </c>
      <c r="J1430" s="57">
        <v>6675.609202269824</v>
      </c>
      <c r="K1430" s="57">
        <v>-0.71807630701098846</v>
      </c>
      <c r="L1430" s="52">
        <v>5.9</v>
      </c>
      <c r="M1430" s="56">
        <v>47.2</v>
      </c>
      <c r="N1430" s="37" t="s">
        <v>238</v>
      </c>
    </row>
    <row r="1431" spans="1:14">
      <c r="A1431" s="34">
        <v>42327</v>
      </c>
      <c r="B1431" s="35">
        <v>0.5</v>
      </c>
      <c r="C1431" s="36">
        <v>3</v>
      </c>
      <c r="D1431" s="36">
        <v>311</v>
      </c>
      <c r="E1431" s="36" t="s">
        <v>46</v>
      </c>
      <c r="F1431" s="36">
        <v>9</v>
      </c>
      <c r="G1431" s="36" t="s">
        <v>114</v>
      </c>
      <c r="H1431" s="36">
        <v>2.72</v>
      </c>
      <c r="I1431" s="57">
        <v>1.4452550547366751</v>
      </c>
      <c r="J1431" s="57">
        <v>11196.505714118828</v>
      </c>
      <c r="K1431" s="57">
        <v>-0.20707759091892183</v>
      </c>
      <c r="L1431" s="52">
        <v>5.95</v>
      </c>
      <c r="M1431" s="56">
        <v>43</v>
      </c>
      <c r="N1431" s="37" t="s">
        <v>238</v>
      </c>
    </row>
    <row r="1432" spans="1:14">
      <c r="A1432" s="34">
        <v>42327</v>
      </c>
      <c r="B1432" s="35">
        <v>0.5</v>
      </c>
      <c r="C1432" s="36">
        <v>3</v>
      </c>
      <c r="D1432" s="36">
        <v>311</v>
      </c>
      <c r="E1432" s="36" t="s">
        <v>46</v>
      </c>
      <c r="F1432" s="36">
        <v>10</v>
      </c>
      <c r="G1432" s="36" t="s">
        <v>114</v>
      </c>
      <c r="H1432" s="36">
        <v>2.72</v>
      </c>
      <c r="I1432" s="57">
        <v>1.1718714691394327</v>
      </c>
      <c r="J1432" s="57">
        <v>7859.2217729548802</v>
      </c>
      <c r="K1432" s="57">
        <v>1.0032956011360867</v>
      </c>
      <c r="L1432" s="52">
        <v>6.2</v>
      </c>
      <c r="M1432" s="56">
        <v>43.8</v>
      </c>
      <c r="N1432" s="37" t="s">
        <v>238</v>
      </c>
    </row>
    <row r="1433" spans="1:14">
      <c r="A1433" s="34">
        <v>42327</v>
      </c>
      <c r="B1433" s="35">
        <v>0.5</v>
      </c>
      <c r="C1433" s="36">
        <v>3</v>
      </c>
      <c r="D1433" s="36">
        <v>305</v>
      </c>
      <c r="E1433" s="36" t="s">
        <v>45</v>
      </c>
      <c r="F1433" s="36">
        <v>11</v>
      </c>
      <c r="G1433" s="36" t="s">
        <v>114</v>
      </c>
      <c r="H1433" s="36">
        <v>2.72</v>
      </c>
      <c r="I1433" s="57">
        <v>-0.94742102152171059</v>
      </c>
      <c r="J1433" s="57">
        <v>10400.799459323356</v>
      </c>
      <c r="K1433" s="57">
        <v>-3.6363492855964132</v>
      </c>
      <c r="L1433" s="52">
        <v>6.6</v>
      </c>
      <c r="M1433" s="56">
        <v>43.7</v>
      </c>
      <c r="N1433" s="37" t="s">
        <v>238</v>
      </c>
    </row>
    <row r="1434" spans="1:14">
      <c r="A1434" s="34">
        <v>42327</v>
      </c>
      <c r="B1434" s="35">
        <v>0.5</v>
      </c>
      <c r="C1434" s="36">
        <v>3</v>
      </c>
      <c r="D1434" s="36">
        <v>305</v>
      </c>
      <c r="E1434" s="36" t="s">
        <v>45</v>
      </c>
      <c r="F1434" s="36">
        <v>12</v>
      </c>
      <c r="G1434" s="36" t="s">
        <v>114</v>
      </c>
      <c r="H1434" s="36">
        <v>2.72</v>
      </c>
      <c r="I1434" s="57">
        <v>-1.4100927848314975</v>
      </c>
      <c r="J1434" s="57">
        <v>8441.1166818701258</v>
      </c>
      <c r="K1434" s="57">
        <v>-1.0859208095822626</v>
      </c>
      <c r="L1434" s="52">
        <v>6.15</v>
      </c>
      <c r="M1434" s="56">
        <v>44.8</v>
      </c>
      <c r="N1434" s="37" t="s">
        <v>238</v>
      </c>
    </row>
    <row r="1435" spans="1:14">
      <c r="A1435" s="34">
        <v>42327</v>
      </c>
      <c r="B1435" s="35">
        <v>5.5555555555555552E-2</v>
      </c>
      <c r="C1435" s="36">
        <v>3</v>
      </c>
      <c r="D1435" s="36">
        <v>308</v>
      </c>
      <c r="E1435" s="36" t="s">
        <v>55</v>
      </c>
      <c r="F1435" s="36">
        <v>13</v>
      </c>
      <c r="G1435" s="36" t="s">
        <v>115</v>
      </c>
      <c r="H1435" s="36">
        <v>2.14</v>
      </c>
      <c r="I1435" s="57">
        <v>3.5802343786551045</v>
      </c>
      <c r="J1435" s="57">
        <v>27673.338204374439</v>
      </c>
      <c r="K1435" s="57">
        <v>-4.9150133583009241</v>
      </c>
      <c r="L1435" s="52">
        <v>6.0500000000000007</v>
      </c>
      <c r="M1435" s="56">
        <v>36.299999999999997</v>
      </c>
      <c r="N1435" s="37" t="s">
        <v>238</v>
      </c>
    </row>
    <row r="1436" spans="1:14">
      <c r="A1436" s="34">
        <v>42327</v>
      </c>
      <c r="B1436" s="35">
        <v>5.5555555555555552E-2</v>
      </c>
      <c r="C1436" s="36">
        <v>3</v>
      </c>
      <c r="D1436" s="36">
        <v>308</v>
      </c>
      <c r="E1436" s="36" t="s">
        <v>55</v>
      </c>
      <c r="F1436" s="36">
        <v>14</v>
      </c>
      <c r="G1436" s="36" t="s">
        <v>115</v>
      </c>
      <c r="H1436" s="36">
        <v>2.14</v>
      </c>
      <c r="I1436" s="57">
        <v>1.6770048155044703</v>
      </c>
      <c r="J1436" s="57">
        <v>5023.8507505341868</v>
      </c>
      <c r="K1436" s="57">
        <v>1.8521973628628889</v>
      </c>
      <c r="L1436" s="52">
        <v>6.25</v>
      </c>
      <c r="M1436" s="56">
        <v>42.2</v>
      </c>
      <c r="N1436" s="37" t="s">
        <v>238</v>
      </c>
    </row>
    <row r="1437" spans="1:14">
      <c r="A1437" s="34">
        <v>42327</v>
      </c>
      <c r="B1437" s="35">
        <v>5.5555555555555552E-2</v>
      </c>
      <c r="C1437" s="36">
        <v>3</v>
      </c>
      <c r="D1437" s="36">
        <v>309</v>
      </c>
      <c r="E1437" s="36" t="s">
        <v>59</v>
      </c>
      <c r="F1437" s="36">
        <v>15</v>
      </c>
      <c r="G1437" s="36" t="s">
        <v>114</v>
      </c>
      <c r="H1437" s="36">
        <v>2.14</v>
      </c>
      <c r="I1437" s="57">
        <v>1.7412651177502141</v>
      </c>
      <c r="J1437" s="57">
        <v>10889.851437791664</v>
      </c>
      <c r="K1437" s="57">
        <v>-0.27237051302869897</v>
      </c>
      <c r="L1437" s="52">
        <v>6.4499999999999993</v>
      </c>
      <c r="M1437" s="56">
        <v>41</v>
      </c>
      <c r="N1437" s="37" t="s">
        <v>238</v>
      </c>
    </row>
    <row r="1438" spans="1:14">
      <c r="A1438" s="34">
        <v>42327</v>
      </c>
      <c r="B1438" s="35">
        <v>5.5555555555555552E-2</v>
      </c>
      <c r="C1438" s="36">
        <v>3</v>
      </c>
      <c r="D1438" s="36">
        <v>309</v>
      </c>
      <c r="E1438" s="36" t="s">
        <v>59</v>
      </c>
      <c r="F1438" s="36">
        <v>16</v>
      </c>
      <c r="G1438" s="36" t="s">
        <v>114</v>
      </c>
      <c r="H1438" s="36">
        <v>2.14</v>
      </c>
      <c r="I1438" s="57">
        <v>-6.3032554782123898E-2</v>
      </c>
      <c r="J1438" s="57">
        <v>2191.9724008053217</v>
      </c>
      <c r="K1438" s="57">
        <v>1.7795532993656</v>
      </c>
      <c r="L1438" s="52">
        <v>6</v>
      </c>
      <c r="M1438" s="56">
        <v>41.2</v>
      </c>
      <c r="N1438" s="37" t="s">
        <v>238</v>
      </c>
    </row>
    <row r="1439" spans="1:14">
      <c r="A1439" s="34">
        <v>42327</v>
      </c>
      <c r="B1439" s="35">
        <v>9.0277777777777776E-2</v>
      </c>
      <c r="C1439" s="36">
        <v>4</v>
      </c>
      <c r="D1439" s="36">
        <v>409</v>
      </c>
      <c r="E1439" s="36" t="s">
        <v>45</v>
      </c>
      <c r="F1439" s="36">
        <v>17</v>
      </c>
      <c r="G1439" s="36" t="s">
        <v>114</v>
      </c>
      <c r="H1439" s="36">
        <v>1.83</v>
      </c>
      <c r="I1439" s="57">
        <v>-0.49747871184885212</v>
      </c>
      <c r="J1439" s="57">
        <v>2665.4126388933109</v>
      </c>
      <c r="K1439" s="57">
        <v>-0.68776232618200372</v>
      </c>
      <c r="L1439" s="52">
        <v>6.1</v>
      </c>
      <c r="M1439" s="56">
        <v>43.3</v>
      </c>
      <c r="N1439" s="37" t="s">
        <v>238</v>
      </c>
    </row>
    <row r="1440" spans="1:14">
      <c r="A1440" s="34">
        <v>42327</v>
      </c>
      <c r="B1440" s="35">
        <v>9.0277777777777776E-2</v>
      </c>
      <c r="C1440" s="36">
        <v>4</v>
      </c>
      <c r="D1440" s="36">
        <v>409</v>
      </c>
      <c r="E1440" s="36" t="s">
        <v>45</v>
      </c>
      <c r="F1440" s="36">
        <v>18</v>
      </c>
      <c r="G1440" s="36" t="s">
        <v>114</v>
      </c>
      <c r="H1440" s="36">
        <v>1.83</v>
      </c>
      <c r="I1440" s="57">
        <v>-0.44651891693544021</v>
      </c>
      <c r="J1440" s="57">
        <v>4134.8594908671275</v>
      </c>
      <c r="K1440" s="57">
        <v>0.87205831386450505</v>
      </c>
      <c r="L1440" s="52">
        <v>5.8</v>
      </c>
      <c r="M1440" s="56">
        <v>43.3</v>
      </c>
      <c r="N1440" s="37" t="s">
        <v>238</v>
      </c>
    </row>
    <row r="1441" spans="1:14">
      <c r="A1441" s="34">
        <v>42327</v>
      </c>
      <c r="B1441" s="35">
        <v>9.0277777777777776E-2</v>
      </c>
      <c r="C1441" s="36">
        <v>4</v>
      </c>
      <c r="D1441" s="36">
        <v>404</v>
      </c>
      <c r="E1441" s="36" t="s">
        <v>59</v>
      </c>
      <c r="F1441" s="36">
        <v>19</v>
      </c>
      <c r="G1441" s="36" t="s">
        <v>114</v>
      </c>
      <c r="H1441" s="36">
        <v>1.83</v>
      </c>
      <c r="I1441" s="57">
        <v>-0.32660484091633096</v>
      </c>
      <c r="J1441" s="57">
        <v>1271.5283955835259</v>
      </c>
      <c r="K1441" s="57">
        <v>1.1966965442680086</v>
      </c>
      <c r="L1441" s="52">
        <v>5.9499999999999993</v>
      </c>
      <c r="M1441" s="56">
        <v>41.2</v>
      </c>
      <c r="N1441" s="37" t="s">
        <v>238</v>
      </c>
    </row>
    <row r="1442" spans="1:14">
      <c r="A1442" s="34">
        <v>42327</v>
      </c>
      <c r="B1442" s="35">
        <v>9.0277777777777776E-2</v>
      </c>
      <c r="C1442" s="36">
        <v>4</v>
      </c>
      <c r="D1442" s="36">
        <v>404</v>
      </c>
      <c r="E1442" s="36" t="s">
        <v>59</v>
      </c>
      <c r="F1442" s="36">
        <v>20</v>
      </c>
      <c r="G1442" s="36" t="s">
        <v>114</v>
      </c>
      <c r="H1442" s="36">
        <v>1.83</v>
      </c>
      <c r="I1442" s="57">
        <v>0.29624529112469938</v>
      </c>
      <c r="J1442" s="57">
        <v>3445.932769718534</v>
      </c>
      <c r="K1442" s="57">
        <v>-3.32919065384278</v>
      </c>
      <c r="L1442" s="52">
        <v>5.85</v>
      </c>
      <c r="M1442" s="56">
        <v>43.5</v>
      </c>
      <c r="N1442" s="37" t="s">
        <v>238</v>
      </c>
    </row>
    <row r="1443" spans="1:14">
      <c r="A1443" s="34">
        <v>42327</v>
      </c>
      <c r="B1443" s="35">
        <v>0.125</v>
      </c>
      <c r="C1443" s="36">
        <v>4</v>
      </c>
      <c r="D1443" s="36">
        <v>406</v>
      </c>
      <c r="E1443" s="36" t="s">
        <v>55</v>
      </c>
      <c r="F1443" s="36">
        <v>21</v>
      </c>
      <c r="G1443" s="36" t="s">
        <v>115</v>
      </c>
      <c r="H1443" s="52">
        <v>1.3</v>
      </c>
      <c r="I1443" s="57">
        <v>-0.40452482464815526</v>
      </c>
      <c r="J1443" s="57">
        <v>3748.6608792094889</v>
      </c>
      <c r="K1443" s="57">
        <v>2.1446768432793375</v>
      </c>
      <c r="L1443" s="52">
        <v>5.6</v>
      </c>
      <c r="M1443" s="56">
        <v>41.1</v>
      </c>
      <c r="N1443" s="37" t="s">
        <v>238</v>
      </c>
    </row>
    <row r="1444" spans="1:14">
      <c r="A1444" s="34">
        <v>42327</v>
      </c>
      <c r="B1444" s="35">
        <v>0.125</v>
      </c>
      <c r="C1444" s="36">
        <v>4</v>
      </c>
      <c r="D1444" s="36">
        <v>406</v>
      </c>
      <c r="E1444" s="36" t="s">
        <v>55</v>
      </c>
      <c r="F1444" s="36">
        <v>22</v>
      </c>
      <c r="G1444" s="36" t="s">
        <v>115</v>
      </c>
      <c r="H1444" s="52">
        <v>1.3</v>
      </c>
      <c r="I1444" s="57">
        <v>0.90333368660470525</v>
      </c>
      <c r="J1444" s="57">
        <v>1333.7086038996179</v>
      </c>
      <c r="K1444" s="57">
        <v>-1.8623314077749671</v>
      </c>
      <c r="L1444" s="52">
        <v>5.65</v>
      </c>
      <c r="M1444" s="56">
        <v>41.3</v>
      </c>
      <c r="N1444" s="37" t="s">
        <v>238</v>
      </c>
    </row>
    <row r="1445" spans="1:14">
      <c r="A1445" s="34">
        <v>42327</v>
      </c>
      <c r="B1445" s="35">
        <v>0.125</v>
      </c>
      <c r="C1445" s="36">
        <v>4</v>
      </c>
      <c r="D1445" s="36">
        <v>414</v>
      </c>
      <c r="E1445" s="36" t="s">
        <v>46</v>
      </c>
      <c r="F1445" s="36">
        <v>23</v>
      </c>
      <c r="G1445" s="36" t="s">
        <v>114</v>
      </c>
      <c r="H1445" s="52">
        <v>1.3</v>
      </c>
      <c r="I1445" s="57">
        <v>0.39664319143532534</v>
      </c>
      <c r="J1445" s="57">
        <v>13473.517796034474</v>
      </c>
      <c r="K1445" s="57">
        <v>2.3785502345248544</v>
      </c>
      <c r="L1445" s="52">
        <v>5.5</v>
      </c>
      <c r="M1445" s="56">
        <v>41.2</v>
      </c>
      <c r="N1445" s="37" t="s">
        <v>238</v>
      </c>
    </row>
    <row r="1446" spans="1:14">
      <c r="A1446" s="34">
        <v>42327</v>
      </c>
      <c r="B1446" s="35">
        <v>0.125</v>
      </c>
      <c r="C1446" s="36">
        <v>4</v>
      </c>
      <c r="D1446" s="36">
        <v>414</v>
      </c>
      <c r="E1446" s="36" t="s">
        <v>46</v>
      </c>
      <c r="F1446" s="36">
        <v>24</v>
      </c>
      <c r="G1446" s="36" t="s">
        <v>114</v>
      </c>
      <c r="H1446" s="52">
        <v>1.3</v>
      </c>
      <c r="I1446" s="57">
        <v>-0.49201095331049394</v>
      </c>
      <c r="J1446" s="57">
        <v>3197.8745603252901</v>
      </c>
      <c r="K1446" s="57">
        <v>-1.9802709004806034</v>
      </c>
      <c r="L1446" s="52">
        <v>5.7</v>
      </c>
      <c r="M1446" s="56">
        <v>42.2</v>
      </c>
      <c r="N1446" s="37" t="s">
        <v>238</v>
      </c>
    </row>
    <row r="1447" spans="1:14">
      <c r="A1447" s="34">
        <v>42328</v>
      </c>
      <c r="B1447" s="35">
        <v>0.44791666666666669</v>
      </c>
      <c r="C1447" s="36">
        <v>1</v>
      </c>
      <c r="D1447" s="36">
        <v>105</v>
      </c>
      <c r="E1447" s="36" t="s">
        <v>55</v>
      </c>
      <c r="F1447" s="36">
        <v>1</v>
      </c>
      <c r="G1447" s="36" t="s">
        <v>128</v>
      </c>
      <c r="H1447" s="36">
        <v>0.39</v>
      </c>
      <c r="I1447" s="57">
        <v>4.7921591963411583</v>
      </c>
      <c r="J1447" s="57">
        <v>66471.545247897186</v>
      </c>
      <c r="K1447" s="57">
        <v>20.41664433349592</v>
      </c>
      <c r="L1447" s="52">
        <v>1.4</v>
      </c>
      <c r="M1447" s="56">
        <v>40.4</v>
      </c>
      <c r="N1447" s="37" t="s">
        <v>238</v>
      </c>
    </row>
    <row r="1448" spans="1:14">
      <c r="A1448" s="34">
        <v>42328</v>
      </c>
      <c r="B1448" s="35">
        <v>0.44791666666666669</v>
      </c>
      <c r="C1448" s="36">
        <v>1</v>
      </c>
      <c r="D1448" s="36">
        <v>105</v>
      </c>
      <c r="E1448" s="36" t="s">
        <v>55</v>
      </c>
      <c r="F1448" s="36">
        <v>2</v>
      </c>
      <c r="G1448" s="36" t="s">
        <v>128</v>
      </c>
      <c r="H1448" s="36">
        <v>0.39</v>
      </c>
      <c r="I1448" s="57">
        <v>0.16772062946352836</v>
      </c>
      <c r="J1448" s="57">
        <v>19146.832450430404</v>
      </c>
      <c r="K1448" s="57">
        <v>-0.39393819277560282</v>
      </c>
      <c r="L1448" s="52">
        <v>1.6</v>
      </c>
      <c r="M1448" s="56">
        <v>58.6</v>
      </c>
      <c r="N1448" s="37" t="s">
        <v>238</v>
      </c>
    </row>
    <row r="1449" spans="1:14">
      <c r="A1449" s="34">
        <v>42328</v>
      </c>
      <c r="B1449" s="35">
        <v>0.44791666666666669</v>
      </c>
      <c r="C1449" s="36">
        <v>1</v>
      </c>
      <c r="D1449" s="36">
        <v>107</v>
      </c>
      <c r="E1449" s="36" t="s">
        <v>59</v>
      </c>
      <c r="F1449" s="36">
        <v>3</v>
      </c>
      <c r="G1449" s="36" t="s">
        <v>128</v>
      </c>
      <c r="H1449" s="36">
        <v>0.39</v>
      </c>
      <c r="I1449" s="57">
        <v>7.6443736668614939</v>
      </c>
      <c r="J1449" s="57">
        <v>63884.883327654919</v>
      </c>
      <c r="K1449" s="57">
        <v>21.272609455506821</v>
      </c>
      <c r="L1449" s="52">
        <v>0.75</v>
      </c>
      <c r="M1449" s="56">
        <v>39.1</v>
      </c>
      <c r="N1449" s="37" t="s">
        <v>238</v>
      </c>
    </row>
    <row r="1450" spans="1:14">
      <c r="A1450" s="34">
        <v>42328</v>
      </c>
      <c r="B1450" s="35">
        <v>0.44791666666666669</v>
      </c>
      <c r="C1450" s="36">
        <v>1</v>
      </c>
      <c r="D1450" s="36">
        <v>107</v>
      </c>
      <c r="E1450" s="36" t="s">
        <v>59</v>
      </c>
      <c r="F1450" s="36">
        <v>4</v>
      </c>
      <c r="G1450" s="36" t="s">
        <v>128</v>
      </c>
      <c r="H1450" s="36">
        <v>0.39</v>
      </c>
      <c r="I1450" s="57">
        <v>2.5147715361863945</v>
      </c>
      <c r="J1450" s="57">
        <v>15499.774044690819</v>
      </c>
      <c r="K1450" s="57">
        <v>7.5540688045895727</v>
      </c>
      <c r="L1450" s="52">
        <v>0.8</v>
      </c>
      <c r="M1450" s="56">
        <v>44.6</v>
      </c>
      <c r="N1450" s="37" t="s">
        <v>238</v>
      </c>
    </row>
    <row r="1451" spans="1:14">
      <c r="A1451" s="34">
        <v>42328</v>
      </c>
      <c r="B1451" s="35" t="s">
        <v>270</v>
      </c>
      <c r="C1451" s="36">
        <v>1</v>
      </c>
      <c r="D1451" s="36">
        <v>111</v>
      </c>
      <c r="E1451" s="36" t="s">
        <v>45</v>
      </c>
      <c r="F1451" s="36">
        <v>5</v>
      </c>
      <c r="G1451" s="36" t="s">
        <v>114</v>
      </c>
      <c r="H1451" s="36" t="s">
        <v>238</v>
      </c>
      <c r="I1451" s="57" t="s">
        <v>238</v>
      </c>
      <c r="J1451" s="57" t="s">
        <v>238</v>
      </c>
      <c r="K1451" s="57" t="s">
        <v>238</v>
      </c>
      <c r="L1451" s="52" t="s">
        <v>238</v>
      </c>
      <c r="M1451" s="56" t="s">
        <v>238</v>
      </c>
      <c r="N1451" s="37" t="s">
        <v>141</v>
      </c>
    </row>
    <row r="1452" spans="1:14">
      <c r="A1452" s="34">
        <v>42328</v>
      </c>
      <c r="B1452" s="35" t="s">
        <v>270</v>
      </c>
      <c r="C1452" s="36">
        <v>1</v>
      </c>
      <c r="D1452" s="36">
        <v>111</v>
      </c>
      <c r="E1452" s="36" t="s">
        <v>45</v>
      </c>
      <c r="F1452" s="36">
        <v>6</v>
      </c>
      <c r="G1452" s="36" t="s">
        <v>114</v>
      </c>
      <c r="H1452" s="36" t="s">
        <v>238</v>
      </c>
      <c r="I1452" s="57" t="s">
        <v>238</v>
      </c>
      <c r="J1452" s="57" t="s">
        <v>238</v>
      </c>
      <c r="K1452" s="57" t="s">
        <v>238</v>
      </c>
      <c r="L1452" s="52" t="s">
        <v>238</v>
      </c>
      <c r="M1452" s="56" t="s">
        <v>238</v>
      </c>
      <c r="N1452" s="37" t="s">
        <v>141</v>
      </c>
    </row>
    <row r="1453" spans="1:14">
      <c r="A1453" s="34">
        <v>42328</v>
      </c>
      <c r="B1453" s="35" t="s">
        <v>270</v>
      </c>
      <c r="C1453" s="36">
        <v>1</v>
      </c>
      <c r="D1453" s="36">
        <v>113</v>
      </c>
      <c r="E1453" s="36" t="s">
        <v>46</v>
      </c>
      <c r="F1453" s="36">
        <v>7</v>
      </c>
      <c r="G1453" s="36" t="s">
        <v>114</v>
      </c>
      <c r="H1453" s="36" t="s">
        <v>238</v>
      </c>
      <c r="I1453" s="57" t="s">
        <v>238</v>
      </c>
      <c r="J1453" s="57" t="s">
        <v>238</v>
      </c>
      <c r="K1453" s="57" t="s">
        <v>238</v>
      </c>
      <c r="L1453" s="52" t="s">
        <v>238</v>
      </c>
      <c r="M1453" s="56" t="s">
        <v>238</v>
      </c>
      <c r="N1453" s="37" t="s">
        <v>141</v>
      </c>
    </row>
    <row r="1454" spans="1:14">
      <c r="A1454" s="34">
        <v>42328</v>
      </c>
      <c r="B1454" s="35" t="s">
        <v>270</v>
      </c>
      <c r="C1454" s="36">
        <v>1</v>
      </c>
      <c r="D1454" s="36">
        <v>113</v>
      </c>
      <c r="E1454" s="36" t="s">
        <v>46</v>
      </c>
      <c r="F1454" s="36">
        <v>8</v>
      </c>
      <c r="G1454" s="36" t="s">
        <v>114</v>
      </c>
      <c r="H1454" s="36" t="s">
        <v>238</v>
      </c>
      <c r="I1454" s="57" t="s">
        <v>238</v>
      </c>
      <c r="J1454" s="57" t="s">
        <v>238</v>
      </c>
      <c r="K1454" s="57" t="s">
        <v>238</v>
      </c>
      <c r="L1454" s="52" t="s">
        <v>238</v>
      </c>
      <c r="M1454" s="56" t="s">
        <v>238</v>
      </c>
      <c r="N1454" s="37" t="s">
        <v>141</v>
      </c>
    </row>
    <row r="1455" spans="1:14">
      <c r="A1455" s="34">
        <v>42328</v>
      </c>
      <c r="B1455" s="35" t="s">
        <v>270</v>
      </c>
      <c r="C1455" s="36">
        <v>3</v>
      </c>
      <c r="D1455" s="36">
        <v>311</v>
      </c>
      <c r="E1455" s="36" t="s">
        <v>46</v>
      </c>
      <c r="F1455" s="36">
        <v>9</v>
      </c>
      <c r="G1455" s="36" t="s">
        <v>114</v>
      </c>
      <c r="H1455" s="36" t="s">
        <v>238</v>
      </c>
      <c r="I1455" s="57" t="s">
        <v>238</v>
      </c>
      <c r="J1455" s="57" t="s">
        <v>238</v>
      </c>
      <c r="K1455" s="57" t="s">
        <v>238</v>
      </c>
      <c r="L1455" s="52" t="s">
        <v>238</v>
      </c>
      <c r="M1455" s="56" t="s">
        <v>238</v>
      </c>
      <c r="N1455" s="37" t="s">
        <v>141</v>
      </c>
    </row>
    <row r="1456" spans="1:14">
      <c r="A1456" s="34">
        <v>42328</v>
      </c>
      <c r="B1456" s="35" t="s">
        <v>270</v>
      </c>
      <c r="C1456" s="36">
        <v>3</v>
      </c>
      <c r="D1456" s="36">
        <v>311</v>
      </c>
      <c r="E1456" s="36" t="s">
        <v>46</v>
      </c>
      <c r="F1456" s="36">
        <v>10</v>
      </c>
      <c r="G1456" s="36" t="s">
        <v>114</v>
      </c>
      <c r="H1456" s="36" t="s">
        <v>238</v>
      </c>
      <c r="I1456" s="57" t="s">
        <v>238</v>
      </c>
      <c r="J1456" s="57" t="s">
        <v>238</v>
      </c>
      <c r="K1456" s="57" t="s">
        <v>238</v>
      </c>
      <c r="L1456" s="52" t="s">
        <v>238</v>
      </c>
      <c r="M1456" s="56" t="s">
        <v>238</v>
      </c>
      <c r="N1456" s="37" t="s">
        <v>141</v>
      </c>
    </row>
    <row r="1457" spans="1:14">
      <c r="A1457" s="34">
        <v>42328</v>
      </c>
      <c r="B1457" s="35" t="s">
        <v>270</v>
      </c>
      <c r="C1457" s="36">
        <v>3</v>
      </c>
      <c r="D1457" s="36">
        <v>305</v>
      </c>
      <c r="E1457" s="36" t="s">
        <v>45</v>
      </c>
      <c r="F1457" s="36">
        <v>11</v>
      </c>
      <c r="G1457" s="36" t="s">
        <v>114</v>
      </c>
      <c r="H1457" s="36" t="s">
        <v>238</v>
      </c>
      <c r="I1457" s="57" t="s">
        <v>238</v>
      </c>
      <c r="J1457" s="57" t="s">
        <v>238</v>
      </c>
      <c r="K1457" s="57" t="s">
        <v>238</v>
      </c>
      <c r="L1457" s="52" t="s">
        <v>238</v>
      </c>
      <c r="M1457" s="56" t="s">
        <v>238</v>
      </c>
      <c r="N1457" s="37" t="s">
        <v>141</v>
      </c>
    </row>
    <row r="1458" spans="1:14">
      <c r="A1458" s="34">
        <v>42328</v>
      </c>
      <c r="B1458" s="35" t="s">
        <v>270</v>
      </c>
      <c r="C1458" s="36">
        <v>3</v>
      </c>
      <c r="D1458" s="36">
        <v>305</v>
      </c>
      <c r="E1458" s="36" t="s">
        <v>45</v>
      </c>
      <c r="F1458" s="36">
        <v>12</v>
      </c>
      <c r="G1458" s="36" t="s">
        <v>114</v>
      </c>
      <c r="H1458" s="36" t="s">
        <v>238</v>
      </c>
      <c r="I1458" s="57" t="s">
        <v>238</v>
      </c>
      <c r="J1458" s="57" t="s">
        <v>238</v>
      </c>
      <c r="K1458" s="57" t="s">
        <v>238</v>
      </c>
      <c r="L1458" s="52" t="s">
        <v>238</v>
      </c>
      <c r="M1458" s="56" t="s">
        <v>238</v>
      </c>
      <c r="N1458" s="37" t="s">
        <v>141</v>
      </c>
    </row>
    <row r="1459" spans="1:14">
      <c r="A1459" s="34">
        <v>42328</v>
      </c>
      <c r="B1459" s="35">
        <v>0.52222222222222225</v>
      </c>
      <c r="C1459" s="36">
        <v>3</v>
      </c>
      <c r="D1459" s="36">
        <v>308</v>
      </c>
      <c r="E1459" s="36" t="s">
        <v>55</v>
      </c>
      <c r="F1459" s="36">
        <v>13</v>
      </c>
      <c r="G1459" s="36" t="s">
        <v>128</v>
      </c>
      <c r="H1459" s="36">
        <v>2.06</v>
      </c>
      <c r="I1459" s="57">
        <v>0.685773471263321</v>
      </c>
      <c r="J1459" s="57">
        <v>8191.9077202942171</v>
      </c>
      <c r="K1459" s="57">
        <v>-1.3666590871977928</v>
      </c>
      <c r="L1459" s="52">
        <v>2.1</v>
      </c>
      <c r="M1459" s="56">
        <v>51.2</v>
      </c>
      <c r="N1459" s="37" t="s">
        <v>238</v>
      </c>
    </row>
    <row r="1460" spans="1:14">
      <c r="A1460" s="34">
        <v>42328</v>
      </c>
      <c r="B1460" s="35">
        <v>0.52222222222222225</v>
      </c>
      <c r="C1460" s="36">
        <v>3</v>
      </c>
      <c r="D1460" s="36">
        <v>308</v>
      </c>
      <c r="E1460" s="36" t="s">
        <v>55</v>
      </c>
      <c r="F1460" s="36">
        <v>14</v>
      </c>
      <c r="G1460" s="36" t="s">
        <v>128</v>
      </c>
      <c r="H1460" s="36">
        <v>2.06</v>
      </c>
      <c r="I1460" s="57">
        <v>2.6989803766582496</v>
      </c>
      <c r="J1460" s="57">
        <v>71972.556219612103</v>
      </c>
      <c r="K1460" s="57">
        <v>14.496950823270234</v>
      </c>
      <c r="L1460" s="52">
        <v>3.8</v>
      </c>
      <c r="M1460" s="56">
        <v>56.2</v>
      </c>
      <c r="N1460" s="37" t="s">
        <v>238</v>
      </c>
    </row>
    <row r="1461" spans="1:14">
      <c r="A1461" s="34">
        <v>42328</v>
      </c>
      <c r="B1461" s="35">
        <v>0.52222222222222225</v>
      </c>
      <c r="C1461" s="36">
        <v>3</v>
      </c>
      <c r="D1461" s="36">
        <v>309</v>
      </c>
      <c r="E1461" s="36" t="s">
        <v>59</v>
      </c>
      <c r="F1461" s="36">
        <v>15</v>
      </c>
      <c r="G1461" s="36" t="s">
        <v>128</v>
      </c>
      <c r="H1461" s="36">
        <v>2.06</v>
      </c>
      <c r="I1461" s="57">
        <v>2.1283048454500855</v>
      </c>
      <c r="J1461" s="57">
        <v>15988.35218208595</v>
      </c>
      <c r="K1461" s="57">
        <v>-5.0935838613561195</v>
      </c>
      <c r="L1461" s="52">
        <v>1.5</v>
      </c>
      <c r="M1461" s="56">
        <v>51.6</v>
      </c>
      <c r="N1461" s="37" t="s">
        <v>238</v>
      </c>
    </row>
    <row r="1462" spans="1:14">
      <c r="A1462" s="34">
        <v>42328</v>
      </c>
      <c r="B1462" s="35">
        <v>0.52222222222222225</v>
      </c>
      <c r="C1462" s="36">
        <v>3</v>
      </c>
      <c r="D1462" s="36">
        <v>309</v>
      </c>
      <c r="E1462" s="36" t="s">
        <v>59</v>
      </c>
      <c r="F1462" s="36">
        <v>16</v>
      </c>
      <c r="G1462" s="36" t="s">
        <v>128</v>
      </c>
      <c r="H1462" s="36">
        <v>2.06</v>
      </c>
      <c r="I1462" s="57">
        <v>5.1650384815403516</v>
      </c>
      <c r="J1462" s="57">
        <v>18460.833297301462</v>
      </c>
      <c r="K1462" s="57">
        <v>7.4356595683993971</v>
      </c>
      <c r="L1462" s="52">
        <v>2.0999999999999996</v>
      </c>
      <c r="M1462" s="56">
        <v>38</v>
      </c>
      <c r="N1462" s="37" t="s">
        <v>238</v>
      </c>
    </row>
    <row r="1463" spans="1:14">
      <c r="A1463" s="34">
        <v>42328</v>
      </c>
      <c r="B1463" s="35" t="s">
        <v>270</v>
      </c>
      <c r="C1463" s="36">
        <v>4</v>
      </c>
      <c r="D1463" s="36">
        <v>409</v>
      </c>
      <c r="E1463" s="36" t="s">
        <v>45</v>
      </c>
      <c r="F1463" s="36">
        <v>17</v>
      </c>
      <c r="G1463" s="36" t="s">
        <v>114</v>
      </c>
      <c r="H1463" s="36" t="s">
        <v>238</v>
      </c>
      <c r="I1463" s="57" t="s">
        <v>238</v>
      </c>
      <c r="J1463" s="57" t="s">
        <v>238</v>
      </c>
      <c r="K1463" s="57" t="s">
        <v>238</v>
      </c>
      <c r="L1463" s="52" t="s">
        <v>238</v>
      </c>
      <c r="M1463" s="56" t="s">
        <v>238</v>
      </c>
      <c r="N1463" s="37" t="s">
        <v>141</v>
      </c>
    </row>
    <row r="1464" spans="1:14">
      <c r="A1464" s="34">
        <v>42328</v>
      </c>
      <c r="B1464" s="35" t="s">
        <v>270</v>
      </c>
      <c r="C1464" s="36">
        <v>4</v>
      </c>
      <c r="D1464" s="36">
        <v>409</v>
      </c>
      <c r="E1464" s="36" t="s">
        <v>45</v>
      </c>
      <c r="F1464" s="36">
        <v>18</v>
      </c>
      <c r="G1464" s="36" t="s">
        <v>114</v>
      </c>
      <c r="H1464" s="36" t="s">
        <v>238</v>
      </c>
      <c r="I1464" s="57" t="s">
        <v>238</v>
      </c>
      <c r="J1464" s="57" t="s">
        <v>238</v>
      </c>
      <c r="K1464" s="57" t="s">
        <v>238</v>
      </c>
      <c r="L1464" s="52" t="s">
        <v>238</v>
      </c>
      <c r="M1464" s="56" t="s">
        <v>238</v>
      </c>
      <c r="N1464" s="37" t="s">
        <v>141</v>
      </c>
    </row>
    <row r="1465" spans="1:14">
      <c r="A1465" s="34">
        <v>42328</v>
      </c>
      <c r="B1465" s="35">
        <v>5.9027777777777783E-2</v>
      </c>
      <c r="C1465" s="36">
        <v>4</v>
      </c>
      <c r="D1465" s="36">
        <v>404</v>
      </c>
      <c r="E1465" s="36" t="s">
        <v>59</v>
      </c>
      <c r="F1465" s="36">
        <v>19</v>
      </c>
      <c r="G1465" s="36" t="s">
        <v>128</v>
      </c>
      <c r="H1465" s="36">
        <v>1.77</v>
      </c>
      <c r="I1465" s="57">
        <v>1.5372169503193973</v>
      </c>
      <c r="J1465" s="57">
        <v>5002.0965658900923</v>
      </c>
      <c r="K1465" s="57">
        <v>3.854937697225937</v>
      </c>
      <c r="L1465" s="52">
        <v>1.65</v>
      </c>
      <c r="M1465" s="56">
        <v>41</v>
      </c>
      <c r="N1465" s="37" t="s">
        <v>238</v>
      </c>
    </row>
    <row r="1466" spans="1:14">
      <c r="A1466" s="34">
        <v>42328</v>
      </c>
      <c r="B1466" s="35">
        <v>5.9027777777777783E-2</v>
      </c>
      <c r="C1466" s="36">
        <v>4</v>
      </c>
      <c r="D1466" s="36">
        <v>404</v>
      </c>
      <c r="E1466" s="36" t="s">
        <v>59</v>
      </c>
      <c r="F1466" s="36">
        <v>20</v>
      </c>
      <c r="G1466" s="36" t="s">
        <v>128</v>
      </c>
      <c r="H1466" s="36">
        <v>1.77</v>
      </c>
      <c r="I1466" s="57">
        <v>8.2629191484122391</v>
      </c>
      <c r="J1466" s="57">
        <v>35288.745884566153</v>
      </c>
      <c r="K1466" s="57">
        <v>2.7964349875858914</v>
      </c>
      <c r="L1466" s="52">
        <v>2.0499999999999998</v>
      </c>
      <c r="M1466" s="56">
        <v>50.5</v>
      </c>
      <c r="N1466" s="37" t="s">
        <v>238</v>
      </c>
    </row>
    <row r="1467" spans="1:14">
      <c r="A1467" s="34">
        <v>42328</v>
      </c>
      <c r="B1467" s="35">
        <v>5.9027777777777783E-2</v>
      </c>
      <c r="C1467" s="36">
        <v>4</v>
      </c>
      <c r="D1467" s="36">
        <v>406</v>
      </c>
      <c r="E1467" s="36" t="s">
        <v>55</v>
      </c>
      <c r="F1467" s="36">
        <v>21</v>
      </c>
      <c r="G1467" s="36" t="s">
        <v>128</v>
      </c>
      <c r="H1467" s="36">
        <v>1.77</v>
      </c>
      <c r="I1467" s="57">
        <v>2.675936242105764</v>
      </c>
      <c r="J1467" s="57">
        <v>10549.051555771252</v>
      </c>
      <c r="K1467" s="57">
        <v>4.761750031598238</v>
      </c>
      <c r="L1467" s="52">
        <v>3.45</v>
      </c>
      <c r="M1467" s="56">
        <v>60.1</v>
      </c>
      <c r="N1467" s="37" t="s">
        <v>238</v>
      </c>
    </row>
    <row r="1468" spans="1:14">
      <c r="A1468" s="34">
        <v>42328</v>
      </c>
      <c r="B1468" s="35">
        <v>5.9027777777777783E-2</v>
      </c>
      <c r="C1468" s="36">
        <v>4</v>
      </c>
      <c r="D1468" s="36">
        <v>406</v>
      </c>
      <c r="E1468" s="36" t="s">
        <v>55</v>
      </c>
      <c r="F1468" s="36">
        <v>22</v>
      </c>
      <c r="G1468" s="36" t="s">
        <v>128</v>
      </c>
      <c r="H1468" s="36">
        <v>1.77</v>
      </c>
      <c r="I1468" s="57">
        <v>1.765295205428449</v>
      </c>
      <c r="J1468" s="57">
        <v>22258.695646119682</v>
      </c>
      <c r="K1468" s="57">
        <v>8.6023459017495369</v>
      </c>
      <c r="L1468" s="52">
        <v>1.5</v>
      </c>
      <c r="M1468" s="56">
        <v>54.3</v>
      </c>
      <c r="N1468" s="37" t="s">
        <v>238</v>
      </c>
    </row>
    <row r="1469" spans="1:14">
      <c r="A1469" s="34">
        <v>42328</v>
      </c>
      <c r="B1469" s="35" t="s">
        <v>270</v>
      </c>
      <c r="C1469" s="36">
        <v>4</v>
      </c>
      <c r="D1469" s="36">
        <v>414</v>
      </c>
      <c r="E1469" s="36" t="s">
        <v>46</v>
      </c>
      <c r="F1469" s="36">
        <v>23</v>
      </c>
      <c r="G1469" s="36" t="s">
        <v>114</v>
      </c>
      <c r="H1469" s="36" t="s">
        <v>238</v>
      </c>
      <c r="I1469" s="57" t="s">
        <v>238</v>
      </c>
      <c r="J1469" s="57" t="s">
        <v>238</v>
      </c>
      <c r="K1469" s="57" t="s">
        <v>238</v>
      </c>
      <c r="L1469" s="52" t="s">
        <v>238</v>
      </c>
      <c r="M1469" s="56" t="s">
        <v>238</v>
      </c>
      <c r="N1469" s="37" t="s">
        <v>141</v>
      </c>
    </row>
    <row r="1470" spans="1:14">
      <c r="A1470" s="34">
        <v>42328</v>
      </c>
      <c r="B1470" s="35" t="s">
        <v>270</v>
      </c>
      <c r="C1470" s="36">
        <v>4</v>
      </c>
      <c r="D1470" s="36">
        <v>414</v>
      </c>
      <c r="E1470" s="36" t="s">
        <v>46</v>
      </c>
      <c r="F1470" s="36">
        <v>24</v>
      </c>
      <c r="G1470" s="36" t="s">
        <v>114</v>
      </c>
      <c r="H1470" s="36" t="s">
        <v>238</v>
      </c>
      <c r="I1470" s="57" t="s">
        <v>238</v>
      </c>
      <c r="J1470" s="57" t="s">
        <v>238</v>
      </c>
      <c r="K1470" s="57" t="s">
        <v>238</v>
      </c>
      <c r="L1470" s="52" t="s">
        <v>238</v>
      </c>
      <c r="M1470" s="56" t="s">
        <v>238</v>
      </c>
      <c r="N1470" s="37" t="s">
        <v>141</v>
      </c>
    </row>
    <row r="1471" spans="1:14">
      <c r="A1471" s="34">
        <v>42331</v>
      </c>
      <c r="B1471" s="35">
        <v>0.4375</v>
      </c>
      <c r="C1471" s="36">
        <v>1</v>
      </c>
      <c r="D1471" s="36">
        <v>105</v>
      </c>
      <c r="E1471" s="36" t="s">
        <v>55</v>
      </c>
      <c r="F1471" s="36">
        <v>1</v>
      </c>
      <c r="G1471" s="36" t="s">
        <v>128</v>
      </c>
      <c r="H1471" s="52">
        <v>-1.5049999999999999</v>
      </c>
      <c r="I1471" s="57">
        <v>6.8229114556632435</v>
      </c>
      <c r="J1471" s="57">
        <v>10750.191535581582</v>
      </c>
      <c r="K1471" s="57">
        <v>4.0081168850455882</v>
      </c>
      <c r="L1471" s="52">
        <v>2</v>
      </c>
      <c r="M1471" s="56">
        <v>45</v>
      </c>
      <c r="N1471" s="37" t="s">
        <v>238</v>
      </c>
    </row>
    <row r="1472" spans="1:14">
      <c r="A1472" s="34">
        <v>42331</v>
      </c>
      <c r="B1472" s="35">
        <v>0.4375</v>
      </c>
      <c r="C1472" s="36">
        <v>1</v>
      </c>
      <c r="D1472" s="36">
        <v>105</v>
      </c>
      <c r="E1472" s="36" t="s">
        <v>55</v>
      </c>
      <c r="F1472" s="36">
        <v>2</v>
      </c>
      <c r="G1472" s="36" t="s">
        <v>128</v>
      </c>
      <c r="H1472" s="52">
        <v>-1.5049999999999999</v>
      </c>
      <c r="I1472" s="57">
        <v>4.4128312765885189</v>
      </c>
      <c r="J1472" s="57">
        <v>5729.9094985150041</v>
      </c>
      <c r="K1472" s="57">
        <v>4.5938761963191146</v>
      </c>
      <c r="L1472" s="52">
        <v>1.9</v>
      </c>
      <c r="M1472" s="56">
        <v>37.9</v>
      </c>
      <c r="N1472" s="37" t="s">
        <v>238</v>
      </c>
    </row>
    <row r="1473" spans="1:14">
      <c r="A1473" s="34">
        <v>42331</v>
      </c>
      <c r="B1473" s="35">
        <v>0.4375</v>
      </c>
      <c r="C1473" s="36">
        <v>1</v>
      </c>
      <c r="D1473" s="36">
        <v>107</v>
      </c>
      <c r="E1473" s="36" t="s">
        <v>59</v>
      </c>
      <c r="F1473" s="36">
        <v>3</v>
      </c>
      <c r="G1473" s="36" t="s">
        <v>128</v>
      </c>
      <c r="H1473" s="52">
        <v>-1.5049999999999999</v>
      </c>
      <c r="I1473" s="57">
        <v>12.837182567916154</v>
      </c>
      <c r="J1473" s="57">
        <v>14070.985796862513</v>
      </c>
      <c r="K1473" s="57">
        <v>4.3786720589932573</v>
      </c>
      <c r="L1473" s="52">
        <v>1.75</v>
      </c>
      <c r="M1473" s="56">
        <v>47.8</v>
      </c>
      <c r="N1473" s="37" t="s">
        <v>238</v>
      </c>
    </row>
    <row r="1474" spans="1:14">
      <c r="A1474" s="34">
        <v>42331</v>
      </c>
      <c r="B1474" s="35">
        <v>0.4375</v>
      </c>
      <c r="C1474" s="36">
        <v>1</v>
      </c>
      <c r="D1474" s="36">
        <v>107</v>
      </c>
      <c r="E1474" s="36" t="s">
        <v>59</v>
      </c>
      <c r="F1474" s="36">
        <v>4</v>
      </c>
      <c r="G1474" s="36" t="s">
        <v>128</v>
      </c>
      <c r="H1474" s="52">
        <v>-1.5049999999999999</v>
      </c>
      <c r="I1474" s="57">
        <v>24.031644131322626</v>
      </c>
      <c r="J1474" s="57">
        <v>19668.073368649952</v>
      </c>
      <c r="K1474" s="57">
        <v>9.2128465665382215</v>
      </c>
      <c r="L1474" s="52">
        <v>0.85</v>
      </c>
      <c r="M1474" s="56">
        <v>39.200000000000003</v>
      </c>
      <c r="N1474" s="37" t="s">
        <v>238</v>
      </c>
    </row>
    <row r="1475" spans="1:14">
      <c r="A1475" s="34">
        <v>42331</v>
      </c>
      <c r="B1475" s="35" t="s">
        <v>270</v>
      </c>
      <c r="C1475" s="36">
        <v>1</v>
      </c>
      <c r="D1475" s="36">
        <v>111</v>
      </c>
      <c r="E1475" s="36" t="s">
        <v>45</v>
      </c>
      <c r="F1475" s="36">
        <v>5</v>
      </c>
      <c r="G1475" s="36" t="s">
        <v>114</v>
      </c>
      <c r="H1475" s="36" t="s">
        <v>238</v>
      </c>
      <c r="I1475" s="57" t="s">
        <v>238</v>
      </c>
      <c r="J1475" s="57" t="s">
        <v>238</v>
      </c>
      <c r="K1475" s="57" t="s">
        <v>238</v>
      </c>
      <c r="L1475" s="52" t="s">
        <v>238</v>
      </c>
      <c r="M1475" s="56" t="s">
        <v>238</v>
      </c>
      <c r="N1475" s="37" t="s">
        <v>142</v>
      </c>
    </row>
    <row r="1476" spans="1:14">
      <c r="A1476" s="34">
        <v>42331</v>
      </c>
      <c r="B1476" s="35" t="s">
        <v>270</v>
      </c>
      <c r="C1476" s="36">
        <v>1</v>
      </c>
      <c r="D1476" s="36">
        <v>111</v>
      </c>
      <c r="E1476" s="36" t="s">
        <v>45</v>
      </c>
      <c r="F1476" s="36">
        <v>6</v>
      </c>
      <c r="G1476" s="36" t="s">
        <v>114</v>
      </c>
      <c r="H1476" s="36" t="s">
        <v>238</v>
      </c>
      <c r="I1476" s="57" t="s">
        <v>238</v>
      </c>
      <c r="J1476" s="57" t="s">
        <v>238</v>
      </c>
      <c r="K1476" s="57" t="s">
        <v>238</v>
      </c>
      <c r="L1476" s="52" t="s">
        <v>238</v>
      </c>
      <c r="M1476" s="56" t="s">
        <v>238</v>
      </c>
      <c r="N1476" s="37" t="s">
        <v>142</v>
      </c>
    </row>
    <row r="1477" spans="1:14">
      <c r="A1477" s="34">
        <v>42331</v>
      </c>
      <c r="B1477" s="35" t="s">
        <v>270</v>
      </c>
      <c r="C1477" s="36">
        <v>1</v>
      </c>
      <c r="D1477" s="36">
        <v>113</v>
      </c>
      <c r="E1477" s="36" t="s">
        <v>46</v>
      </c>
      <c r="F1477" s="36">
        <v>7</v>
      </c>
      <c r="G1477" s="36" t="s">
        <v>114</v>
      </c>
      <c r="H1477" s="36" t="s">
        <v>238</v>
      </c>
      <c r="I1477" s="57" t="s">
        <v>238</v>
      </c>
      <c r="J1477" s="57" t="s">
        <v>238</v>
      </c>
      <c r="K1477" s="57" t="s">
        <v>238</v>
      </c>
      <c r="L1477" s="52" t="s">
        <v>238</v>
      </c>
      <c r="M1477" s="56" t="s">
        <v>238</v>
      </c>
      <c r="N1477" s="37" t="s">
        <v>142</v>
      </c>
    </row>
    <row r="1478" spans="1:14">
      <c r="A1478" s="34">
        <v>42331</v>
      </c>
      <c r="B1478" s="35" t="s">
        <v>270</v>
      </c>
      <c r="C1478" s="36">
        <v>1</v>
      </c>
      <c r="D1478" s="36">
        <v>113</v>
      </c>
      <c r="E1478" s="36" t="s">
        <v>46</v>
      </c>
      <c r="F1478" s="36">
        <v>8</v>
      </c>
      <c r="G1478" s="36" t="s">
        <v>114</v>
      </c>
      <c r="H1478" s="36" t="s">
        <v>238</v>
      </c>
      <c r="I1478" s="57" t="s">
        <v>238</v>
      </c>
      <c r="J1478" s="57" t="s">
        <v>238</v>
      </c>
      <c r="K1478" s="57" t="s">
        <v>238</v>
      </c>
      <c r="L1478" s="52" t="s">
        <v>238</v>
      </c>
      <c r="M1478" s="56" t="s">
        <v>238</v>
      </c>
      <c r="N1478" s="37" t="s">
        <v>142</v>
      </c>
    </row>
    <row r="1479" spans="1:14">
      <c r="A1479" s="34">
        <v>42331</v>
      </c>
      <c r="B1479" s="35" t="s">
        <v>270</v>
      </c>
      <c r="C1479" s="36">
        <v>3</v>
      </c>
      <c r="D1479" s="36">
        <v>311</v>
      </c>
      <c r="E1479" s="36" t="s">
        <v>46</v>
      </c>
      <c r="F1479" s="36">
        <v>9</v>
      </c>
      <c r="G1479" s="36" t="s">
        <v>114</v>
      </c>
      <c r="H1479" s="36" t="s">
        <v>238</v>
      </c>
      <c r="I1479" s="57" t="s">
        <v>238</v>
      </c>
      <c r="J1479" s="57" t="s">
        <v>238</v>
      </c>
      <c r="K1479" s="57" t="s">
        <v>238</v>
      </c>
      <c r="L1479" s="52" t="s">
        <v>238</v>
      </c>
      <c r="M1479" s="56" t="s">
        <v>238</v>
      </c>
      <c r="N1479" s="37" t="s">
        <v>142</v>
      </c>
    </row>
    <row r="1480" spans="1:14">
      <c r="A1480" s="34">
        <v>42331</v>
      </c>
      <c r="B1480" s="35" t="s">
        <v>270</v>
      </c>
      <c r="C1480" s="36">
        <v>3</v>
      </c>
      <c r="D1480" s="36">
        <v>311</v>
      </c>
      <c r="E1480" s="36" t="s">
        <v>46</v>
      </c>
      <c r="F1480" s="36">
        <v>10</v>
      </c>
      <c r="G1480" s="36" t="s">
        <v>114</v>
      </c>
      <c r="H1480" s="36" t="s">
        <v>238</v>
      </c>
      <c r="I1480" s="57" t="s">
        <v>238</v>
      </c>
      <c r="J1480" s="57" t="s">
        <v>238</v>
      </c>
      <c r="K1480" s="57" t="s">
        <v>238</v>
      </c>
      <c r="L1480" s="52" t="s">
        <v>238</v>
      </c>
      <c r="M1480" s="56" t="s">
        <v>238</v>
      </c>
      <c r="N1480" s="37" t="s">
        <v>142</v>
      </c>
    </row>
    <row r="1481" spans="1:14">
      <c r="A1481" s="34">
        <v>42331</v>
      </c>
      <c r="B1481" s="35" t="s">
        <v>270</v>
      </c>
      <c r="C1481" s="36">
        <v>3</v>
      </c>
      <c r="D1481" s="36">
        <v>305</v>
      </c>
      <c r="E1481" s="36" t="s">
        <v>45</v>
      </c>
      <c r="F1481" s="36">
        <v>11</v>
      </c>
      <c r="G1481" s="36" t="s">
        <v>114</v>
      </c>
      <c r="H1481" s="36" t="s">
        <v>238</v>
      </c>
      <c r="I1481" s="57" t="s">
        <v>238</v>
      </c>
      <c r="J1481" s="57" t="s">
        <v>238</v>
      </c>
      <c r="K1481" s="57" t="s">
        <v>238</v>
      </c>
      <c r="L1481" s="52" t="s">
        <v>238</v>
      </c>
      <c r="M1481" s="56" t="s">
        <v>238</v>
      </c>
      <c r="N1481" s="37" t="s">
        <v>142</v>
      </c>
    </row>
    <row r="1482" spans="1:14">
      <c r="A1482" s="34">
        <v>42331</v>
      </c>
      <c r="B1482" s="35" t="s">
        <v>270</v>
      </c>
      <c r="C1482" s="36">
        <v>3</v>
      </c>
      <c r="D1482" s="36">
        <v>305</v>
      </c>
      <c r="E1482" s="36" t="s">
        <v>45</v>
      </c>
      <c r="F1482" s="36">
        <v>12</v>
      </c>
      <c r="G1482" s="36" t="s">
        <v>114</v>
      </c>
      <c r="H1482" s="36" t="s">
        <v>238</v>
      </c>
      <c r="I1482" s="57" t="s">
        <v>238</v>
      </c>
      <c r="J1482" s="57" t="s">
        <v>238</v>
      </c>
      <c r="K1482" s="57" t="s">
        <v>238</v>
      </c>
      <c r="L1482" s="52" t="s">
        <v>238</v>
      </c>
      <c r="M1482" s="56" t="s">
        <v>238</v>
      </c>
      <c r="N1482" s="37" t="s">
        <v>142</v>
      </c>
    </row>
    <row r="1483" spans="1:14">
      <c r="A1483" s="34">
        <v>42331</v>
      </c>
      <c r="B1483" s="35">
        <v>0.48958333333333331</v>
      </c>
      <c r="C1483" s="36">
        <v>3</v>
      </c>
      <c r="D1483" s="36">
        <v>308</v>
      </c>
      <c r="E1483" s="36" t="s">
        <v>55</v>
      </c>
      <c r="F1483" s="36">
        <v>13</v>
      </c>
      <c r="G1483" s="36" t="s">
        <v>128</v>
      </c>
      <c r="H1483" s="36">
        <v>0.24</v>
      </c>
      <c r="I1483" s="57">
        <v>5.6106096909848793</v>
      </c>
      <c r="J1483" s="57">
        <v>11488.967832993882</v>
      </c>
      <c r="K1483" s="57">
        <v>1.5031293166223556</v>
      </c>
      <c r="L1483" s="52">
        <v>2.3499999999999996</v>
      </c>
      <c r="M1483" s="56">
        <v>49.3</v>
      </c>
      <c r="N1483" s="37" t="s">
        <v>238</v>
      </c>
    </row>
    <row r="1484" spans="1:14">
      <c r="A1484" s="34">
        <v>42331</v>
      </c>
      <c r="B1484" s="35">
        <v>0.48958333333333331</v>
      </c>
      <c r="C1484" s="36">
        <v>3</v>
      </c>
      <c r="D1484" s="36">
        <v>308</v>
      </c>
      <c r="E1484" s="36" t="s">
        <v>55</v>
      </c>
      <c r="F1484" s="36">
        <v>14</v>
      </c>
      <c r="G1484" s="36" t="s">
        <v>128</v>
      </c>
      <c r="H1484" s="36">
        <v>0.24</v>
      </c>
      <c r="I1484" s="57">
        <v>11.427381440905609</v>
      </c>
      <c r="J1484" s="57">
        <v>19094.452865944735</v>
      </c>
      <c r="K1484" s="57">
        <v>1.2313773033915343</v>
      </c>
      <c r="L1484" s="52">
        <v>1.95</v>
      </c>
      <c r="M1484" s="56">
        <v>52.8</v>
      </c>
      <c r="N1484" s="37" t="s">
        <v>238</v>
      </c>
    </row>
    <row r="1485" spans="1:14">
      <c r="A1485" s="34">
        <v>42331</v>
      </c>
      <c r="B1485" s="35">
        <v>0.48958333333333331</v>
      </c>
      <c r="C1485" s="36">
        <v>3</v>
      </c>
      <c r="D1485" s="36">
        <v>309</v>
      </c>
      <c r="E1485" s="36" t="s">
        <v>59</v>
      </c>
      <c r="F1485" s="36">
        <v>15</v>
      </c>
      <c r="G1485" s="36" t="s">
        <v>128</v>
      </c>
      <c r="H1485" s="36">
        <v>0.24</v>
      </c>
      <c r="I1485" s="57">
        <v>2.1774105776048338</v>
      </c>
      <c r="J1485" s="57">
        <v>3695.7305156323314</v>
      </c>
      <c r="K1485" s="57">
        <v>0.95265267075316562</v>
      </c>
      <c r="L1485" s="52">
        <v>1.7</v>
      </c>
      <c r="M1485" s="56">
        <v>42</v>
      </c>
      <c r="N1485" s="37" t="s">
        <v>238</v>
      </c>
    </row>
    <row r="1486" spans="1:14">
      <c r="A1486" s="34">
        <v>42331</v>
      </c>
      <c r="B1486" s="35">
        <v>0.48958333333333331</v>
      </c>
      <c r="C1486" s="36">
        <v>3</v>
      </c>
      <c r="D1486" s="36">
        <v>309</v>
      </c>
      <c r="E1486" s="36" t="s">
        <v>59</v>
      </c>
      <c r="F1486" s="36">
        <v>16</v>
      </c>
      <c r="G1486" s="36" t="s">
        <v>128</v>
      </c>
      <c r="H1486" s="36">
        <v>0.24</v>
      </c>
      <c r="I1486" s="57">
        <v>8.6989361253006905</v>
      </c>
      <c r="J1486" s="57">
        <v>11480.890604437933</v>
      </c>
      <c r="K1486" s="57">
        <v>2.4040171761206</v>
      </c>
      <c r="L1486" s="52">
        <v>1.7</v>
      </c>
      <c r="M1486" s="56">
        <v>37.299999999999997</v>
      </c>
      <c r="N1486" s="37" t="s">
        <v>238</v>
      </c>
    </row>
    <row r="1487" spans="1:14">
      <c r="A1487" s="34">
        <v>42331</v>
      </c>
      <c r="B1487" s="35" t="s">
        <v>270</v>
      </c>
      <c r="C1487" s="36">
        <v>4</v>
      </c>
      <c r="D1487" s="36">
        <v>409</v>
      </c>
      <c r="E1487" s="36" t="s">
        <v>45</v>
      </c>
      <c r="F1487" s="36">
        <v>17</v>
      </c>
      <c r="G1487" s="36" t="s">
        <v>114</v>
      </c>
      <c r="H1487" s="36" t="s">
        <v>238</v>
      </c>
      <c r="I1487" s="57" t="s">
        <v>238</v>
      </c>
      <c r="J1487" s="57" t="s">
        <v>238</v>
      </c>
      <c r="K1487" s="57" t="s">
        <v>238</v>
      </c>
      <c r="L1487" s="52" t="s">
        <v>238</v>
      </c>
      <c r="M1487" s="56" t="s">
        <v>238</v>
      </c>
      <c r="N1487" s="37" t="s">
        <v>142</v>
      </c>
    </row>
    <row r="1488" spans="1:14">
      <c r="A1488" s="34">
        <v>42331</v>
      </c>
      <c r="B1488" s="35" t="s">
        <v>270</v>
      </c>
      <c r="C1488" s="36">
        <v>4</v>
      </c>
      <c r="D1488" s="36">
        <v>409</v>
      </c>
      <c r="E1488" s="36" t="s">
        <v>45</v>
      </c>
      <c r="F1488" s="36">
        <v>18</v>
      </c>
      <c r="G1488" s="36" t="s">
        <v>114</v>
      </c>
      <c r="H1488" s="36" t="s">
        <v>238</v>
      </c>
      <c r="I1488" s="57" t="s">
        <v>238</v>
      </c>
      <c r="J1488" s="57" t="s">
        <v>238</v>
      </c>
      <c r="K1488" s="57" t="s">
        <v>238</v>
      </c>
      <c r="L1488" s="52" t="s">
        <v>238</v>
      </c>
      <c r="M1488" s="56" t="s">
        <v>238</v>
      </c>
      <c r="N1488" s="37" t="s">
        <v>142</v>
      </c>
    </row>
    <row r="1489" spans="1:14">
      <c r="A1489" s="34">
        <v>42331</v>
      </c>
      <c r="B1489" s="35">
        <v>0.53472222222222221</v>
      </c>
      <c r="C1489" s="36">
        <v>4</v>
      </c>
      <c r="D1489" s="36">
        <v>404</v>
      </c>
      <c r="E1489" s="36" t="s">
        <v>59</v>
      </c>
      <c r="F1489" s="36">
        <v>19</v>
      </c>
      <c r="G1489" s="36" t="s">
        <v>128</v>
      </c>
      <c r="H1489" s="36">
        <v>1.1100000000000001</v>
      </c>
      <c r="I1489" s="57">
        <v>-0.99784055064621813</v>
      </c>
      <c r="J1489" s="57">
        <v>3291.8980534013463</v>
      </c>
      <c r="K1489" s="57">
        <v>-4.4505706105480787</v>
      </c>
      <c r="L1489" s="52">
        <v>1.4</v>
      </c>
      <c r="M1489" s="56">
        <v>54.5</v>
      </c>
      <c r="N1489" s="37" t="s">
        <v>238</v>
      </c>
    </row>
    <row r="1490" spans="1:14">
      <c r="A1490" s="34">
        <v>42331</v>
      </c>
      <c r="B1490" s="35">
        <v>0.53472222222222221</v>
      </c>
      <c r="C1490" s="36">
        <v>4</v>
      </c>
      <c r="D1490" s="36">
        <v>404</v>
      </c>
      <c r="E1490" s="36" t="s">
        <v>59</v>
      </c>
      <c r="F1490" s="36">
        <v>20</v>
      </c>
      <c r="G1490" s="36" t="s">
        <v>128</v>
      </c>
      <c r="H1490" s="36">
        <v>1.1100000000000001</v>
      </c>
      <c r="I1490" s="57">
        <v>0.52274176210091694</v>
      </c>
      <c r="J1490" s="57">
        <v>8646.7833463176139</v>
      </c>
      <c r="K1490" s="57">
        <v>-2.9389105722071216</v>
      </c>
      <c r="L1490" s="52">
        <v>1.7000000000000002</v>
      </c>
      <c r="M1490" s="56">
        <v>47.1</v>
      </c>
      <c r="N1490" s="37" t="s">
        <v>238</v>
      </c>
    </row>
    <row r="1491" spans="1:14">
      <c r="A1491" s="34">
        <v>42331</v>
      </c>
      <c r="B1491" s="35">
        <v>0.53472222222222221</v>
      </c>
      <c r="C1491" s="36">
        <v>4</v>
      </c>
      <c r="D1491" s="36">
        <v>406</v>
      </c>
      <c r="E1491" s="36" t="s">
        <v>55</v>
      </c>
      <c r="F1491" s="36">
        <v>21</v>
      </c>
      <c r="G1491" s="36" t="s">
        <v>128</v>
      </c>
      <c r="H1491" s="36">
        <v>1.1100000000000001</v>
      </c>
      <c r="I1491" s="57">
        <v>9.2949395692158383</v>
      </c>
      <c r="J1491" s="57">
        <v>18304.912679492845</v>
      </c>
      <c r="K1491" s="57">
        <v>4.5296246377648961</v>
      </c>
      <c r="L1491" s="52">
        <v>1.9</v>
      </c>
      <c r="M1491" s="56">
        <v>43.2</v>
      </c>
      <c r="N1491" s="37" t="s">
        <v>238</v>
      </c>
    </row>
    <row r="1492" spans="1:14">
      <c r="A1492" s="34">
        <v>42331</v>
      </c>
      <c r="B1492" s="35">
        <v>0.53472222222222221</v>
      </c>
      <c r="C1492" s="36">
        <v>4</v>
      </c>
      <c r="D1492" s="36">
        <v>406</v>
      </c>
      <c r="E1492" s="36" t="s">
        <v>55</v>
      </c>
      <c r="F1492" s="36">
        <v>22</v>
      </c>
      <c r="G1492" s="36" t="s">
        <v>128</v>
      </c>
      <c r="H1492" s="36">
        <v>1.1100000000000001</v>
      </c>
      <c r="I1492" s="57">
        <v>6.3335824700397509</v>
      </c>
      <c r="J1492" s="57">
        <v>5863.1222078785086</v>
      </c>
      <c r="K1492" s="57">
        <v>-1.6049742121027704</v>
      </c>
      <c r="L1492" s="52">
        <v>1.6</v>
      </c>
      <c r="M1492" s="56">
        <v>48</v>
      </c>
      <c r="N1492" s="37" t="s">
        <v>238</v>
      </c>
    </row>
    <row r="1493" spans="1:14">
      <c r="A1493" s="34">
        <v>42331</v>
      </c>
      <c r="B1493" s="35" t="s">
        <v>270</v>
      </c>
      <c r="C1493" s="36">
        <v>4</v>
      </c>
      <c r="D1493" s="36">
        <v>414</v>
      </c>
      <c r="E1493" s="36" t="s">
        <v>46</v>
      </c>
      <c r="F1493" s="36">
        <v>23</v>
      </c>
      <c r="G1493" s="36" t="s">
        <v>114</v>
      </c>
      <c r="H1493" s="36" t="s">
        <v>238</v>
      </c>
      <c r="I1493" s="57" t="s">
        <v>238</v>
      </c>
      <c r="J1493" s="57" t="s">
        <v>238</v>
      </c>
      <c r="K1493" s="57" t="s">
        <v>238</v>
      </c>
      <c r="L1493" s="52" t="s">
        <v>238</v>
      </c>
      <c r="M1493" s="56" t="s">
        <v>238</v>
      </c>
      <c r="N1493" s="37" t="s">
        <v>142</v>
      </c>
    </row>
    <row r="1494" spans="1:14">
      <c r="A1494" s="34">
        <v>42331</v>
      </c>
      <c r="B1494" s="35" t="s">
        <v>270</v>
      </c>
      <c r="C1494" s="36">
        <v>4</v>
      </c>
      <c r="D1494" s="36">
        <v>414</v>
      </c>
      <c r="E1494" s="36" t="s">
        <v>46</v>
      </c>
      <c r="F1494" s="36">
        <v>24</v>
      </c>
      <c r="G1494" s="36" t="s">
        <v>114</v>
      </c>
      <c r="H1494" s="36" t="s">
        <v>238</v>
      </c>
      <c r="I1494" s="57" t="s">
        <v>238</v>
      </c>
      <c r="J1494" s="57" t="s">
        <v>238</v>
      </c>
      <c r="K1494" s="57" t="s">
        <v>238</v>
      </c>
      <c r="L1494" s="52" t="s">
        <v>238</v>
      </c>
      <c r="M1494" s="56" t="s">
        <v>238</v>
      </c>
      <c r="N1494" s="37" t="s">
        <v>142</v>
      </c>
    </row>
    <row r="1495" spans="1:14">
      <c r="A1495" s="34">
        <v>42335</v>
      </c>
      <c r="B1495" s="35">
        <v>0.4236111111111111</v>
      </c>
      <c r="C1495" s="36">
        <v>1</v>
      </c>
      <c r="D1495" s="36">
        <v>105</v>
      </c>
      <c r="E1495" s="36" t="s">
        <v>55</v>
      </c>
      <c r="F1495" s="36">
        <v>1</v>
      </c>
      <c r="G1495" s="36" t="s">
        <v>128</v>
      </c>
      <c r="H1495" s="52">
        <v>-1.625</v>
      </c>
      <c r="I1495" s="57">
        <v>1.2489995664373272</v>
      </c>
      <c r="J1495" s="57">
        <v>124.08758674177642</v>
      </c>
      <c r="K1495" s="57">
        <v>6.9179025924653912</v>
      </c>
      <c r="L1495" s="52">
        <v>2.7</v>
      </c>
      <c r="M1495" s="56">
        <v>39.1</v>
      </c>
      <c r="N1495" s="37" t="s">
        <v>238</v>
      </c>
    </row>
    <row r="1496" spans="1:14">
      <c r="A1496" s="34">
        <v>42335</v>
      </c>
      <c r="B1496" s="35">
        <v>0.4236111111111111</v>
      </c>
      <c r="C1496" s="36">
        <v>1</v>
      </c>
      <c r="D1496" s="36">
        <v>105</v>
      </c>
      <c r="E1496" s="36" t="s">
        <v>55</v>
      </c>
      <c r="F1496" s="36">
        <v>2</v>
      </c>
      <c r="G1496" s="36" t="s">
        <v>128</v>
      </c>
      <c r="H1496" s="52">
        <v>-1.625</v>
      </c>
      <c r="I1496" s="57">
        <v>0.24307980015050434</v>
      </c>
      <c r="J1496" s="57">
        <v>2948.9258260573042</v>
      </c>
      <c r="K1496" s="57">
        <v>4.4926282131069852</v>
      </c>
      <c r="L1496" s="52">
        <v>3.15</v>
      </c>
      <c r="M1496" s="56">
        <v>30.4</v>
      </c>
      <c r="N1496" s="37" t="s">
        <v>238</v>
      </c>
    </row>
    <row r="1497" spans="1:14">
      <c r="A1497" s="34">
        <v>42335</v>
      </c>
      <c r="B1497" s="35">
        <v>0.4236111111111111</v>
      </c>
      <c r="C1497" s="36">
        <v>1</v>
      </c>
      <c r="D1497" s="36">
        <v>107</v>
      </c>
      <c r="E1497" s="36" t="s">
        <v>59</v>
      </c>
      <c r="F1497" s="36">
        <v>3</v>
      </c>
      <c r="G1497" s="36" t="s">
        <v>128</v>
      </c>
      <c r="H1497" s="52">
        <v>-1.625</v>
      </c>
      <c r="I1497" s="57">
        <v>3.4429952467224321</v>
      </c>
      <c r="J1497" s="57">
        <v>2643.8050097517757</v>
      </c>
      <c r="K1497" s="57">
        <v>4.2915892375061819</v>
      </c>
      <c r="L1497" s="52">
        <v>3.25</v>
      </c>
      <c r="M1497" s="56">
        <v>46.8</v>
      </c>
      <c r="N1497" s="37" t="s">
        <v>238</v>
      </c>
    </row>
    <row r="1498" spans="1:14">
      <c r="A1498" s="34">
        <v>42335</v>
      </c>
      <c r="B1498" s="35">
        <v>0.4236111111111111</v>
      </c>
      <c r="C1498" s="36">
        <v>1</v>
      </c>
      <c r="D1498" s="36">
        <v>107</v>
      </c>
      <c r="E1498" s="36" t="s">
        <v>59</v>
      </c>
      <c r="F1498" s="36">
        <v>4</v>
      </c>
      <c r="G1498" s="36" t="s">
        <v>128</v>
      </c>
      <c r="H1498" s="52">
        <v>-1.625</v>
      </c>
      <c r="I1498" s="57">
        <v>-1.2738141069586051</v>
      </c>
      <c r="J1498" s="57">
        <v>12305.44077853011</v>
      </c>
      <c r="K1498" s="57">
        <v>2.7282723360686858</v>
      </c>
      <c r="L1498" s="52">
        <v>2.7</v>
      </c>
      <c r="M1498" s="56">
        <v>40.6</v>
      </c>
      <c r="N1498" s="37" t="s">
        <v>238</v>
      </c>
    </row>
    <row r="1499" spans="1:14">
      <c r="A1499" s="34">
        <v>42335</v>
      </c>
      <c r="B1499" s="35" t="s">
        <v>270</v>
      </c>
      <c r="C1499" s="36">
        <v>1</v>
      </c>
      <c r="D1499" s="36">
        <v>111</v>
      </c>
      <c r="E1499" s="36" t="s">
        <v>45</v>
      </c>
      <c r="F1499" s="36">
        <v>5</v>
      </c>
      <c r="G1499" s="36" t="s">
        <v>114</v>
      </c>
      <c r="H1499" s="36" t="s">
        <v>238</v>
      </c>
      <c r="I1499" s="57" t="s">
        <v>238</v>
      </c>
      <c r="J1499" s="57" t="s">
        <v>238</v>
      </c>
      <c r="K1499" s="57" t="s">
        <v>238</v>
      </c>
      <c r="L1499" s="52" t="s">
        <v>238</v>
      </c>
      <c r="M1499" s="56" t="s">
        <v>238</v>
      </c>
      <c r="N1499" s="37" t="s">
        <v>142</v>
      </c>
    </row>
    <row r="1500" spans="1:14">
      <c r="A1500" s="34">
        <v>42335</v>
      </c>
      <c r="B1500" s="35" t="s">
        <v>270</v>
      </c>
      <c r="C1500" s="36">
        <v>1</v>
      </c>
      <c r="D1500" s="36">
        <v>111</v>
      </c>
      <c r="E1500" s="36" t="s">
        <v>45</v>
      </c>
      <c r="F1500" s="36">
        <v>6</v>
      </c>
      <c r="G1500" s="36" t="s">
        <v>114</v>
      </c>
      <c r="H1500" s="36" t="s">
        <v>238</v>
      </c>
      <c r="I1500" s="57" t="s">
        <v>238</v>
      </c>
      <c r="J1500" s="57" t="s">
        <v>238</v>
      </c>
      <c r="K1500" s="57" t="s">
        <v>238</v>
      </c>
      <c r="L1500" s="52" t="s">
        <v>238</v>
      </c>
      <c r="M1500" s="56" t="s">
        <v>238</v>
      </c>
      <c r="N1500" s="37" t="s">
        <v>142</v>
      </c>
    </row>
    <row r="1501" spans="1:14">
      <c r="A1501" s="34">
        <v>42335</v>
      </c>
      <c r="B1501" s="35" t="s">
        <v>270</v>
      </c>
      <c r="C1501" s="36">
        <v>1</v>
      </c>
      <c r="D1501" s="36">
        <v>113</v>
      </c>
      <c r="E1501" s="36" t="s">
        <v>46</v>
      </c>
      <c r="F1501" s="36">
        <v>7</v>
      </c>
      <c r="G1501" s="36" t="s">
        <v>114</v>
      </c>
      <c r="H1501" s="36" t="s">
        <v>238</v>
      </c>
      <c r="I1501" s="57" t="s">
        <v>238</v>
      </c>
      <c r="J1501" s="57" t="s">
        <v>238</v>
      </c>
      <c r="K1501" s="57" t="s">
        <v>238</v>
      </c>
      <c r="L1501" s="52" t="s">
        <v>238</v>
      </c>
      <c r="M1501" s="56" t="s">
        <v>238</v>
      </c>
      <c r="N1501" s="37" t="s">
        <v>142</v>
      </c>
    </row>
    <row r="1502" spans="1:14">
      <c r="A1502" s="34">
        <v>42335</v>
      </c>
      <c r="B1502" s="35" t="s">
        <v>270</v>
      </c>
      <c r="C1502" s="36">
        <v>1</v>
      </c>
      <c r="D1502" s="36">
        <v>113</v>
      </c>
      <c r="E1502" s="36" t="s">
        <v>46</v>
      </c>
      <c r="F1502" s="36">
        <v>8</v>
      </c>
      <c r="G1502" s="36" t="s">
        <v>114</v>
      </c>
      <c r="H1502" s="36" t="s">
        <v>238</v>
      </c>
      <c r="I1502" s="57" t="s">
        <v>238</v>
      </c>
      <c r="J1502" s="57" t="s">
        <v>238</v>
      </c>
      <c r="K1502" s="57" t="s">
        <v>238</v>
      </c>
      <c r="L1502" s="52" t="s">
        <v>238</v>
      </c>
      <c r="M1502" s="56" t="s">
        <v>238</v>
      </c>
      <c r="N1502" s="37" t="s">
        <v>142</v>
      </c>
    </row>
    <row r="1503" spans="1:14">
      <c r="A1503" s="34">
        <v>42335</v>
      </c>
      <c r="B1503" s="35" t="s">
        <v>270</v>
      </c>
      <c r="C1503" s="36">
        <v>3</v>
      </c>
      <c r="D1503" s="36">
        <v>311</v>
      </c>
      <c r="E1503" s="36" t="s">
        <v>46</v>
      </c>
      <c r="F1503" s="36">
        <v>9</v>
      </c>
      <c r="G1503" s="36" t="s">
        <v>114</v>
      </c>
      <c r="H1503" s="36" t="s">
        <v>238</v>
      </c>
      <c r="I1503" s="57" t="s">
        <v>238</v>
      </c>
      <c r="J1503" s="57" t="s">
        <v>238</v>
      </c>
      <c r="K1503" s="57" t="s">
        <v>238</v>
      </c>
      <c r="L1503" s="52" t="s">
        <v>238</v>
      </c>
      <c r="M1503" s="56" t="s">
        <v>238</v>
      </c>
      <c r="N1503" s="37" t="s">
        <v>142</v>
      </c>
    </row>
    <row r="1504" spans="1:14">
      <c r="A1504" s="34">
        <v>42335</v>
      </c>
      <c r="B1504" s="35" t="s">
        <v>270</v>
      </c>
      <c r="C1504" s="36">
        <v>3</v>
      </c>
      <c r="D1504" s="36">
        <v>311</v>
      </c>
      <c r="E1504" s="36" t="s">
        <v>46</v>
      </c>
      <c r="F1504" s="36">
        <v>10</v>
      </c>
      <c r="G1504" s="36" t="s">
        <v>114</v>
      </c>
      <c r="H1504" s="36" t="s">
        <v>238</v>
      </c>
      <c r="I1504" s="57" t="s">
        <v>238</v>
      </c>
      <c r="J1504" s="57" t="s">
        <v>238</v>
      </c>
      <c r="K1504" s="57" t="s">
        <v>238</v>
      </c>
      <c r="L1504" s="52" t="s">
        <v>238</v>
      </c>
      <c r="M1504" s="56" t="s">
        <v>238</v>
      </c>
      <c r="N1504" s="37" t="s">
        <v>142</v>
      </c>
    </row>
    <row r="1505" spans="1:14">
      <c r="A1505" s="34">
        <v>42335</v>
      </c>
      <c r="B1505" s="35" t="s">
        <v>270</v>
      </c>
      <c r="C1505" s="36">
        <v>3</v>
      </c>
      <c r="D1505" s="36">
        <v>305</v>
      </c>
      <c r="E1505" s="36" t="s">
        <v>45</v>
      </c>
      <c r="F1505" s="36">
        <v>11</v>
      </c>
      <c r="G1505" s="36" t="s">
        <v>114</v>
      </c>
      <c r="H1505" s="36" t="s">
        <v>238</v>
      </c>
      <c r="I1505" s="57" t="s">
        <v>238</v>
      </c>
      <c r="J1505" s="57" t="s">
        <v>238</v>
      </c>
      <c r="K1505" s="57" t="s">
        <v>238</v>
      </c>
      <c r="L1505" s="52" t="s">
        <v>238</v>
      </c>
      <c r="M1505" s="56" t="s">
        <v>238</v>
      </c>
      <c r="N1505" s="37" t="s">
        <v>142</v>
      </c>
    </row>
    <row r="1506" spans="1:14">
      <c r="A1506" s="34">
        <v>42335</v>
      </c>
      <c r="B1506" s="35" t="s">
        <v>270</v>
      </c>
      <c r="C1506" s="36">
        <v>3</v>
      </c>
      <c r="D1506" s="36">
        <v>305</v>
      </c>
      <c r="E1506" s="36" t="s">
        <v>45</v>
      </c>
      <c r="F1506" s="36">
        <v>12</v>
      </c>
      <c r="G1506" s="36" t="s">
        <v>114</v>
      </c>
      <c r="H1506" s="36" t="s">
        <v>238</v>
      </c>
      <c r="I1506" s="57" t="s">
        <v>238</v>
      </c>
      <c r="J1506" s="57" t="s">
        <v>238</v>
      </c>
      <c r="K1506" s="57" t="s">
        <v>238</v>
      </c>
      <c r="L1506" s="52" t="s">
        <v>238</v>
      </c>
      <c r="M1506" s="56" t="s">
        <v>238</v>
      </c>
      <c r="N1506" s="37" t="s">
        <v>142</v>
      </c>
    </row>
    <row r="1507" spans="1:14">
      <c r="A1507" s="34">
        <v>42335</v>
      </c>
      <c r="B1507" s="35">
        <v>0.46527777777777773</v>
      </c>
      <c r="C1507" s="36">
        <v>3</v>
      </c>
      <c r="D1507" s="36">
        <v>308</v>
      </c>
      <c r="E1507" s="36" t="s">
        <v>55</v>
      </c>
      <c r="F1507" s="36">
        <v>13</v>
      </c>
      <c r="G1507" s="36" t="s">
        <v>128</v>
      </c>
      <c r="H1507" s="52">
        <v>-1.889</v>
      </c>
      <c r="I1507" s="57">
        <v>6.8051530556636282</v>
      </c>
      <c r="J1507" s="57">
        <v>7098.7684382735042</v>
      </c>
      <c r="K1507" s="57">
        <v>0.73247716403794461</v>
      </c>
      <c r="L1507" s="52">
        <v>2.9</v>
      </c>
      <c r="M1507" s="56">
        <v>46</v>
      </c>
      <c r="N1507" s="37" t="s">
        <v>238</v>
      </c>
    </row>
    <row r="1508" spans="1:14">
      <c r="A1508" s="34">
        <v>42335</v>
      </c>
      <c r="B1508" s="35">
        <v>0.46527777777777773</v>
      </c>
      <c r="C1508" s="36">
        <v>3</v>
      </c>
      <c r="D1508" s="36">
        <v>308</v>
      </c>
      <c r="E1508" s="36" t="s">
        <v>55</v>
      </c>
      <c r="F1508" s="36">
        <v>14</v>
      </c>
      <c r="G1508" s="36" t="s">
        <v>128</v>
      </c>
      <c r="H1508" s="52">
        <v>-1.889</v>
      </c>
      <c r="I1508" s="57">
        <v>8.9437709481409087</v>
      </c>
      <c r="J1508" s="57">
        <v>4790.8899709209745</v>
      </c>
      <c r="K1508" s="57">
        <v>25.226434909549887</v>
      </c>
      <c r="L1508" s="52">
        <v>2.7</v>
      </c>
      <c r="M1508" s="56">
        <v>32.4</v>
      </c>
      <c r="N1508" s="37" t="s">
        <v>238</v>
      </c>
    </row>
    <row r="1509" spans="1:14">
      <c r="A1509" s="34">
        <v>42335</v>
      </c>
      <c r="B1509" s="35">
        <v>0.46527777777777773</v>
      </c>
      <c r="C1509" s="36">
        <v>3</v>
      </c>
      <c r="D1509" s="36">
        <v>309</v>
      </c>
      <c r="E1509" s="36" t="s">
        <v>59</v>
      </c>
      <c r="F1509" s="36">
        <v>15</v>
      </c>
      <c r="G1509" s="36" t="s">
        <v>128</v>
      </c>
      <c r="H1509" s="52">
        <v>-1.889</v>
      </c>
      <c r="I1509" s="57">
        <v>3.6632203777319843E-2</v>
      </c>
      <c r="J1509" s="57">
        <v>1019.2152217399855</v>
      </c>
      <c r="K1509" s="57">
        <v>-3.7799452145665278</v>
      </c>
      <c r="L1509" s="52">
        <v>2.5499999999999998</v>
      </c>
      <c r="M1509" s="56">
        <v>37.200000000000003</v>
      </c>
      <c r="N1509" s="37" t="s">
        <v>238</v>
      </c>
    </row>
    <row r="1510" spans="1:14">
      <c r="A1510" s="34">
        <v>42335</v>
      </c>
      <c r="B1510" s="35">
        <v>0.46527777777777773</v>
      </c>
      <c r="C1510" s="36">
        <v>3</v>
      </c>
      <c r="D1510" s="36">
        <v>309</v>
      </c>
      <c r="E1510" s="36" t="s">
        <v>59</v>
      </c>
      <c r="F1510" s="36">
        <v>16</v>
      </c>
      <c r="G1510" s="36" t="s">
        <v>128</v>
      </c>
      <c r="H1510" s="52">
        <v>-1.889</v>
      </c>
      <c r="I1510" s="57">
        <v>1.2525578206809562</v>
      </c>
      <c r="J1510" s="57">
        <v>4011.9249362796741</v>
      </c>
      <c r="K1510" s="57">
        <v>2.8510845472445343</v>
      </c>
      <c r="L1510" s="52">
        <v>2.75</v>
      </c>
      <c r="M1510" s="56">
        <v>34.299999999999997</v>
      </c>
      <c r="N1510" s="37" t="s">
        <v>238</v>
      </c>
    </row>
    <row r="1511" spans="1:14">
      <c r="A1511" s="34">
        <v>42335</v>
      </c>
      <c r="B1511" s="35" t="s">
        <v>270</v>
      </c>
      <c r="C1511" s="36">
        <v>4</v>
      </c>
      <c r="D1511" s="36">
        <v>409</v>
      </c>
      <c r="E1511" s="36" t="s">
        <v>45</v>
      </c>
      <c r="F1511" s="36">
        <v>17</v>
      </c>
      <c r="G1511" s="36" t="s">
        <v>114</v>
      </c>
      <c r="H1511" s="36" t="s">
        <v>238</v>
      </c>
      <c r="I1511" s="57" t="s">
        <v>238</v>
      </c>
      <c r="J1511" s="57" t="s">
        <v>238</v>
      </c>
      <c r="K1511" s="57" t="s">
        <v>238</v>
      </c>
      <c r="L1511" s="52" t="s">
        <v>238</v>
      </c>
      <c r="M1511" s="56" t="s">
        <v>238</v>
      </c>
      <c r="N1511" s="37" t="s">
        <v>142</v>
      </c>
    </row>
    <row r="1512" spans="1:14">
      <c r="A1512" s="34">
        <v>42335</v>
      </c>
      <c r="B1512" s="35" t="s">
        <v>270</v>
      </c>
      <c r="C1512" s="36">
        <v>4</v>
      </c>
      <c r="D1512" s="36">
        <v>409</v>
      </c>
      <c r="E1512" s="36" t="s">
        <v>45</v>
      </c>
      <c r="F1512" s="36">
        <v>18</v>
      </c>
      <c r="G1512" s="36" t="s">
        <v>114</v>
      </c>
      <c r="H1512" s="36" t="s">
        <v>238</v>
      </c>
      <c r="I1512" s="57" t="s">
        <v>238</v>
      </c>
      <c r="J1512" s="57" t="s">
        <v>238</v>
      </c>
      <c r="K1512" s="57" t="s">
        <v>238</v>
      </c>
      <c r="L1512" s="52" t="s">
        <v>238</v>
      </c>
      <c r="M1512" s="56" t="s">
        <v>238</v>
      </c>
      <c r="N1512" s="37" t="s">
        <v>142</v>
      </c>
    </row>
    <row r="1513" spans="1:14">
      <c r="A1513" s="34">
        <v>42335</v>
      </c>
      <c r="B1513" s="35">
        <v>0.50694444444444442</v>
      </c>
      <c r="C1513" s="36">
        <v>4</v>
      </c>
      <c r="D1513" s="36">
        <v>404</v>
      </c>
      <c r="E1513" s="36" t="s">
        <v>59</v>
      </c>
      <c r="F1513" s="36">
        <v>19</v>
      </c>
      <c r="G1513" s="36" t="s">
        <v>128</v>
      </c>
      <c r="H1513" s="52">
        <v>-2.0209999999999999</v>
      </c>
      <c r="I1513" s="57">
        <v>1.3328692101706998</v>
      </c>
      <c r="J1513" s="57">
        <v>2560.3428234610665</v>
      </c>
      <c r="K1513" s="57">
        <v>0.89108984778575739</v>
      </c>
      <c r="L1513" s="52">
        <v>2.9</v>
      </c>
      <c r="M1513" s="56">
        <v>43.4</v>
      </c>
      <c r="N1513" s="37" t="s">
        <v>238</v>
      </c>
    </row>
    <row r="1514" spans="1:14">
      <c r="A1514" s="34">
        <v>42335</v>
      </c>
      <c r="B1514" s="35">
        <v>0.50694444444444442</v>
      </c>
      <c r="C1514" s="36">
        <v>4</v>
      </c>
      <c r="D1514" s="36">
        <v>404</v>
      </c>
      <c r="E1514" s="36" t="s">
        <v>59</v>
      </c>
      <c r="F1514" s="36">
        <v>20</v>
      </c>
      <c r="G1514" s="36" t="s">
        <v>128</v>
      </c>
      <c r="H1514" s="52">
        <v>-2.0209999999999999</v>
      </c>
      <c r="I1514" s="57">
        <v>-3.4411800521087064</v>
      </c>
      <c r="J1514" s="57">
        <v>443.98831603313448</v>
      </c>
      <c r="K1514" s="57">
        <v>0.853531789755401</v>
      </c>
      <c r="L1514" s="52">
        <v>3.05</v>
      </c>
      <c r="M1514" s="56">
        <v>37.799999999999997</v>
      </c>
      <c r="N1514" s="37" t="s">
        <v>238</v>
      </c>
    </row>
    <row r="1515" spans="1:14">
      <c r="A1515" s="34">
        <v>42335</v>
      </c>
      <c r="B1515" s="35">
        <v>0.50694444444444442</v>
      </c>
      <c r="C1515" s="36">
        <v>4</v>
      </c>
      <c r="D1515" s="36">
        <v>406</v>
      </c>
      <c r="E1515" s="36" t="s">
        <v>55</v>
      </c>
      <c r="F1515" s="36">
        <v>21</v>
      </c>
      <c r="G1515" s="36" t="s">
        <v>128</v>
      </c>
      <c r="H1515" s="52">
        <v>-2.0209999999999999</v>
      </c>
      <c r="I1515" s="57">
        <v>0.50173390779481142</v>
      </c>
      <c r="J1515" s="57">
        <v>3896.6510346724708</v>
      </c>
      <c r="K1515" s="57">
        <v>7.881891957502611</v>
      </c>
      <c r="L1515" s="52">
        <v>3.8</v>
      </c>
      <c r="M1515" s="56">
        <v>50.9</v>
      </c>
      <c r="N1515" s="37" t="s">
        <v>238</v>
      </c>
    </row>
    <row r="1516" spans="1:14">
      <c r="A1516" s="34">
        <v>42335</v>
      </c>
      <c r="B1516" s="35">
        <v>0.50694444444444442</v>
      </c>
      <c r="C1516" s="36">
        <v>4</v>
      </c>
      <c r="D1516" s="36">
        <v>406</v>
      </c>
      <c r="E1516" s="36" t="s">
        <v>55</v>
      </c>
      <c r="F1516" s="36">
        <v>22</v>
      </c>
      <c r="G1516" s="36" t="s">
        <v>128</v>
      </c>
      <c r="H1516" s="52">
        <v>-2.0209999999999999</v>
      </c>
      <c r="I1516" s="57">
        <v>-0.63799668883673377</v>
      </c>
      <c r="J1516" s="57">
        <v>5454.4198375411743</v>
      </c>
      <c r="K1516" s="57">
        <v>0.28686097534573451</v>
      </c>
      <c r="L1516" s="52">
        <v>3.1500000000000004</v>
      </c>
      <c r="M1516" s="56">
        <v>53</v>
      </c>
      <c r="N1516" s="37" t="s">
        <v>238</v>
      </c>
    </row>
    <row r="1517" spans="1:14">
      <c r="A1517" s="34">
        <v>42335</v>
      </c>
      <c r="B1517" s="35" t="s">
        <v>270</v>
      </c>
      <c r="C1517" s="36">
        <v>4</v>
      </c>
      <c r="D1517" s="36">
        <v>414</v>
      </c>
      <c r="E1517" s="36" t="s">
        <v>46</v>
      </c>
      <c r="F1517" s="36">
        <v>23</v>
      </c>
      <c r="G1517" s="36" t="s">
        <v>114</v>
      </c>
      <c r="H1517" s="36" t="s">
        <v>238</v>
      </c>
      <c r="I1517" s="57" t="s">
        <v>238</v>
      </c>
      <c r="J1517" s="57" t="s">
        <v>238</v>
      </c>
      <c r="K1517" s="57" t="s">
        <v>238</v>
      </c>
      <c r="L1517" s="52" t="s">
        <v>238</v>
      </c>
      <c r="M1517" s="56" t="s">
        <v>238</v>
      </c>
      <c r="N1517" s="37" t="s">
        <v>142</v>
      </c>
    </row>
    <row r="1518" spans="1:14">
      <c r="A1518" s="34">
        <v>42335</v>
      </c>
      <c r="B1518" s="35" t="s">
        <v>270</v>
      </c>
      <c r="C1518" s="36">
        <v>4</v>
      </c>
      <c r="D1518" s="36">
        <v>414</v>
      </c>
      <c r="E1518" s="36" t="s">
        <v>46</v>
      </c>
      <c r="F1518" s="36">
        <v>24</v>
      </c>
      <c r="G1518" s="36" t="s">
        <v>114</v>
      </c>
      <c r="H1518" s="36" t="s">
        <v>238</v>
      </c>
      <c r="I1518" s="57" t="s">
        <v>238</v>
      </c>
      <c r="J1518" s="57" t="s">
        <v>238</v>
      </c>
      <c r="K1518" s="57" t="s">
        <v>238</v>
      </c>
      <c r="L1518" s="52" t="s">
        <v>238</v>
      </c>
      <c r="M1518" s="56" t="s">
        <v>238</v>
      </c>
      <c r="N1518" s="37" t="s">
        <v>142</v>
      </c>
    </row>
    <row r="1519" spans="1:14">
      <c r="A1519" s="34">
        <v>42339</v>
      </c>
      <c r="B1519" s="35">
        <v>0.3888888888888889</v>
      </c>
      <c r="C1519" s="36">
        <v>1</v>
      </c>
      <c r="D1519" s="36">
        <v>105</v>
      </c>
      <c r="E1519" s="36" t="s">
        <v>55</v>
      </c>
      <c r="F1519" s="36">
        <v>1</v>
      </c>
      <c r="G1519" s="36" t="s">
        <v>128</v>
      </c>
      <c r="H1519" s="36">
        <v>1.74</v>
      </c>
      <c r="I1519" s="57">
        <v>4.7332878304210677</v>
      </c>
      <c r="J1519" s="57">
        <v>3326.5499173306262</v>
      </c>
      <c r="K1519" s="57">
        <v>-4.9574178254771901</v>
      </c>
      <c r="L1519" s="52">
        <v>2.0499999999999998</v>
      </c>
      <c r="M1519" s="56">
        <v>55.1</v>
      </c>
      <c r="N1519" s="37" t="s">
        <v>238</v>
      </c>
    </row>
    <row r="1520" spans="1:14">
      <c r="A1520" s="34">
        <v>42339</v>
      </c>
      <c r="B1520" s="35">
        <v>0.3888888888888889</v>
      </c>
      <c r="C1520" s="36">
        <v>1</v>
      </c>
      <c r="D1520" s="36">
        <v>105</v>
      </c>
      <c r="E1520" s="36" t="s">
        <v>55</v>
      </c>
      <c r="F1520" s="36">
        <v>2</v>
      </c>
      <c r="G1520" s="36" t="s">
        <v>128</v>
      </c>
      <c r="H1520" s="36">
        <v>1.74</v>
      </c>
      <c r="I1520" s="57">
        <v>1.4271201053520977</v>
      </c>
      <c r="J1520" s="57">
        <v>1584.6661132917898</v>
      </c>
      <c r="K1520" s="57">
        <v>3.2754047845710743</v>
      </c>
      <c r="L1520" s="52">
        <v>2</v>
      </c>
      <c r="M1520" s="56">
        <v>48.4</v>
      </c>
      <c r="N1520" s="37" t="s">
        <v>238</v>
      </c>
    </row>
    <row r="1521" spans="1:14">
      <c r="A1521" s="34">
        <v>42339</v>
      </c>
      <c r="B1521" s="35">
        <v>0.3888888888888889</v>
      </c>
      <c r="C1521" s="36">
        <v>1</v>
      </c>
      <c r="D1521" s="36">
        <v>107</v>
      </c>
      <c r="E1521" s="36" t="s">
        <v>59</v>
      </c>
      <c r="F1521" s="36">
        <v>3</v>
      </c>
      <c r="G1521" s="36" t="s">
        <v>128</v>
      </c>
      <c r="H1521" s="36">
        <v>1.74</v>
      </c>
      <c r="I1521" s="57">
        <v>3.5443038687793176</v>
      </c>
      <c r="J1521" s="57">
        <v>8645.9175555954916</v>
      </c>
      <c r="K1521" s="57">
        <v>-8.7855121915937318</v>
      </c>
      <c r="L1521" s="52">
        <v>2</v>
      </c>
      <c r="M1521" s="56">
        <v>51.8</v>
      </c>
      <c r="N1521" s="37" t="s">
        <v>238</v>
      </c>
    </row>
    <row r="1522" spans="1:14">
      <c r="A1522" s="34">
        <v>42339</v>
      </c>
      <c r="B1522" s="35">
        <v>0.3888888888888889</v>
      </c>
      <c r="C1522" s="36">
        <v>1</v>
      </c>
      <c r="D1522" s="36">
        <v>107</v>
      </c>
      <c r="E1522" s="36" t="s">
        <v>59</v>
      </c>
      <c r="F1522" s="36">
        <v>4</v>
      </c>
      <c r="G1522" s="36" t="s">
        <v>128</v>
      </c>
      <c r="H1522" s="36">
        <v>1.74</v>
      </c>
      <c r="I1522" s="57">
        <v>1.9919926122883067</v>
      </c>
      <c r="J1522" s="57">
        <v>2033.1489581966637</v>
      </c>
      <c r="K1522" s="57">
        <v>3.7291239056109777</v>
      </c>
      <c r="L1522" s="52">
        <v>2.25</v>
      </c>
      <c r="M1522" s="56">
        <v>50.8</v>
      </c>
      <c r="N1522" s="37" t="s">
        <v>238</v>
      </c>
    </row>
    <row r="1523" spans="1:14">
      <c r="A1523" s="34">
        <v>42339</v>
      </c>
      <c r="B1523" s="35">
        <v>0.42708333333333331</v>
      </c>
      <c r="C1523" s="36">
        <v>1</v>
      </c>
      <c r="D1523" s="36">
        <v>111</v>
      </c>
      <c r="E1523" s="36" t="s">
        <v>45</v>
      </c>
      <c r="F1523" s="36">
        <v>5</v>
      </c>
      <c r="G1523" s="36" t="s">
        <v>114</v>
      </c>
      <c r="H1523" s="36">
        <v>1.72</v>
      </c>
      <c r="I1523" s="57">
        <v>6.8932690924709633E-2</v>
      </c>
      <c r="J1523" s="57">
        <v>10830.987457409787</v>
      </c>
      <c r="K1523" s="57">
        <v>-5.9305968890289735</v>
      </c>
      <c r="L1523" s="52">
        <v>2.5</v>
      </c>
      <c r="M1523" s="56">
        <v>50.2</v>
      </c>
      <c r="N1523" s="37" t="s">
        <v>238</v>
      </c>
    </row>
    <row r="1524" spans="1:14">
      <c r="A1524" s="34">
        <v>42339</v>
      </c>
      <c r="B1524" s="35">
        <v>0.42708333333333331</v>
      </c>
      <c r="C1524" s="36">
        <v>1</v>
      </c>
      <c r="D1524" s="36">
        <v>111</v>
      </c>
      <c r="E1524" s="36" t="s">
        <v>45</v>
      </c>
      <c r="F1524" s="36">
        <v>6</v>
      </c>
      <c r="G1524" s="36" t="s">
        <v>114</v>
      </c>
      <c r="H1524" s="36">
        <v>1.72</v>
      </c>
      <c r="I1524" s="57">
        <v>0.47665123635487239</v>
      </c>
      <c r="J1524" s="57">
        <v>10540.606011293452</v>
      </c>
      <c r="K1524" s="57">
        <v>-4.6175276724502119</v>
      </c>
      <c r="L1524" s="52">
        <v>2.75</v>
      </c>
      <c r="M1524" s="56">
        <v>50.1</v>
      </c>
      <c r="N1524" s="37" t="s">
        <v>238</v>
      </c>
    </row>
    <row r="1525" spans="1:14">
      <c r="A1525" s="34">
        <v>42339</v>
      </c>
      <c r="B1525" s="35">
        <v>0.42708333333333331</v>
      </c>
      <c r="C1525" s="36">
        <v>1</v>
      </c>
      <c r="D1525" s="36">
        <v>113</v>
      </c>
      <c r="E1525" s="36" t="s">
        <v>46</v>
      </c>
      <c r="F1525" s="36">
        <v>7</v>
      </c>
      <c r="G1525" s="36" t="s">
        <v>114</v>
      </c>
      <c r="H1525" s="36">
        <v>1.72</v>
      </c>
      <c r="I1525" s="57">
        <v>-1.5837550108993081E-2</v>
      </c>
      <c r="J1525" s="57">
        <v>13208.96952069205</v>
      </c>
      <c r="K1525" s="57">
        <v>2.2317665720361579</v>
      </c>
      <c r="L1525" s="52">
        <v>2.6</v>
      </c>
      <c r="M1525" s="56">
        <v>47.2</v>
      </c>
      <c r="N1525" s="37" t="s">
        <v>238</v>
      </c>
    </row>
    <row r="1526" spans="1:14">
      <c r="A1526" s="34">
        <v>42339</v>
      </c>
      <c r="B1526" s="35">
        <v>0.42708333333333331</v>
      </c>
      <c r="C1526" s="36">
        <v>1</v>
      </c>
      <c r="D1526" s="36">
        <v>113</v>
      </c>
      <c r="E1526" s="36" t="s">
        <v>46</v>
      </c>
      <c r="F1526" s="36">
        <v>8</v>
      </c>
      <c r="G1526" s="36" t="s">
        <v>114</v>
      </c>
      <c r="H1526" s="36">
        <v>1.72</v>
      </c>
      <c r="I1526" s="57">
        <v>-0.14184936184577948</v>
      </c>
      <c r="J1526" s="57">
        <v>7889.1723616516274</v>
      </c>
      <c r="K1526" s="57">
        <v>-5.3647663332493662</v>
      </c>
      <c r="L1526" s="52">
        <v>2.5499999999999998</v>
      </c>
      <c r="M1526" s="56">
        <v>47.9</v>
      </c>
      <c r="N1526" s="37" t="s">
        <v>238</v>
      </c>
    </row>
    <row r="1527" spans="1:14">
      <c r="A1527" s="34">
        <v>42339</v>
      </c>
      <c r="B1527" s="35">
        <v>0.46527777777777773</v>
      </c>
      <c r="C1527" s="36">
        <v>3</v>
      </c>
      <c r="D1527" s="36">
        <v>311</v>
      </c>
      <c r="E1527" s="36" t="s">
        <v>46</v>
      </c>
      <c r="F1527" s="36">
        <v>9</v>
      </c>
      <c r="G1527" s="36" t="s">
        <v>114</v>
      </c>
      <c r="H1527" s="36">
        <v>1.27</v>
      </c>
      <c r="I1527" s="57">
        <v>0.31808329977661776</v>
      </c>
      <c r="J1527" s="57">
        <v>8035.7770300004167</v>
      </c>
      <c r="K1527" s="57">
        <v>1.6879131069924274</v>
      </c>
      <c r="L1527" s="52">
        <v>2.7</v>
      </c>
      <c r="M1527" s="56">
        <v>44.9</v>
      </c>
      <c r="N1527" s="37" t="s">
        <v>238</v>
      </c>
    </row>
    <row r="1528" spans="1:14">
      <c r="A1528" s="34">
        <v>42339</v>
      </c>
      <c r="B1528" s="35">
        <v>0.46527777777777773</v>
      </c>
      <c r="C1528" s="36">
        <v>3</v>
      </c>
      <c r="D1528" s="36">
        <v>311</v>
      </c>
      <c r="E1528" s="36" t="s">
        <v>46</v>
      </c>
      <c r="F1528" s="36">
        <v>10</v>
      </c>
      <c r="G1528" s="36" t="s">
        <v>114</v>
      </c>
      <c r="H1528" s="36">
        <v>1.27</v>
      </c>
      <c r="I1528" s="57">
        <v>-1.0069148180104415</v>
      </c>
      <c r="J1528" s="57">
        <v>1823.5996706779779</v>
      </c>
      <c r="K1528" s="57">
        <v>-1.9889857013766996</v>
      </c>
      <c r="L1528" s="52">
        <v>2.75</v>
      </c>
      <c r="M1528" s="56">
        <v>45.5</v>
      </c>
      <c r="N1528" s="37" t="s">
        <v>238</v>
      </c>
    </row>
    <row r="1529" spans="1:14">
      <c r="A1529" s="34">
        <v>42339</v>
      </c>
      <c r="B1529" s="35">
        <v>0.46527777777777773</v>
      </c>
      <c r="C1529" s="36">
        <v>3</v>
      </c>
      <c r="D1529" s="36">
        <v>305</v>
      </c>
      <c r="E1529" s="36" t="s">
        <v>45</v>
      </c>
      <c r="F1529" s="36">
        <v>11</v>
      </c>
      <c r="G1529" s="36" t="s">
        <v>114</v>
      </c>
      <c r="H1529" s="36">
        <v>1.27</v>
      </c>
      <c r="I1529" s="57">
        <v>0.61412024678470001</v>
      </c>
      <c r="J1529" s="57">
        <v>4660.7037878166257</v>
      </c>
      <c r="K1529" s="57">
        <v>3.116326741964107</v>
      </c>
      <c r="L1529" s="52">
        <v>3</v>
      </c>
      <c r="M1529" s="56">
        <v>43.6</v>
      </c>
      <c r="N1529" s="37" t="s">
        <v>238</v>
      </c>
    </row>
    <row r="1530" spans="1:14">
      <c r="A1530" s="34">
        <v>42339</v>
      </c>
      <c r="B1530" s="35">
        <v>0.46527777777777773</v>
      </c>
      <c r="C1530" s="36">
        <v>3</v>
      </c>
      <c r="D1530" s="36">
        <v>305</v>
      </c>
      <c r="E1530" s="36" t="s">
        <v>45</v>
      </c>
      <c r="F1530" s="36">
        <v>12</v>
      </c>
      <c r="G1530" s="36" t="s">
        <v>114</v>
      </c>
      <c r="H1530" s="36">
        <v>1.27</v>
      </c>
      <c r="I1530" s="57">
        <v>1.7880946899082095</v>
      </c>
      <c r="J1530" s="57">
        <v>7359.0321774642352</v>
      </c>
      <c r="K1530" s="57">
        <v>4.2910155361829156</v>
      </c>
      <c r="L1530" s="52">
        <v>2.8499999999999996</v>
      </c>
      <c r="M1530" s="56">
        <v>44.9</v>
      </c>
      <c r="N1530" s="37" t="s">
        <v>238</v>
      </c>
    </row>
    <row r="1531" spans="1:14">
      <c r="A1531" s="34">
        <v>42339</v>
      </c>
      <c r="B1531" s="35">
        <v>0.51736111111111105</v>
      </c>
      <c r="C1531" s="36">
        <v>3</v>
      </c>
      <c r="D1531" s="36">
        <v>308</v>
      </c>
      <c r="E1531" s="36" t="s">
        <v>55</v>
      </c>
      <c r="F1531" s="36">
        <v>13</v>
      </c>
      <c r="G1531" s="36" t="s">
        <v>128</v>
      </c>
      <c r="H1531" s="36">
        <v>1.78</v>
      </c>
      <c r="I1531" s="57">
        <v>4.9536863991388165</v>
      </c>
      <c r="J1531" s="57">
        <v>4790.2179161909708</v>
      </c>
      <c r="K1531" s="57">
        <v>1.7139071770825742</v>
      </c>
      <c r="L1531" s="52">
        <v>2.75</v>
      </c>
      <c r="M1531" s="56">
        <v>50.4</v>
      </c>
      <c r="N1531" s="37" t="s">
        <v>238</v>
      </c>
    </row>
    <row r="1532" spans="1:14">
      <c r="A1532" s="34">
        <v>42339</v>
      </c>
      <c r="B1532" s="35">
        <v>0.51736111111111105</v>
      </c>
      <c r="C1532" s="36">
        <v>3</v>
      </c>
      <c r="D1532" s="36">
        <v>308</v>
      </c>
      <c r="E1532" s="36" t="s">
        <v>55</v>
      </c>
      <c r="F1532" s="36">
        <v>14</v>
      </c>
      <c r="G1532" s="36" t="s">
        <v>128</v>
      </c>
      <c r="H1532" s="36">
        <v>1.78</v>
      </c>
      <c r="I1532" s="57">
        <v>1.9002879484632977</v>
      </c>
      <c r="J1532" s="57">
        <v>2229.3050323723414</v>
      </c>
      <c r="K1532" s="57">
        <v>-3.8572526797507645</v>
      </c>
      <c r="L1532" s="52">
        <v>2.6500000000000004</v>
      </c>
      <c r="M1532" s="56">
        <v>44.9</v>
      </c>
      <c r="N1532" s="37" t="s">
        <v>238</v>
      </c>
    </row>
    <row r="1533" spans="1:14">
      <c r="A1533" s="34">
        <v>42339</v>
      </c>
      <c r="B1533" s="35">
        <v>0.51736111111111105</v>
      </c>
      <c r="C1533" s="36">
        <v>3</v>
      </c>
      <c r="D1533" s="36">
        <v>309</v>
      </c>
      <c r="E1533" s="36" t="s">
        <v>59</v>
      </c>
      <c r="F1533" s="36">
        <v>15</v>
      </c>
      <c r="G1533" s="36" t="s">
        <v>128</v>
      </c>
      <c r="H1533" s="36">
        <v>1.78</v>
      </c>
      <c r="I1533" s="57">
        <v>0.71873016910101239</v>
      </c>
      <c r="J1533" s="57">
        <v>2851.150990058577</v>
      </c>
      <c r="K1533" s="57">
        <v>0.67741330021399782</v>
      </c>
      <c r="L1533" s="52">
        <v>2.8</v>
      </c>
      <c r="M1533" s="56">
        <v>47.8</v>
      </c>
      <c r="N1533" s="37" t="s">
        <v>238</v>
      </c>
    </row>
    <row r="1534" spans="1:14">
      <c r="A1534" s="34">
        <v>42339</v>
      </c>
      <c r="B1534" s="35">
        <v>0.51736111111111105</v>
      </c>
      <c r="C1534" s="36">
        <v>3</v>
      </c>
      <c r="D1534" s="36">
        <v>309</v>
      </c>
      <c r="E1534" s="36" t="s">
        <v>59</v>
      </c>
      <c r="F1534" s="36">
        <v>16</v>
      </c>
      <c r="G1534" s="36" t="s">
        <v>128</v>
      </c>
      <c r="H1534" s="36">
        <v>1.78</v>
      </c>
      <c r="I1534" s="57">
        <v>0.83932990498772675</v>
      </c>
      <c r="J1534" s="57">
        <v>3603.9331189239729</v>
      </c>
      <c r="K1534" s="57">
        <v>-1.8183426495485606</v>
      </c>
      <c r="L1534" s="52">
        <v>2.8</v>
      </c>
      <c r="M1534" s="56">
        <v>49</v>
      </c>
      <c r="N1534" s="37" t="s">
        <v>238</v>
      </c>
    </row>
    <row r="1535" spans="1:14">
      <c r="A1535" s="34">
        <v>42339</v>
      </c>
      <c r="B1535" s="35">
        <v>0.55208333333333337</v>
      </c>
      <c r="C1535" s="36">
        <v>4</v>
      </c>
      <c r="D1535" s="36">
        <v>409</v>
      </c>
      <c r="E1535" s="36" t="s">
        <v>45</v>
      </c>
      <c r="F1535" s="36">
        <v>17</v>
      </c>
      <c r="G1535" s="36" t="s">
        <v>114</v>
      </c>
      <c r="H1535" s="36">
        <v>2.16</v>
      </c>
      <c r="I1535" s="57">
        <v>0.32437186900688542</v>
      </c>
      <c r="J1535" s="57">
        <v>1998.0879519909342</v>
      </c>
      <c r="K1535" s="57">
        <v>-0.3064024594788754</v>
      </c>
      <c r="L1535" s="52">
        <v>3.05</v>
      </c>
      <c r="M1535" s="56">
        <v>44.6</v>
      </c>
      <c r="N1535" s="37" t="s">
        <v>238</v>
      </c>
    </row>
    <row r="1536" spans="1:14">
      <c r="A1536" s="34">
        <v>42339</v>
      </c>
      <c r="B1536" s="35">
        <v>0.55208333333333337</v>
      </c>
      <c r="C1536" s="36">
        <v>4</v>
      </c>
      <c r="D1536" s="36">
        <v>409</v>
      </c>
      <c r="E1536" s="36" t="s">
        <v>45</v>
      </c>
      <c r="F1536" s="36">
        <v>18</v>
      </c>
      <c r="G1536" s="36" t="s">
        <v>114</v>
      </c>
      <c r="H1536" s="36">
        <v>2.16</v>
      </c>
      <c r="I1536" s="57">
        <v>-0.94284155399775083</v>
      </c>
      <c r="J1536" s="57">
        <v>9009.046509183614</v>
      </c>
      <c r="K1536" s="57">
        <v>-1.0812582705299683</v>
      </c>
      <c r="L1536" s="52">
        <v>3</v>
      </c>
      <c r="M1536" s="56">
        <v>45.7</v>
      </c>
      <c r="N1536" s="37" t="s">
        <v>238</v>
      </c>
    </row>
    <row r="1537" spans="1:14">
      <c r="A1537" s="34">
        <v>42339</v>
      </c>
      <c r="B1537" s="35">
        <v>0.55208333333333337</v>
      </c>
      <c r="C1537" s="36">
        <v>4</v>
      </c>
      <c r="D1537" s="36">
        <v>404</v>
      </c>
      <c r="E1537" s="36" t="s">
        <v>59</v>
      </c>
      <c r="F1537" s="36">
        <v>19</v>
      </c>
      <c r="G1537" s="36" t="s">
        <v>128</v>
      </c>
      <c r="H1537" s="36">
        <v>2.16</v>
      </c>
      <c r="I1537" s="57">
        <v>0.53086399059857725</v>
      </c>
      <c r="J1537" s="57">
        <v>3607.6855970168672</v>
      </c>
      <c r="K1537" s="57">
        <v>2.3065208565338096</v>
      </c>
      <c r="L1537" s="52">
        <v>3</v>
      </c>
      <c r="M1537" s="56">
        <v>45.7</v>
      </c>
      <c r="N1537" s="37" t="s">
        <v>238</v>
      </c>
    </row>
    <row r="1538" spans="1:14">
      <c r="A1538" s="34">
        <v>42339</v>
      </c>
      <c r="B1538" s="35">
        <v>0.55208333333333337</v>
      </c>
      <c r="C1538" s="36">
        <v>4</v>
      </c>
      <c r="D1538" s="36">
        <v>404</v>
      </c>
      <c r="E1538" s="36" t="s">
        <v>59</v>
      </c>
      <c r="F1538" s="36">
        <v>20</v>
      </c>
      <c r="G1538" s="36" t="s">
        <v>128</v>
      </c>
      <c r="H1538" s="36">
        <v>2.16</v>
      </c>
      <c r="I1538" s="57">
        <v>14.409638984438283</v>
      </c>
      <c r="J1538" s="57">
        <v>22885.015707577364</v>
      </c>
      <c r="K1538" s="57">
        <v>12.934470772699042</v>
      </c>
      <c r="L1538" s="52">
        <v>2.9</v>
      </c>
      <c r="M1538" s="56">
        <v>50.9</v>
      </c>
      <c r="N1538" s="37" t="s">
        <v>238</v>
      </c>
    </row>
    <row r="1539" spans="1:14">
      <c r="A1539" s="34">
        <v>42339</v>
      </c>
      <c r="B1539" s="35">
        <v>0.58680555555555558</v>
      </c>
      <c r="C1539" s="36">
        <v>4</v>
      </c>
      <c r="D1539" s="36">
        <v>406</v>
      </c>
      <c r="E1539" s="36" t="s">
        <v>55</v>
      </c>
      <c r="F1539" s="36">
        <v>21</v>
      </c>
      <c r="G1539" s="36" t="s">
        <v>128</v>
      </c>
      <c r="H1539" s="36">
        <v>1.55</v>
      </c>
      <c r="I1539" s="57">
        <v>6.0273087496300635</v>
      </c>
      <c r="J1539" s="57">
        <v>2895.1569586146243</v>
      </c>
      <c r="K1539" s="57">
        <v>-6.5885609051382987</v>
      </c>
      <c r="L1539" s="52">
        <v>2.9000000000000004</v>
      </c>
      <c r="M1539" s="56">
        <v>50.4</v>
      </c>
      <c r="N1539" s="37" t="s">
        <v>238</v>
      </c>
    </row>
    <row r="1540" spans="1:14">
      <c r="A1540" s="34">
        <v>42339</v>
      </c>
      <c r="B1540" s="35">
        <v>0.58680555555555558</v>
      </c>
      <c r="C1540" s="36">
        <v>4</v>
      </c>
      <c r="D1540" s="36">
        <v>406</v>
      </c>
      <c r="E1540" s="36" t="s">
        <v>55</v>
      </c>
      <c r="F1540" s="36">
        <v>22</v>
      </c>
      <c r="G1540" s="36" t="s">
        <v>128</v>
      </c>
      <c r="H1540" s="36">
        <v>1.55</v>
      </c>
      <c r="I1540" s="57">
        <v>3.1662220424821208</v>
      </c>
      <c r="J1540" s="57">
        <v>1724.7939806737929</v>
      </c>
      <c r="K1540" s="57">
        <v>1.8449438558765539</v>
      </c>
      <c r="L1540" s="52">
        <v>2.7</v>
      </c>
      <c r="M1540" s="56">
        <v>50.1</v>
      </c>
      <c r="N1540" s="37" t="s">
        <v>238</v>
      </c>
    </row>
    <row r="1541" spans="1:14">
      <c r="A1541" s="34">
        <v>42339</v>
      </c>
      <c r="B1541" s="35">
        <v>0.58680555555555558</v>
      </c>
      <c r="C1541" s="36">
        <v>4</v>
      </c>
      <c r="D1541" s="36">
        <v>414</v>
      </c>
      <c r="E1541" s="36" t="s">
        <v>46</v>
      </c>
      <c r="F1541" s="36">
        <v>23</v>
      </c>
      <c r="G1541" s="36" t="s">
        <v>114</v>
      </c>
      <c r="H1541" s="36">
        <v>1.55</v>
      </c>
      <c r="I1541" s="57">
        <v>2.1569377054876591</v>
      </c>
      <c r="J1541" s="57">
        <v>9203.2456262354935</v>
      </c>
      <c r="K1541" s="57">
        <v>3.610316993835021</v>
      </c>
      <c r="L1541" s="52">
        <v>3.05</v>
      </c>
      <c r="M1541" s="56">
        <v>44.7</v>
      </c>
      <c r="N1541" s="37" t="s">
        <v>238</v>
      </c>
    </row>
    <row r="1542" spans="1:14">
      <c r="A1542" s="34">
        <v>42339</v>
      </c>
      <c r="B1542" s="35">
        <v>0.58680555555555558</v>
      </c>
      <c r="C1542" s="36">
        <v>4</v>
      </c>
      <c r="D1542" s="36">
        <v>414</v>
      </c>
      <c r="E1542" s="36" t="s">
        <v>46</v>
      </c>
      <c r="F1542" s="36">
        <v>24</v>
      </c>
      <c r="G1542" s="36" t="s">
        <v>114</v>
      </c>
      <c r="H1542" s="36">
        <v>1.55</v>
      </c>
      <c r="I1542" s="57">
        <v>-1.3067174658802971</v>
      </c>
      <c r="J1542" s="57">
        <v>4182.5263834658945</v>
      </c>
      <c r="K1542" s="57">
        <v>-6.0266619189653206</v>
      </c>
      <c r="L1542" s="52">
        <v>3.1</v>
      </c>
      <c r="M1542" s="56">
        <v>43.9</v>
      </c>
      <c r="N1542" s="37" t="s">
        <v>238</v>
      </c>
    </row>
    <row r="1543" spans="1:14">
      <c r="A1543" s="34">
        <v>42345</v>
      </c>
      <c r="B1543" s="35">
        <v>0.4201388888888889</v>
      </c>
      <c r="C1543" s="36">
        <v>1</v>
      </c>
      <c r="D1543" s="36">
        <v>105</v>
      </c>
      <c r="E1543" s="36" t="s">
        <v>55</v>
      </c>
      <c r="F1543" s="36">
        <v>1</v>
      </c>
      <c r="G1543" s="36" t="s">
        <v>128</v>
      </c>
      <c r="H1543" s="52">
        <v>2.7</v>
      </c>
      <c r="I1543" s="57">
        <v>13.426099537296526</v>
      </c>
      <c r="J1543" s="57">
        <v>10026.848609881699</v>
      </c>
      <c r="K1543" s="57">
        <v>5.2195864159670133</v>
      </c>
      <c r="L1543" s="52">
        <v>2.1</v>
      </c>
      <c r="M1543" s="56">
        <v>52.5</v>
      </c>
      <c r="N1543" s="37" t="s">
        <v>238</v>
      </c>
    </row>
    <row r="1544" spans="1:14">
      <c r="A1544" s="34">
        <v>42345</v>
      </c>
      <c r="B1544" s="35">
        <v>0.4201388888888889</v>
      </c>
      <c r="C1544" s="36">
        <v>1</v>
      </c>
      <c r="D1544" s="36">
        <v>105</v>
      </c>
      <c r="E1544" s="36" t="s">
        <v>55</v>
      </c>
      <c r="F1544" s="36">
        <v>2</v>
      </c>
      <c r="G1544" s="36" t="s">
        <v>128</v>
      </c>
      <c r="H1544" s="52">
        <v>2.7</v>
      </c>
      <c r="I1544" s="57" t="s">
        <v>238</v>
      </c>
      <c r="J1544" s="57" t="s">
        <v>238</v>
      </c>
      <c r="K1544" s="57" t="s">
        <v>238</v>
      </c>
      <c r="L1544" s="52">
        <v>1.95</v>
      </c>
      <c r="M1544" s="56">
        <v>45.1</v>
      </c>
      <c r="N1544" s="37" t="s">
        <v>143</v>
      </c>
    </row>
    <row r="1545" spans="1:14">
      <c r="A1545" s="34">
        <v>42345</v>
      </c>
      <c r="B1545" s="35">
        <v>0.4201388888888889</v>
      </c>
      <c r="C1545" s="36">
        <v>1</v>
      </c>
      <c r="D1545" s="36">
        <v>107</v>
      </c>
      <c r="E1545" s="36" t="s">
        <v>59</v>
      </c>
      <c r="F1545" s="36">
        <v>3</v>
      </c>
      <c r="G1545" s="36" t="s">
        <v>128</v>
      </c>
      <c r="H1545" s="52">
        <v>2.7</v>
      </c>
      <c r="I1545" s="57">
        <v>4.0072945869327157</v>
      </c>
      <c r="J1545" s="57">
        <v>6596.9958984455825</v>
      </c>
      <c r="K1545" s="57">
        <v>-3.6127519659811997</v>
      </c>
      <c r="L1545" s="52">
        <v>1.95</v>
      </c>
      <c r="M1545" s="56">
        <v>44.2</v>
      </c>
      <c r="N1545" s="37" t="s">
        <v>238</v>
      </c>
    </row>
    <row r="1546" spans="1:14">
      <c r="A1546" s="34">
        <v>42345</v>
      </c>
      <c r="B1546" s="35">
        <v>0.4201388888888889</v>
      </c>
      <c r="C1546" s="36">
        <v>1</v>
      </c>
      <c r="D1546" s="36">
        <v>107</v>
      </c>
      <c r="E1546" s="36" t="s">
        <v>59</v>
      </c>
      <c r="F1546" s="36">
        <v>4</v>
      </c>
      <c r="G1546" s="36" t="s">
        <v>128</v>
      </c>
      <c r="H1546" s="52">
        <v>2.7</v>
      </c>
      <c r="I1546" s="57">
        <v>4.2352900423982449</v>
      </c>
      <c r="J1546" s="57">
        <v>6580.7381680265235</v>
      </c>
      <c r="K1546" s="57">
        <v>6.1857875231480319</v>
      </c>
      <c r="L1546" s="52">
        <v>2</v>
      </c>
      <c r="M1546" s="56">
        <v>48.7</v>
      </c>
      <c r="N1546" s="37" t="s">
        <v>238</v>
      </c>
    </row>
    <row r="1547" spans="1:14">
      <c r="A1547" s="34">
        <v>42345</v>
      </c>
      <c r="B1547" s="35">
        <v>0.4548611111111111</v>
      </c>
      <c r="C1547" s="36">
        <v>1</v>
      </c>
      <c r="D1547" s="36">
        <v>111</v>
      </c>
      <c r="E1547" s="36" t="s">
        <v>45</v>
      </c>
      <c r="F1547" s="36">
        <v>5</v>
      </c>
      <c r="G1547" s="36" t="s">
        <v>114</v>
      </c>
      <c r="H1547" s="36">
        <v>3.47</v>
      </c>
      <c r="I1547" s="57">
        <v>-0.4317509388845906</v>
      </c>
      <c r="J1547" s="57">
        <v>12849.94040670954</v>
      </c>
      <c r="K1547" s="57">
        <v>-11.66686857395381</v>
      </c>
      <c r="L1547" s="52">
        <v>2.4</v>
      </c>
      <c r="M1547" s="56">
        <v>48.5</v>
      </c>
      <c r="N1547" s="37" t="s">
        <v>238</v>
      </c>
    </row>
    <row r="1548" spans="1:14">
      <c r="A1548" s="34">
        <v>42345</v>
      </c>
      <c r="B1548" s="35">
        <v>0.4548611111111111</v>
      </c>
      <c r="C1548" s="36">
        <v>1</v>
      </c>
      <c r="D1548" s="36">
        <v>111</v>
      </c>
      <c r="E1548" s="36" t="s">
        <v>45</v>
      </c>
      <c r="F1548" s="36">
        <v>6</v>
      </c>
      <c r="G1548" s="36" t="s">
        <v>114</v>
      </c>
      <c r="H1548" s="36">
        <v>3.47</v>
      </c>
      <c r="I1548" s="57">
        <v>-3.4970897447904372</v>
      </c>
      <c r="J1548" s="57">
        <v>12107.558875602412</v>
      </c>
      <c r="K1548" s="57">
        <v>-8.6401854340322366</v>
      </c>
      <c r="L1548" s="52">
        <v>2.5</v>
      </c>
      <c r="M1548" s="56">
        <v>46.3</v>
      </c>
      <c r="N1548" s="37" t="s">
        <v>238</v>
      </c>
    </row>
    <row r="1549" spans="1:14">
      <c r="A1549" s="34">
        <v>42345</v>
      </c>
      <c r="B1549" s="35">
        <v>0.4548611111111111</v>
      </c>
      <c r="C1549" s="36">
        <v>1</v>
      </c>
      <c r="D1549" s="36">
        <v>113</v>
      </c>
      <c r="E1549" s="36" t="s">
        <v>46</v>
      </c>
      <c r="F1549" s="36">
        <v>7</v>
      </c>
      <c r="G1549" s="36" t="s">
        <v>114</v>
      </c>
      <c r="H1549" s="36">
        <v>3.47</v>
      </c>
      <c r="I1549" s="57">
        <v>-3.4709178376393548</v>
      </c>
      <c r="J1549" s="57">
        <v>10278.503411304036</v>
      </c>
      <c r="K1549" s="57">
        <v>-17.426992196641965</v>
      </c>
      <c r="L1549" s="52">
        <v>2.4500000000000002</v>
      </c>
      <c r="M1549" s="56">
        <v>43.6</v>
      </c>
      <c r="N1549" s="37" t="s">
        <v>238</v>
      </c>
    </row>
    <row r="1550" spans="1:14">
      <c r="A1550" s="34">
        <v>42345</v>
      </c>
      <c r="B1550" s="35">
        <v>0.4548611111111111</v>
      </c>
      <c r="C1550" s="36">
        <v>1</v>
      </c>
      <c r="D1550" s="36">
        <v>113</v>
      </c>
      <c r="E1550" s="36" t="s">
        <v>46</v>
      </c>
      <c r="F1550" s="36">
        <v>8</v>
      </c>
      <c r="G1550" s="36" t="s">
        <v>114</v>
      </c>
      <c r="H1550" s="36">
        <v>3.47</v>
      </c>
      <c r="I1550" s="57">
        <v>0.42002123259839524</v>
      </c>
      <c r="J1550" s="57">
        <v>7317.5045529406707</v>
      </c>
      <c r="K1550" s="57">
        <v>-0.48175579389755363</v>
      </c>
      <c r="L1550" s="52">
        <v>2.3499999999999996</v>
      </c>
      <c r="M1550" s="56">
        <v>46.2</v>
      </c>
      <c r="N1550" s="37" t="s">
        <v>238</v>
      </c>
    </row>
    <row r="1551" spans="1:14">
      <c r="A1551" s="34">
        <v>42345</v>
      </c>
      <c r="B1551" s="35">
        <v>0.4861111111111111</v>
      </c>
      <c r="C1551" s="36">
        <v>3</v>
      </c>
      <c r="D1551" s="36">
        <v>311</v>
      </c>
      <c r="E1551" s="36" t="s">
        <v>46</v>
      </c>
      <c r="F1551" s="36">
        <v>9</v>
      </c>
      <c r="G1551" s="36" t="s">
        <v>114</v>
      </c>
      <c r="H1551" s="36">
        <v>3.69</v>
      </c>
      <c r="I1551" s="57">
        <v>0.86196105623836772</v>
      </c>
      <c r="J1551" s="57">
        <v>11405.684183794052</v>
      </c>
      <c r="K1551" s="57">
        <v>2.7312682644953226</v>
      </c>
      <c r="L1551" s="52">
        <v>2.6</v>
      </c>
      <c r="M1551" s="56">
        <v>43.1</v>
      </c>
      <c r="N1551" s="37" t="s">
        <v>238</v>
      </c>
    </row>
    <row r="1552" spans="1:14">
      <c r="A1552" s="34">
        <v>42345</v>
      </c>
      <c r="B1552" s="35">
        <v>0.4861111111111111</v>
      </c>
      <c r="C1552" s="36">
        <v>3</v>
      </c>
      <c r="D1552" s="36">
        <v>311</v>
      </c>
      <c r="E1552" s="36" t="s">
        <v>46</v>
      </c>
      <c r="F1552" s="36">
        <v>10</v>
      </c>
      <c r="G1552" s="36" t="s">
        <v>114</v>
      </c>
      <c r="H1552" s="36">
        <v>3.69</v>
      </c>
      <c r="I1552" s="57">
        <v>-2.7726523854275977</v>
      </c>
      <c r="J1552" s="57">
        <v>13039.128011987297</v>
      </c>
      <c r="K1552" s="57">
        <v>-8.675177744316569</v>
      </c>
      <c r="L1552" s="52">
        <v>2.7</v>
      </c>
      <c r="M1552" s="56">
        <v>42.8</v>
      </c>
      <c r="N1552" s="37" t="s">
        <v>238</v>
      </c>
    </row>
    <row r="1553" spans="1:14">
      <c r="A1553" s="34">
        <v>42345</v>
      </c>
      <c r="B1553" s="35">
        <v>0.4861111111111111</v>
      </c>
      <c r="C1553" s="36">
        <v>3</v>
      </c>
      <c r="D1553" s="36">
        <v>305</v>
      </c>
      <c r="E1553" s="36" t="s">
        <v>45</v>
      </c>
      <c r="F1553" s="36">
        <v>11</v>
      </c>
      <c r="G1553" s="36" t="s">
        <v>114</v>
      </c>
      <c r="H1553" s="36">
        <v>3.69</v>
      </c>
      <c r="I1553" s="57">
        <v>4.5863086947167915</v>
      </c>
      <c r="J1553" s="57">
        <v>18529.844762326593</v>
      </c>
      <c r="K1553" s="57">
        <v>20.071159123762595</v>
      </c>
      <c r="L1553" s="52">
        <v>2.75</v>
      </c>
      <c r="M1553" s="56">
        <v>45.2</v>
      </c>
      <c r="N1553" s="37" t="s">
        <v>238</v>
      </c>
    </row>
    <row r="1554" spans="1:14">
      <c r="A1554" s="34">
        <v>42345</v>
      </c>
      <c r="B1554" s="35">
        <v>0.4861111111111111</v>
      </c>
      <c r="C1554" s="36">
        <v>3</v>
      </c>
      <c r="D1554" s="36">
        <v>305</v>
      </c>
      <c r="E1554" s="36" t="s">
        <v>45</v>
      </c>
      <c r="F1554" s="36">
        <v>12</v>
      </c>
      <c r="G1554" s="36" t="s">
        <v>114</v>
      </c>
      <c r="H1554" s="36">
        <v>3.69</v>
      </c>
      <c r="I1554" s="57">
        <v>1.9906585385935138</v>
      </c>
      <c r="J1554" s="57">
        <v>19807.891736233429</v>
      </c>
      <c r="K1554" s="57">
        <v>-1.9673503207859091</v>
      </c>
      <c r="L1554" s="52">
        <v>2.6</v>
      </c>
      <c r="M1554" s="56">
        <v>44.7</v>
      </c>
      <c r="N1554" s="37" t="s">
        <v>238</v>
      </c>
    </row>
    <row r="1555" spans="1:14">
      <c r="A1555" s="34">
        <v>42345</v>
      </c>
      <c r="B1555" s="35">
        <v>0.53125</v>
      </c>
      <c r="C1555" s="36">
        <v>3</v>
      </c>
      <c r="D1555" s="36">
        <v>308</v>
      </c>
      <c r="E1555" s="36" t="s">
        <v>55</v>
      </c>
      <c r="F1555" s="36">
        <v>13</v>
      </c>
      <c r="G1555" s="36" t="s">
        <v>128</v>
      </c>
      <c r="H1555" s="36">
        <v>3.89</v>
      </c>
      <c r="I1555" s="57">
        <v>-0.1751420595930564</v>
      </c>
      <c r="J1555" s="57">
        <v>2958.1370262643909</v>
      </c>
      <c r="K1555" s="57">
        <v>-13.008601011051562</v>
      </c>
      <c r="L1555" s="52">
        <v>2.6</v>
      </c>
      <c r="M1555" s="56">
        <v>48.4</v>
      </c>
      <c r="N1555" s="37" t="s">
        <v>238</v>
      </c>
    </row>
    <row r="1556" spans="1:14">
      <c r="A1556" s="34">
        <v>42345</v>
      </c>
      <c r="B1556" s="35">
        <v>0.53125</v>
      </c>
      <c r="C1556" s="36">
        <v>3</v>
      </c>
      <c r="D1556" s="36">
        <v>308</v>
      </c>
      <c r="E1556" s="36" t="s">
        <v>55</v>
      </c>
      <c r="F1556" s="36">
        <v>14</v>
      </c>
      <c r="G1556" s="36" t="s">
        <v>128</v>
      </c>
      <c r="H1556" s="36">
        <v>3.89</v>
      </c>
      <c r="I1556" s="57">
        <v>2.8596125801319792</v>
      </c>
      <c r="J1556" s="57">
        <v>9124.6026158860932</v>
      </c>
      <c r="K1556" s="57">
        <v>3.0848370564792615</v>
      </c>
      <c r="L1556" s="52">
        <v>2.6500000000000004</v>
      </c>
      <c r="M1556" s="56">
        <v>47.4</v>
      </c>
      <c r="N1556" s="37" t="s">
        <v>238</v>
      </c>
    </row>
    <row r="1557" spans="1:14">
      <c r="A1557" s="34">
        <v>42345</v>
      </c>
      <c r="B1557" s="35">
        <v>0.53125</v>
      </c>
      <c r="C1557" s="36">
        <v>3</v>
      </c>
      <c r="D1557" s="36">
        <v>309</v>
      </c>
      <c r="E1557" s="36" t="s">
        <v>59</v>
      </c>
      <c r="F1557" s="36">
        <v>15</v>
      </c>
      <c r="G1557" s="36" t="s">
        <v>128</v>
      </c>
      <c r="H1557" s="36">
        <v>3.89</v>
      </c>
      <c r="I1557" s="57">
        <v>2.1512119927587143</v>
      </c>
      <c r="J1557" s="57">
        <v>14954.371343507763</v>
      </c>
      <c r="K1557" s="57">
        <v>-6.2115024120294491</v>
      </c>
      <c r="L1557" s="52">
        <v>2.75</v>
      </c>
      <c r="M1557" s="56">
        <v>45.6</v>
      </c>
      <c r="N1557" s="37" t="s">
        <v>238</v>
      </c>
    </row>
    <row r="1558" spans="1:14">
      <c r="A1558" s="34">
        <v>42345</v>
      </c>
      <c r="B1558" s="35">
        <v>0.53125</v>
      </c>
      <c r="C1558" s="36">
        <v>3</v>
      </c>
      <c r="D1558" s="36">
        <v>309</v>
      </c>
      <c r="E1558" s="36" t="s">
        <v>59</v>
      </c>
      <c r="F1558" s="36">
        <v>16</v>
      </c>
      <c r="G1558" s="36" t="s">
        <v>128</v>
      </c>
      <c r="H1558" s="36">
        <v>3.89</v>
      </c>
      <c r="I1558" s="57">
        <v>-0.54784963277277376</v>
      </c>
      <c r="J1558" s="57">
        <v>11965.620739378341</v>
      </c>
      <c r="K1558" s="57">
        <v>-3.3148927013692435</v>
      </c>
      <c r="L1558" s="52">
        <v>2.75</v>
      </c>
      <c r="M1558" s="56">
        <v>47.4</v>
      </c>
      <c r="N1558" s="37" t="s">
        <v>238</v>
      </c>
    </row>
    <row r="1559" spans="1:14">
      <c r="A1559" s="34">
        <v>42345</v>
      </c>
      <c r="B1559" s="35">
        <v>0.56597222222222221</v>
      </c>
      <c r="C1559" s="36">
        <v>4</v>
      </c>
      <c r="D1559" s="36">
        <v>409</v>
      </c>
      <c r="E1559" s="36" t="s">
        <v>45</v>
      </c>
      <c r="F1559" s="36">
        <v>17</v>
      </c>
      <c r="G1559" s="36" t="s">
        <v>114</v>
      </c>
      <c r="H1559" s="36">
        <v>3.77</v>
      </c>
      <c r="I1559" s="57">
        <v>2.6535585193614297</v>
      </c>
      <c r="J1559" s="57">
        <v>13014.625611095447</v>
      </c>
      <c r="K1559" s="57">
        <v>13.861628237712861</v>
      </c>
      <c r="L1559" s="52">
        <v>2.9</v>
      </c>
      <c r="M1559" s="56">
        <v>44.4</v>
      </c>
      <c r="N1559" s="37" t="s">
        <v>238</v>
      </c>
    </row>
    <row r="1560" spans="1:14">
      <c r="A1560" s="34">
        <v>42345</v>
      </c>
      <c r="B1560" s="35">
        <v>0.56597222222222221</v>
      </c>
      <c r="C1560" s="36">
        <v>4</v>
      </c>
      <c r="D1560" s="36">
        <v>409</v>
      </c>
      <c r="E1560" s="36" t="s">
        <v>45</v>
      </c>
      <c r="F1560" s="36">
        <v>18</v>
      </c>
      <c r="G1560" s="36" t="s">
        <v>114</v>
      </c>
      <c r="H1560" s="36">
        <v>3.77</v>
      </c>
      <c r="I1560" s="57">
        <v>-1.9076738936958046</v>
      </c>
      <c r="J1560" s="57">
        <v>3642.7042520183068</v>
      </c>
      <c r="K1560" s="57">
        <v>-14.248707667747095</v>
      </c>
      <c r="L1560" s="52">
        <v>3</v>
      </c>
      <c r="M1560" s="56">
        <v>44.6</v>
      </c>
      <c r="N1560" s="37" t="s">
        <v>238</v>
      </c>
    </row>
    <row r="1561" spans="1:14">
      <c r="A1561" s="34">
        <v>42345</v>
      </c>
      <c r="B1561" s="35">
        <v>0.56597222222222221</v>
      </c>
      <c r="C1561" s="36">
        <v>4</v>
      </c>
      <c r="D1561" s="36">
        <v>404</v>
      </c>
      <c r="E1561" s="36" t="s">
        <v>59</v>
      </c>
      <c r="F1561" s="36">
        <v>19</v>
      </c>
      <c r="G1561" s="36" t="s">
        <v>128</v>
      </c>
      <c r="H1561" s="36">
        <v>3.77</v>
      </c>
      <c r="I1561" s="57">
        <v>7.1407785556344674</v>
      </c>
      <c r="J1561" s="57">
        <v>9432.828338777852</v>
      </c>
      <c r="K1561" s="57">
        <v>5.6388057510394232</v>
      </c>
      <c r="L1561" s="52">
        <v>2.95</v>
      </c>
      <c r="M1561" s="56">
        <v>45.7</v>
      </c>
      <c r="N1561" s="37" t="s">
        <v>238</v>
      </c>
    </row>
    <row r="1562" spans="1:14">
      <c r="A1562" s="34">
        <v>42345</v>
      </c>
      <c r="B1562" s="35">
        <v>0.56597222222222221</v>
      </c>
      <c r="C1562" s="36">
        <v>4</v>
      </c>
      <c r="D1562" s="36">
        <v>404</v>
      </c>
      <c r="E1562" s="36" t="s">
        <v>59</v>
      </c>
      <c r="F1562" s="36">
        <v>20</v>
      </c>
      <c r="G1562" s="36" t="s">
        <v>128</v>
      </c>
      <c r="H1562" s="36">
        <v>3.77</v>
      </c>
      <c r="I1562" s="57">
        <v>15.127280332266823</v>
      </c>
      <c r="J1562" s="57">
        <v>26542.469690715272</v>
      </c>
      <c r="K1562" s="57">
        <v>30.150349117802616</v>
      </c>
      <c r="L1562" s="52">
        <v>3</v>
      </c>
      <c r="M1562" s="56">
        <v>53.4</v>
      </c>
      <c r="N1562" s="37" t="s">
        <v>238</v>
      </c>
    </row>
    <row r="1563" spans="1:14">
      <c r="A1563" s="34">
        <v>42345</v>
      </c>
      <c r="B1563" s="35">
        <v>0.60069444444444442</v>
      </c>
      <c r="C1563" s="36">
        <v>4</v>
      </c>
      <c r="D1563" s="36">
        <v>406</v>
      </c>
      <c r="E1563" s="36" t="s">
        <v>55</v>
      </c>
      <c r="F1563" s="36">
        <v>21</v>
      </c>
      <c r="G1563" s="36" t="s">
        <v>128</v>
      </c>
      <c r="H1563" s="36">
        <v>3.61</v>
      </c>
      <c r="I1563" s="57">
        <v>10.559748684560791</v>
      </c>
      <c r="J1563" s="57">
        <v>4929.4998987716554</v>
      </c>
      <c r="K1563" s="57">
        <v>-13.074100173688311</v>
      </c>
      <c r="L1563" s="52">
        <v>2.9</v>
      </c>
      <c r="M1563" s="56">
        <v>53.5</v>
      </c>
      <c r="N1563" s="37" t="s">
        <v>238</v>
      </c>
    </row>
    <row r="1564" spans="1:14">
      <c r="A1564" s="34">
        <v>42345</v>
      </c>
      <c r="B1564" s="35">
        <v>0.60069444444444442</v>
      </c>
      <c r="C1564" s="36">
        <v>4</v>
      </c>
      <c r="D1564" s="36">
        <v>406</v>
      </c>
      <c r="E1564" s="36" t="s">
        <v>55</v>
      </c>
      <c r="F1564" s="36">
        <v>22</v>
      </c>
      <c r="G1564" s="36" t="s">
        <v>128</v>
      </c>
      <c r="H1564" s="36">
        <v>3.61</v>
      </c>
      <c r="I1564" s="57">
        <v>-7.3328779266667263</v>
      </c>
      <c r="J1564" s="57">
        <v>4303.4812389548906</v>
      </c>
      <c r="K1564" s="57">
        <v>3.6427436833014744</v>
      </c>
      <c r="L1564" s="52">
        <v>3</v>
      </c>
      <c r="M1564" s="56">
        <v>48.5</v>
      </c>
      <c r="N1564" s="37" t="s">
        <v>238</v>
      </c>
    </row>
    <row r="1565" spans="1:14">
      <c r="A1565" s="34">
        <v>42345</v>
      </c>
      <c r="B1565" s="35">
        <v>0.60069444444444442</v>
      </c>
      <c r="C1565" s="36">
        <v>4</v>
      </c>
      <c r="D1565" s="36">
        <v>414</v>
      </c>
      <c r="E1565" s="36" t="s">
        <v>46</v>
      </c>
      <c r="F1565" s="36">
        <v>23</v>
      </c>
      <c r="G1565" s="36" t="s">
        <v>114</v>
      </c>
      <c r="H1565" s="36">
        <v>3.61</v>
      </c>
      <c r="I1565" s="57">
        <v>-2.9461840980669445</v>
      </c>
      <c r="J1565" s="57">
        <v>11445.333997409703</v>
      </c>
      <c r="K1565" s="57">
        <v>-4.302205901830189</v>
      </c>
      <c r="L1565" s="52">
        <v>3.1</v>
      </c>
      <c r="M1565" s="56">
        <v>39.200000000000003</v>
      </c>
      <c r="N1565" s="37" t="s">
        <v>238</v>
      </c>
    </row>
    <row r="1566" spans="1:14">
      <c r="A1566" s="34">
        <v>42345</v>
      </c>
      <c r="B1566" s="35">
        <v>0.60069444444444442</v>
      </c>
      <c r="C1566" s="36">
        <v>4</v>
      </c>
      <c r="D1566" s="36">
        <v>414</v>
      </c>
      <c r="E1566" s="36" t="s">
        <v>46</v>
      </c>
      <c r="F1566" s="36">
        <v>24</v>
      </c>
      <c r="G1566" s="36" t="s">
        <v>114</v>
      </c>
      <c r="H1566" s="36">
        <v>3.61</v>
      </c>
      <c r="I1566" s="57">
        <v>2.2263688742795451</v>
      </c>
      <c r="J1566" s="57">
        <v>6865.283337589497</v>
      </c>
      <c r="K1566" s="57">
        <v>10.991036975478565</v>
      </c>
      <c r="L1566" s="52">
        <v>3.1500000000000004</v>
      </c>
      <c r="M1566" s="56">
        <v>41.8</v>
      </c>
      <c r="N1566" s="37" t="s">
        <v>238</v>
      </c>
    </row>
    <row r="1567" spans="1:14">
      <c r="A1567" s="34">
        <v>42355</v>
      </c>
      <c r="B1567" s="35">
        <v>0.39930555555555558</v>
      </c>
      <c r="C1567" s="36">
        <v>1</v>
      </c>
      <c r="D1567" s="36">
        <v>105</v>
      </c>
      <c r="E1567" s="36" t="s">
        <v>55</v>
      </c>
      <c r="F1567" s="36">
        <v>1</v>
      </c>
      <c r="G1567" s="36" t="s">
        <v>128</v>
      </c>
      <c r="H1567" s="36">
        <v>-2.3889999999999998</v>
      </c>
      <c r="I1567" s="57">
        <v>1.4095372234242929</v>
      </c>
      <c r="J1567" s="57">
        <v>950.74405787286867</v>
      </c>
      <c r="K1567" s="57">
        <v>1.6905330642036458</v>
      </c>
      <c r="L1567" s="52">
        <v>1.5</v>
      </c>
      <c r="M1567" s="56">
        <v>22.8</v>
      </c>
      <c r="N1567" s="37" t="s">
        <v>238</v>
      </c>
    </row>
    <row r="1568" spans="1:14">
      <c r="A1568" s="34">
        <v>42355</v>
      </c>
      <c r="B1568" s="35">
        <v>0.39930555555555558</v>
      </c>
      <c r="C1568" s="36">
        <v>1</v>
      </c>
      <c r="D1568" s="36">
        <v>105</v>
      </c>
      <c r="E1568" s="36" t="s">
        <v>55</v>
      </c>
      <c r="F1568" s="36">
        <v>2</v>
      </c>
      <c r="G1568" s="36" t="s">
        <v>128</v>
      </c>
      <c r="H1568" s="36">
        <v>-2.3889999999999998</v>
      </c>
      <c r="I1568" s="57">
        <v>-2.4741985687001358</v>
      </c>
      <c r="J1568" s="57">
        <v>-1033.7561646507452</v>
      </c>
      <c r="K1568" s="57">
        <v>-0.909463990236135</v>
      </c>
      <c r="L1568" s="52">
        <v>1.45</v>
      </c>
      <c r="M1568" s="56">
        <v>23.4</v>
      </c>
      <c r="N1568" s="37" t="s">
        <v>238</v>
      </c>
    </row>
    <row r="1569" spans="1:14">
      <c r="A1569" s="34">
        <v>42355</v>
      </c>
      <c r="B1569" s="35">
        <v>0.39930555555555558</v>
      </c>
      <c r="C1569" s="36">
        <v>1</v>
      </c>
      <c r="D1569" s="36">
        <v>107</v>
      </c>
      <c r="E1569" s="36" t="s">
        <v>59</v>
      </c>
      <c r="F1569" s="36">
        <v>3</v>
      </c>
      <c r="G1569" s="36" t="s">
        <v>128</v>
      </c>
      <c r="H1569" s="36">
        <v>-2.3889999999999998</v>
      </c>
      <c r="I1569" s="57">
        <v>-2.8491331233572534</v>
      </c>
      <c r="J1569" s="57">
        <v>-806.29151699770864</v>
      </c>
      <c r="K1569" s="57">
        <v>-3.7662508772131638</v>
      </c>
      <c r="L1569" s="52">
        <v>1.4</v>
      </c>
      <c r="M1569" s="56">
        <v>22.5</v>
      </c>
      <c r="N1569" s="37" t="s">
        <v>238</v>
      </c>
    </row>
    <row r="1570" spans="1:14">
      <c r="A1570" s="34">
        <v>42355</v>
      </c>
      <c r="B1570" s="35">
        <v>0.39930555555555558</v>
      </c>
      <c r="C1570" s="36">
        <v>1</v>
      </c>
      <c r="D1570" s="36">
        <v>107</v>
      </c>
      <c r="E1570" s="36" t="s">
        <v>59</v>
      </c>
      <c r="F1570" s="36">
        <v>4</v>
      </c>
      <c r="G1570" s="36" t="s">
        <v>128</v>
      </c>
      <c r="H1570" s="36">
        <v>-2.3889999999999998</v>
      </c>
      <c r="I1570" s="57">
        <v>6.5784561960406718E-2</v>
      </c>
      <c r="J1570" s="57">
        <v>2419.8470782864074</v>
      </c>
      <c r="K1570" s="57">
        <v>1.6049364533578885</v>
      </c>
      <c r="L1570" s="52">
        <v>1.4500000000000002</v>
      </c>
      <c r="M1570" s="56">
        <v>22.6</v>
      </c>
      <c r="N1570" s="37" t="s">
        <v>238</v>
      </c>
    </row>
    <row r="1571" spans="1:14">
      <c r="A1571" s="34">
        <v>42355</v>
      </c>
      <c r="B1571" s="35">
        <v>0.44097222222222227</v>
      </c>
      <c r="C1571" s="36">
        <v>1</v>
      </c>
      <c r="D1571" s="36">
        <v>111</v>
      </c>
      <c r="E1571" s="36" t="s">
        <v>45</v>
      </c>
      <c r="F1571" s="36">
        <v>5</v>
      </c>
      <c r="G1571" s="36" t="s">
        <v>114</v>
      </c>
      <c r="H1571" s="36">
        <v>-2.1970000000000001</v>
      </c>
      <c r="I1571" s="57">
        <v>2.5639046481032062</v>
      </c>
      <c r="J1571" s="57">
        <v>5984.6108628908314</v>
      </c>
      <c r="K1571" s="57">
        <v>3.6994301070783995</v>
      </c>
      <c r="L1571" s="52">
        <v>1.5</v>
      </c>
      <c r="M1571" s="56">
        <v>26.1</v>
      </c>
      <c r="N1571" s="37" t="s">
        <v>238</v>
      </c>
    </row>
    <row r="1572" spans="1:14">
      <c r="A1572" s="34">
        <v>42355</v>
      </c>
      <c r="B1572" s="35">
        <v>0.44097222222222227</v>
      </c>
      <c r="C1572" s="36">
        <v>1</v>
      </c>
      <c r="D1572" s="36">
        <v>111</v>
      </c>
      <c r="E1572" s="36" t="s">
        <v>45</v>
      </c>
      <c r="F1572" s="36">
        <v>6</v>
      </c>
      <c r="G1572" s="36" t="s">
        <v>114</v>
      </c>
      <c r="H1572" s="36">
        <v>-2.1970000000000001</v>
      </c>
      <c r="I1572" s="57">
        <v>6.5531127549082093</v>
      </c>
      <c r="J1572" s="57">
        <v>4817.8288155849896</v>
      </c>
      <c r="K1572" s="57">
        <v>14.754952450197067</v>
      </c>
      <c r="L1572" s="52">
        <v>1.55</v>
      </c>
      <c r="M1572" s="56">
        <v>26.7</v>
      </c>
      <c r="N1572" s="37" t="s">
        <v>238</v>
      </c>
    </row>
    <row r="1573" spans="1:14">
      <c r="A1573" s="34">
        <v>42355</v>
      </c>
      <c r="B1573" s="35">
        <v>0.44097222222222227</v>
      </c>
      <c r="C1573" s="36">
        <v>1</v>
      </c>
      <c r="D1573" s="36">
        <v>113</v>
      </c>
      <c r="E1573" s="36" t="s">
        <v>46</v>
      </c>
      <c r="F1573" s="36">
        <v>7</v>
      </c>
      <c r="G1573" s="36" t="s">
        <v>114</v>
      </c>
      <c r="H1573" s="36">
        <v>-2.1970000000000001</v>
      </c>
      <c r="I1573" s="57">
        <v>2.0302422531671751</v>
      </c>
      <c r="J1573" s="57">
        <v>2168.7716760685444</v>
      </c>
      <c r="K1573" s="57">
        <v>-0.56667571004378936</v>
      </c>
      <c r="L1573" s="52">
        <v>1.65</v>
      </c>
      <c r="M1573" s="56">
        <v>19.5</v>
      </c>
      <c r="N1573" s="37" t="s">
        <v>238</v>
      </c>
    </row>
    <row r="1574" spans="1:14">
      <c r="A1574" s="34">
        <v>42355</v>
      </c>
      <c r="B1574" s="35">
        <v>0.44097222222222227</v>
      </c>
      <c r="C1574" s="36">
        <v>1</v>
      </c>
      <c r="D1574" s="36">
        <v>113</v>
      </c>
      <c r="E1574" s="36" t="s">
        <v>46</v>
      </c>
      <c r="F1574" s="36">
        <v>8</v>
      </c>
      <c r="G1574" s="36" t="s">
        <v>114</v>
      </c>
      <c r="H1574" s="36">
        <v>-2.1970000000000001</v>
      </c>
      <c r="I1574" s="57">
        <v>1.0638320716592049</v>
      </c>
      <c r="J1574" s="57">
        <v>889.56323144495695</v>
      </c>
      <c r="K1574" s="57">
        <v>0.64151967174768265</v>
      </c>
      <c r="L1574" s="52">
        <v>1.45</v>
      </c>
      <c r="M1574" s="56">
        <v>34</v>
      </c>
      <c r="N1574" s="37" t="s">
        <v>238</v>
      </c>
    </row>
    <row r="1575" spans="1:14">
      <c r="A1575" s="34">
        <v>42355</v>
      </c>
      <c r="B1575" s="35">
        <v>0.47916666666666669</v>
      </c>
      <c r="C1575" s="36">
        <v>3</v>
      </c>
      <c r="D1575" s="36">
        <v>311</v>
      </c>
      <c r="E1575" s="36" t="s">
        <v>46</v>
      </c>
      <c r="F1575" s="36">
        <v>9</v>
      </c>
      <c r="G1575" s="36" t="s">
        <v>114</v>
      </c>
      <c r="H1575" s="36">
        <v>-2.056</v>
      </c>
      <c r="I1575" s="57">
        <v>0.95987326451235433</v>
      </c>
      <c r="J1575" s="57">
        <v>1684.6915179727901</v>
      </c>
      <c r="K1575" s="57">
        <v>0.33127943740245019</v>
      </c>
      <c r="L1575" s="52">
        <v>1.7</v>
      </c>
      <c r="M1575" s="56">
        <v>32.200000000000003</v>
      </c>
      <c r="N1575" s="37" t="s">
        <v>238</v>
      </c>
    </row>
    <row r="1576" spans="1:14">
      <c r="A1576" s="34">
        <v>42355</v>
      </c>
      <c r="B1576" s="35">
        <v>0.47916666666666669</v>
      </c>
      <c r="C1576" s="36">
        <v>3</v>
      </c>
      <c r="D1576" s="36">
        <v>311</v>
      </c>
      <c r="E1576" s="36" t="s">
        <v>46</v>
      </c>
      <c r="F1576" s="36">
        <v>10</v>
      </c>
      <c r="G1576" s="36" t="s">
        <v>114</v>
      </c>
      <c r="H1576" s="36">
        <v>-2.056</v>
      </c>
      <c r="I1576" s="57">
        <v>2.5891269105245072</v>
      </c>
      <c r="J1576" s="57">
        <v>229.12713598263645</v>
      </c>
      <c r="K1576" s="57">
        <v>-0.52363523976515258</v>
      </c>
      <c r="L1576" s="52">
        <v>1.6</v>
      </c>
      <c r="M1576" s="56">
        <v>34.4</v>
      </c>
      <c r="N1576" s="37" t="s">
        <v>238</v>
      </c>
    </row>
    <row r="1577" spans="1:14">
      <c r="A1577" s="34">
        <v>42355</v>
      </c>
      <c r="B1577" s="35">
        <v>0.47916666666666669</v>
      </c>
      <c r="C1577" s="36">
        <v>3</v>
      </c>
      <c r="D1577" s="36">
        <v>305</v>
      </c>
      <c r="E1577" s="36" t="s">
        <v>45</v>
      </c>
      <c r="F1577" s="36">
        <v>11</v>
      </c>
      <c r="G1577" s="36" t="s">
        <v>114</v>
      </c>
      <c r="H1577" s="36">
        <v>-2.056</v>
      </c>
      <c r="I1577" s="57">
        <v>4.3056780315089256</v>
      </c>
      <c r="J1577" s="57">
        <v>5040.258406057862</v>
      </c>
      <c r="K1577" s="57">
        <v>6.8286309838761712</v>
      </c>
      <c r="L1577" s="52">
        <v>1.45</v>
      </c>
      <c r="M1577" s="56">
        <v>34.200000000000003</v>
      </c>
      <c r="N1577" s="37" t="s">
        <v>238</v>
      </c>
    </row>
    <row r="1578" spans="1:14">
      <c r="A1578" s="34">
        <v>42355</v>
      </c>
      <c r="B1578" s="35">
        <v>0.47916666666666669</v>
      </c>
      <c r="C1578" s="36">
        <v>3</v>
      </c>
      <c r="D1578" s="36">
        <v>305</v>
      </c>
      <c r="E1578" s="36" t="s">
        <v>45</v>
      </c>
      <c r="F1578" s="36">
        <v>12</v>
      </c>
      <c r="G1578" s="36" t="s">
        <v>114</v>
      </c>
      <c r="H1578" s="36">
        <v>-2.056</v>
      </c>
      <c r="I1578" s="57">
        <v>4.0869481113555963</v>
      </c>
      <c r="J1578" s="57">
        <v>7620.9158086750158</v>
      </c>
      <c r="K1578" s="57">
        <v>5.8775384055272193</v>
      </c>
      <c r="L1578" s="52">
        <v>1.5</v>
      </c>
      <c r="M1578" s="56">
        <v>34.6</v>
      </c>
      <c r="N1578" s="37" t="s">
        <v>238</v>
      </c>
    </row>
    <row r="1579" spans="1:14">
      <c r="A1579" s="34">
        <v>42355</v>
      </c>
      <c r="B1579" s="35">
        <v>0.46180555555555558</v>
      </c>
      <c r="C1579" s="36">
        <v>3</v>
      </c>
      <c r="D1579" s="36">
        <v>308</v>
      </c>
      <c r="E1579" s="36" t="s">
        <v>55</v>
      </c>
      <c r="F1579" s="36">
        <v>13</v>
      </c>
      <c r="G1579" s="36" t="s">
        <v>128</v>
      </c>
      <c r="H1579" s="36">
        <v>-2.0790000000000002</v>
      </c>
      <c r="I1579" s="57">
        <v>3.0615061592321946</v>
      </c>
      <c r="J1579" s="57">
        <v>2698.9504336015921</v>
      </c>
      <c r="K1579" s="57">
        <v>-2.5756489866856525</v>
      </c>
      <c r="L1579" s="52">
        <v>1.9</v>
      </c>
      <c r="M1579" s="56">
        <v>37.5</v>
      </c>
      <c r="N1579" s="37" t="s">
        <v>238</v>
      </c>
    </row>
    <row r="1580" spans="1:14">
      <c r="A1580" s="34">
        <v>42355</v>
      </c>
      <c r="B1580" s="35">
        <v>0.46180555555555558</v>
      </c>
      <c r="C1580" s="36">
        <v>3</v>
      </c>
      <c r="D1580" s="36">
        <v>308</v>
      </c>
      <c r="E1580" s="36" t="s">
        <v>55</v>
      </c>
      <c r="F1580" s="36">
        <v>14</v>
      </c>
      <c r="G1580" s="36" t="s">
        <v>128</v>
      </c>
      <c r="H1580" s="36">
        <v>-2.0790000000000002</v>
      </c>
      <c r="I1580" s="57">
        <v>18.164677198655678</v>
      </c>
      <c r="J1580" s="57">
        <v>12875.910380149024</v>
      </c>
      <c r="K1580" s="57">
        <v>2.3191528220364654</v>
      </c>
      <c r="L1580" s="52">
        <v>1.85</v>
      </c>
      <c r="M1580" s="56">
        <v>38.9</v>
      </c>
      <c r="N1580" s="37" t="s">
        <v>238</v>
      </c>
    </row>
    <row r="1581" spans="1:14">
      <c r="A1581" s="34">
        <v>42355</v>
      </c>
      <c r="B1581" s="35">
        <v>0.46180555555555558</v>
      </c>
      <c r="C1581" s="36">
        <v>3</v>
      </c>
      <c r="D1581" s="36">
        <v>309</v>
      </c>
      <c r="E1581" s="36" t="s">
        <v>59</v>
      </c>
      <c r="F1581" s="36">
        <v>15</v>
      </c>
      <c r="G1581" s="36" t="s">
        <v>128</v>
      </c>
      <c r="H1581" s="36">
        <v>-2.0790000000000002</v>
      </c>
      <c r="I1581" s="57">
        <v>11.265920729783646</v>
      </c>
      <c r="J1581" s="57">
        <v>6001.9187050350411</v>
      </c>
      <c r="K1581" s="57">
        <v>16.059182119325257</v>
      </c>
      <c r="L1581" s="52">
        <v>1.6</v>
      </c>
      <c r="M1581" s="56">
        <v>36.299999999999997</v>
      </c>
      <c r="N1581" s="37" t="s">
        <v>238</v>
      </c>
    </row>
    <row r="1582" spans="1:14">
      <c r="A1582" s="34">
        <v>42355</v>
      </c>
      <c r="B1582" s="35">
        <v>0.46180555555555558</v>
      </c>
      <c r="C1582" s="36">
        <v>3</v>
      </c>
      <c r="D1582" s="36">
        <v>309</v>
      </c>
      <c r="E1582" s="36" t="s">
        <v>59</v>
      </c>
      <c r="F1582" s="36">
        <v>16</v>
      </c>
      <c r="G1582" s="36" t="s">
        <v>128</v>
      </c>
      <c r="H1582" s="36">
        <v>-2.0790000000000002</v>
      </c>
      <c r="I1582" s="57">
        <v>8.2407479647633508</v>
      </c>
      <c r="J1582" s="57">
        <v>6980.9102096887891</v>
      </c>
      <c r="K1582" s="57">
        <v>13.76163909916049</v>
      </c>
      <c r="L1582" s="52">
        <v>1.35</v>
      </c>
      <c r="M1582" s="56">
        <v>29.7</v>
      </c>
      <c r="N1582" s="37" t="s">
        <v>238</v>
      </c>
    </row>
    <row r="1583" spans="1:14">
      <c r="A1583" s="34">
        <v>42355</v>
      </c>
      <c r="B1583" s="35">
        <v>0.42708333333333331</v>
      </c>
      <c r="C1583" s="36">
        <v>4</v>
      </c>
      <c r="D1583" s="36">
        <v>409</v>
      </c>
      <c r="E1583" s="36" t="s">
        <v>45</v>
      </c>
      <c r="F1583" s="36">
        <v>17</v>
      </c>
      <c r="G1583" s="36" t="s">
        <v>114</v>
      </c>
      <c r="H1583" s="36">
        <v>-2.2469999999999999</v>
      </c>
      <c r="I1583" s="57">
        <v>-5.3185201861269515</v>
      </c>
      <c r="J1583" s="57">
        <v>-1947.2741911457176</v>
      </c>
      <c r="K1583" s="57">
        <v>-3.4017298100219042</v>
      </c>
      <c r="L1583" s="52">
        <v>1.75</v>
      </c>
      <c r="M1583" s="56">
        <v>34.9</v>
      </c>
      <c r="N1583" s="37" t="s">
        <v>238</v>
      </c>
    </row>
    <row r="1584" spans="1:14">
      <c r="A1584" s="34">
        <v>42355</v>
      </c>
      <c r="B1584" s="35">
        <v>0.42708333333333331</v>
      </c>
      <c r="C1584" s="36">
        <v>4</v>
      </c>
      <c r="D1584" s="36">
        <v>409</v>
      </c>
      <c r="E1584" s="36" t="s">
        <v>45</v>
      </c>
      <c r="F1584" s="36">
        <v>18</v>
      </c>
      <c r="G1584" s="36" t="s">
        <v>114</v>
      </c>
      <c r="H1584" s="36">
        <v>-2.2469999999999999</v>
      </c>
      <c r="I1584" s="57">
        <v>2.1315502046949701</v>
      </c>
      <c r="J1584" s="57">
        <v>3032.3948917900002</v>
      </c>
      <c r="K1584" s="57">
        <v>7.3428098925021619</v>
      </c>
      <c r="L1584" s="52">
        <v>1.65</v>
      </c>
      <c r="M1584" s="56">
        <v>37.5</v>
      </c>
      <c r="N1584" s="37" t="s">
        <v>238</v>
      </c>
    </row>
    <row r="1585" spans="1:14">
      <c r="A1585" s="34">
        <v>42355</v>
      </c>
      <c r="B1585" s="35">
        <v>0.42708333333333331</v>
      </c>
      <c r="C1585" s="36">
        <v>4</v>
      </c>
      <c r="D1585" s="36">
        <v>404</v>
      </c>
      <c r="E1585" s="36" t="s">
        <v>59</v>
      </c>
      <c r="F1585" s="36">
        <v>19</v>
      </c>
      <c r="G1585" s="36" t="s">
        <v>128</v>
      </c>
      <c r="H1585" s="36">
        <v>-2.2469999999999999</v>
      </c>
      <c r="I1585" s="57">
        <v>-7.2860578949883209E-2</v>
      </c>
      <c r="J1585" s="57">
        <v>-781.16226507597821</v>
      </c>
      <c r="K1585" s="57">
        <v>-2.68430253436384</v>
      </c>
      <c r="L1585" s="52">
        <v>1.7</v>
      </c>
      <c r="M1585" s="56">
        <v>38</v>
      </c>
      <c r="N1585" s="37" t="s">
        <v>238</v>
      </c>
    </row>
    <row r="1586" spans="1:14">
      <c r="A1586" s="34">
        <v>42355</v>
      </c>
      <c r="B1586" s="35">
        <v>0.42708333333333331</v>
      </c>
      <c r="C1586" s="36">
        <v>4</v>
      </c>
      <c r="D1586" s="36">
        <v>404</v>
      </c>
      <c r="E1586" s="36" t="s">
        <v>59</v>
      </c>
      <c r="F1586" s="36">
        <v>20</v>
      </c>
      <c r="G1586" s="36" t="s">
        <v>128</v>
      </c>
      <c r="H1586" s="36">
        <v>-2.2469999999999999</v>
      </c>
      <c r="I1586" s="57">
        <v>7.0410974106881117</v>
      </c>
      <c r="J1586" s="57">
        <v>6751.9617587827825</v>
      </c>
      <c r="K1586" s="57">
        <v>12.328508844111948</v>
      </c>
      <c r="L1586" s="52">
        <v>1.45</v>
      </c>
      <c r="M1586" s="56">
        <v>39.700000000000003</v>
      </c>
      <c r="N1586" s="37" t="s">
        <v>238</v>
      </c>
    </row>
    <row r="1587" spans="1:14">
      <c r="A1587" s="34">
        <v>42355</v>
      </c>
      <c r="B1587" s="35">
        <v>0.39583333333333331</v>
      </c>
      <c r="C1587" s="36">
        <v>4</v>
      </c>
      <c r="D1587" s="36">
        <v>406</v>
      </c>
      <c r="E1587" s="36" t="s">
        <v>55</v>
      </c>
      <c r="F1587" s="36">
        <v>21</v>
      </c>
      <c r="G1587" s="36" t="s">
        <v>128</v>
      </c>
      <c r="H1587" s="36">
        <v>-2.3889999999999998</v>
      </c>
      <c r="I1587" s="57">
        <v>-2.3550124211483259</v>
      </c>
      <c r="J1587" s="57">
        <v>-256.58920478101675</v>
      </c>
      <c r="K1587" s="57">
        <v>1.0382761899826434</v>
      </c>
      <c r="L1587" s="52">
        <v>1.9</v>
      </c>
      <c r="M1587" s="56">
        <v>35</v>
      </c>
      <c r="N1587" s="37" t="s">
        <v>238</v>
      </c>
    </row>
    <row r="1588" spans="1:14">
      <c r="A1588" s="34">
        <v>42355</v>
      </c>
      <c r="B1588" s="35">
        <v>0.39583333333333331</v>
      </c>
      <c r="C1588" s="36">
        <v>4</v>
      </c>
      <c r="D1588" s="36">
        <v>406</v>
      </c>
      <c r="E1588" s="36" t="s">
        <v>55</v>
      </c>
      <c r="F1588" s="36">
        <v>22</v>
      </c>
      <c r="G1588" s="36" t="s">
        <v>128</v>
      </c>
      <c r="H1588" s="36">
        <v>-2.3889999999999998</v>
      </c>
      <c r="I1588" s="57">
        <v>-0.81772582256219761</v>
      </c>
      <c r="J1588" s="57">
        <v>-2122.8135069794994</v>
      </c>
      <c r="K1588" s="57">
        <v>-10.379594825225116</v>
      </c>
      <c r="L1588" s="52">
        <v>2.2000000000000002</v>
      </c>
      <c r="M1588" s="56">
        <v>34.9</v>
      </c>
      <c r="N1588" s="37" t="s">
        <v>238</v>
      </c>
    </row>
    <row r="1589" spans="1:14">
      <c r="A1589" s="34">
        <v>42355</v>
      </c>
      <c r="B1589" s="35">
        <v>0.39583333333333331</v>
      </c>
      <c r="C1589" s="36">
        <v>4</v>
      </c>
      <c r="D1589" s="36">
        <v>414</v>
      </c>
      <c r="E1589" s="36" t="s">
        <v>46</v>
      </c>
      <c r="F1589" s="36">
        <v>23</v>
      </c>
      <c r="G1589" s="36" t="s">
        <v>114</v>
      </c>
      <c r="H1589" s="36">
        <v>-2.3889999999999998</v>
      </c>
      <c r="I1589" s="57">
        <v>11.455850944745105</v>
      </c>
      <c r="J1589" s="57">
        <v>10595.561793722907</v>
      </c>
      <c r="K1589" s="57">
        <v>16.759409819697137</v>
      </c>
      <c r="L1589" s="52">
        <v>1.75</v>
      </c>
      <c r="M1589" s="56">
        <v>32.5</v>
      </c>
      <c r="N1589" s="37" t="s">
        <v>238</v>
      </c>
    </row>
    <row r="1590" spans="1:14">
      <c r="A1590" s="34">
        <v>42355</v>
      </c>
      <c r="B1590" s="35">
        <v>0.39583333333333331</v>
      </c>
      <c r="C1590" s="36">
        <v>4</v>
      </c>
      <c r="D1590" s="36">
        <v>414</v>
      </c>
      <c r="E1590" s="36" t="s">
        <v>46</v>
      </c>
      <c r="F1590" s="36">
        <v>24</v>
      </c>
      <c r="G1590" s="36" t="s">
        <v>114</v>
      </c>
      <c r="H1590" s="36">
        <v>-2.3889999999999998</v>
      </c>
      <c r="I1590" s="57">
        <v>-6.9821486979704392</v>
      </c>
      <c r="J1590" s="57">
        <v>-1481.6821585776272</v>
      </c>
      <c r="K1590" s="57">
        <v>-5.1256941289833833</v>
      </c>
      <c r="L1590" s="52">
        <v>1.7999999999999998</v>
      </c>
      <c r="M1590" s="56">
        <v>37.1</v>
      </c>
      <c r="N1590" s="37" t="s">
        <v>238</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sheetPr>
  <dimension ref="A1:F133"/>
  <sheetViews>
    <sheetView topLeftCell="A95" workbookViewId="0">
      <selection activeCell="A2" sqref="A2:A133"/>
    </sheetView>
  </sheetViews>
  <sheetFormatPr baseColWidth="10" defaultRowHeight="15" x14ac:dyDescent="0"/>
  <cols>
    <col min="4" max="4" width="25" customWidth="1"/>
  </cols>
  <sheetData>
    <row r="1" spans="1:6">
      <c r="A1" s="23" t="s">
        <v>106</v>
      </c>
      <c r="B1" s="7" t="s">
        <v>2</v>
      </c>
      <c r="C1" s="23" t="s">
        <v>1</v>
      </c>
      <c r="D1" s="24" t="s">
        <v>3</v>
      </c>
      <c r="E1" s="7" t="s">
        <v>258</v>
      </c>
      <c r="F1" s="7" t="s">
        <v>259</v>
      </c>
    </row>
    <row r="2" spans="1:6">
      <c r="A2" s="34">
        <v>41788</v>
      </c>
      <c r="B2" s="36">
        <v>1</v>
      </c>
      <c r="C2" s="36">
        <v>105</v>
      </c>
      <c r="D2" s="46" t="s">
        <v>59</v>
      </c>
      <c r="E2" s="65">
        <v>7.75</v>
      </c>
      <c r="F2" s="65">
        <v>4.33</v>
      </c>
    </row>
    <row r="3" spans="1:6">
      <c r="A3" s="34">
        <v>41788</v>
      </c>
      <c r="B3" s="36">
        <v>1</v>
      </c>
      <c r="C3" s="36">
        <v>107</v>
      </c>
      <c r="D3" s="46" t="s">
        <v>45</v>
      </c>
      <c r="E3" s="65">
        <v>12.4</v>
      </c>
      <c r="F3" s="65">
        <v>7.7</v>
      </c>
    </row>
    <row r="4" spans="1:6">
      <c r="A4" s="34">
        <v>41788</v>
      </c>
      <c r="B4" s="36">
        <v>1</v>
      </c>
      <c r="C4" s="36">
        <v>111</v>
      </c>
      <c r="D4" s="46" t="s">
        <v>46</v>
      </c>
      <c r="E4" s="65">
        <v>6.65</v>
      </c>
      <c r="F4" s="65">
        <v>15.4</v>
      </c>
    </row>
    <row r="5" spans="1:6">
      <c r="A5" s="34">
        <v>41788</v>
      </c>
      <c r="B5" s="36">
        <v>1</v>
      </c>
      <c r="C5" s="36">
        <v>113</v>
      </c>
      <c r="D5" s="46" t="s">
        <v>55</v>
      </c>
      <c r="E5" s="65">
        <v>6.05</v>
      </c>
      <c r="F5" s="65">
        <v>20.6</v>
      </c>
    </row>
    <row r="6" spans="1:6">
      <c r="A6" s="34">
        <v>41788</v>
      </c>
      <c r="B6" s="36">
        <v>3</v>
      </c>
      <c r="C6" s="36">
        <v>305</v>
      </c>
      <c r="D6" s="46" t="s">
        <v>46</v>
      </c>
      <c r="E6" s="65">
        <v>7.7</v>
      </c>
      <c r="F6" s="65">
        <v>17.3</v>
      </c>
    </row>
    <row r="7" spans="1:6">
      <c r="A7" s="34">
        <v>41788</v>
      </c>
      <c r="B7" s="36">
        <v>3</v>
      </c>
      <c r="C7" s="36">
        <v>308</v>
      </c>
      <c r="D7" s="46" t="s">
        <v>59</v>
      </c>
      <c r="E7" s="65">
        <v>8</v>
      </c>
      <c r="F7" s="65">
        <v>4.7850000000000001</v>
      </c>
    </row>
    <row r="8" spans="1:6">
      <c r="A8" s="34">
        <v>41788</v>
      </c>
      <c r="B8" s="36">
        <v>3</v>
      </c>
      <c r="C8" s="36">
        <v>309</v>
      </c>
      <c r="D8" s="46" t="s">
        <v>45</v>
      </c>
      <c r="E8" s="65">
        <v>9.3000000000000007</v>
      </c>
      <c r="F8" s="65">
        <v>10.199999999999999</v>
      </c>
    </row>
    <row r="9" spans="1:6">
      <c r="A9" s="34">
        <v>41788</v>
      </c>
      <c r="B9" s="36">
        <v>3</v>
      </c>
      <c r="C9" s="36">
        <v>311</v>
      </c>
      <c r="D9" s="46" t="s">
        <v>55</v>
      </c>
      <c r="E9" s="65">
        <v>6.65</v>
      </c>
      <c r="F9" s="65">
        <v>33.200000000000003</v>
      </c>
    </row>
    <row r="10" spans="1:6">
      <c r="A10" s="34">
        <v>41788</v>
      </c>
      <c r="B10" s="36">
        <v>4</v>
      </c>
      <c r="C10" s="36">
        <v>404</v>
      </c>
      <c r="D10" s="46" t="s">
        <v>45</v>
      </c>
      <c r="E10" s="65">
        <v>11</v>
      </c>
      <c r="F10" s="65">
        <v>11.05</v>
      </c>
    </row>
    <row r="11" spans="1:6">
      <c r="A11" s="34">
        <v>41788</v>
      </c>
      <c r="B11" s="36">
        <v>4</v>
      </c>
      <c r="C11" s="36">
        <v>406</v>
      </c>
      <c r="D11" s="46" t="s">
        <v>59</v>
      </c>
      <c r="E11" s="65">
        <v>12</v>
      </c>
      <c r="F11" s="65">
        <v>7.9</v>
      </c>
    </row>
    <row r="12" spans="1:6">
      <c r="A12" s="34">
        <v>41788</v>
      </c>
      <c r="B12" s="36">
        <v>4</v>
      </c>
      <c r="C12" s="36">
        <v>409</v>
      </c>
      <c r="D12" s="46" t="s">
        <v>46</v>
      </c>
      <c r="E12" s="65">
        <v>5.9</v>
      </c>
      <c r="F12" s="65">
        <v>30.65</v>
      </c>
    </row>
    <row r="13" spans="1:6">
      <c r="A13" s="34">
        <v>41788</v>
      </c>
      <c r="B13" s="36">
        <v>4</v>
      </c>
      <c r="C13" s="36">
        <v>414</v>
      </c>
      <c r="D13" s="46" t="s">
        <v>55</v>
      </c>
      <c r="E13" s="65">
        <v>6.55</v>
      </c>
      <c r="F13" s="65">
        <v>29.2</v>
      </c>
    </row>
    <row r="14" spans="1:6">
      <c r="A14" s="34">
        <v>41817</v>
      </c>
      <c r="B14" s="36">
        <v>1</v>
      </c>
      <c r="C14" s="36">
        <v>105</v>
      </c>
      <c r="D14" s="46" t="s">
        <v>59</v>
      </c>
      <c r="E14" s="65">
        <v>8.8000000000000007</v>
      </c>
      <c r="F14" s="65">
        <v>3.7050000000000001</v>
      </c>
    </row>
    <row r="15" spans="1:6">
      <c r="A15" s="34">
        <v>41817</v>
      </c>
      <c r="B15" s="36">
        <v>1</v>
      </c>
      <c r="C15" s="36">
        <v>107</v>
      </c>
      <c r="D15" s="46" t="s">
        <v>45</v>
      </c>
      <c r="E15" s="65">
        <v>8.25</v>
      </c>
      <c r="F15" s="65">
        <v>5.9</v>
      </c>
    </row>
    <row r="16" spans="1:6">
      <c r="A16" s="34">
        <v>41817</v>
      </c>
      <c r="B16" s="36">
        <v>1</v>
      </c>
      <c r="C16" s="36">
        <v>111</v>
      </c>
      <c r="D16" s="46" t="s">
        <v>46</v>
      </c>
      <c r="E16" s="65">
        <v>6.65</v>
      </c>
      <c r="F16" s="65">
        <v>8.35</v>
      </c>
    </row>
    <row r="17" spans="1:6">
      <c r="A17" s="34">
        <v>41817</v>
      </c>
      <c r="B17" s="36">
        <v>1</v>
      </c>
      <c r="C17" s="36">
        <v>113</v>
      </c>
      <c r="D17" s="46" t="s">
        <v>55</v>
      </c>
      <c r="E17" s="65">
        <v>7.15</v>
      </c>
      <c r="F17" s="65">
        <v>7</v>
      </c>
    </row>
    <row r="18" spans="1:6">
      <c r="A18" s="34">
        <v>41817</v>
      </c>
      <c r="B18" s="36">
        <v>3</v>
      </c>
      <c r="C18" s="36">
        <v>305</v>
      </c>
      <c r="D18" s="46" t="s">
        <v>46</v>
      </c>
      <c r="E18" s="65">
        <v>8.5</v>
      </c>
      <c r="F18" s="65">
        <v>5.95</v>
      </c>
    </row>
    <row r="19" spans="1:6">
      <c r="A19" s="34">
        <v>41817</v>
      </c>
      <c r="B19" s="36">
        <v>3</v>
      </c>
      <c r="C19" s="36">
        <v>308</v>
      </c>
      <c r="D19" s="46" t="s">
        <v>59</v>
      </c>
      <c r="E19" s="65">
        <v>11.05</v>
      </c>
      <c r="F19" s="65">
        <v>6.55</v>
      </c>
    </row>
    <row r="20" spans="1:6">
      <c r="A20" s="34">
        <v>41817</v>
      </c>
      <c r="B20" s="36">
        <v>3</v>
      </c>
      <c r="C20" s="36">
        <v>309</v>
      </c>
      <c r="D20" s="46" t="s">
        <v>45</v>
      </c>
      <c r="E20" s="65">
        <v>8.15</v>
      </c>
      <c r="F20" s="65">
        <v>14.75</v>
      </c>
    </row>
    <row r="21" spans="1:6">
      <c r="A21" s="34">
        <v>41817</v>
      </c>
      <c r="B21" s="36">
        <v>3</v>
      </c>
      <c r="C21" s="36">
        <v>311</v>
      </c>
      <c r="D21" s="46" t="s">
        <v>55</v>
      </c>
      <c r="E21" s="65">
        <v>8.6999999999999993</v>
      </c>
      <c r="F21" s="65">
        <v>6.25</v>
      </c>
    </row>
    <row r="22" spans="1:6">
      <c r="A22" s="34">
        <v>41817</v>
      </c>
      <c r="B22" s="36">
        <v>4</v>
      </c>
      <c r="C22" s="36">
        <v>404</v>
      </c>
      <c r="D22" s="46" t="s">
        <v>45</v>
      </c>
      <c r="E22" s="65">
        <v>9.25</v>
      </c>
      <c r="F22" s="65">
        <v>12.55</v>
      </c>
    </row>
    <row r="23" spans="1:6">
      <c r="A23" s="34">
        <v>41817</v>
      </c>
      <c r="B23" s="36">
        <v>4</v>
      </c>
      <c r="C23" s="36">
        <v>406</v>
      </c>
      <c r="D23" s="46" t="s">
        <v>59</v>
      </c>
      <c r="E23" s="65">
        <v>9.65</v>
      </c>
      <c r="F23" s="65">
        <v>10.95</v>
      </c>
    </row>
    <row r="24" spans="1:6">
      <c r="A24" s="34">
        <v>41817</v>
      </c>
      <c r="B24" s="36">
        <v>4</v>
      </c>
      <c r="C24" s="36">
        <v>409</v>
      </c>
      <c r="D24" s="46" t="s">
        <v>46</v>
      </c>
      <c r="E24" s="65">
        <v>8.4</v>
      </c>
      <c r="F24" s="65">
        <v>9</v>
      </c>
    </row>
    <row r="25" spans="1:6">
      <c r="A25" s="34">
        <v>41817</v>
      </c>
      <c r="B25" s="36">
        <v>4</v>
      </c>
      <c r="C25" s="36">
        <v>414</v>
      </c>
      <c r="D25" s="46" t="s">
        <v>55</v>
      </c>
      <c r="E25" s="65">
        <v>7.95</v>
      </c>
      <c r="F25" s="65">
        <v>6.85</v>
      </c>
    </row>
    <row r="26" spans="1:6">
      <c r="A26" s="34">
        <v>41844</v>
      </c>
      <c r="B26" s="36">
        <v>1</v>
      </c>
      <c r="C26" s="36">
        <v>105</v>
      </c>
      <c r="D26" s="46" t="s">
        <v>59</v>
      </c>
      <c r="E26" s="65">
        <v>7.45</v>
      </c>
      <c r="F26" s="65">
        <v>4.01</v>
      </c>
    </row>
    <row r="27" spans="1:6">
      <c r="A27" s="34">
        <v>41844</v>
      </c>
      <c r="B27" s="36">
        <v>1</v>
      </c>
      <c r="C27" s="36">
        <v>107</v>
      </c>
      <c r="D27" s="46" t="s">
        <v>45</v>
      </c>
      <c r="E27" s="65">
        <v>12.55</v>
      </c>
      <c r="F27" s="65">
        <v>7.2</v>
      </c>
    </row>
    <row r="28" spans="1:6">
      <c r="A28" s="34">
        <v>41844</v>
      </c>
      <c r="B28" s="36">
        <v>1</v>
      </c>
      <c r="C28" s="36">
        <v>111</v>
      </c>
      <c r="D28" s="46" t="s">
        <v>46</v>
      </c>
      <c r="E28" s="65">
        <v>7</v>
      </c>
      <c r="F28" s="65">
        <v>4.38</v>
      </c>
    </row>
    <row r="29" spans="1:6">
      <c r="A29" s="34">
        <v>41844</v>
      </c>
      <c r="B29" s="36">
        <v>1</v>
      </c>
      <c r="C29" s="36">
        <v>113</v>
      </c>
      <c r="D29" s="46" t="s">
        <v>55</v>
      </c>
      <c r="E29" s="65">
        <v>6.25</v>
      </c>
      <c r="F29" s="65">
        <v>7.05</v>
      </c>
    </row>
    <row r="30" spans="1:6">
      <c r="A30" s="34">
        <v>41844</v>
      </c>
      <c r="B30" s="36">
        <v>3</v>
      </c>
      <c r="C30" s="36">
        <v>305</v>
      </c>
      <c r="D30" s="46" t="s">
        <v>46</v>
      </c>
      <c r="E30" s="65">
        <v>9.85</v>
      </c>
      <c r="F30" s="65">
        <v>4.67</v>
      </c>
    </row>
    <row r="31" spans="1:6">
      <c r="A31" s="34">
        <v>41844</v>
      </c>
      <c r="B31" s="36">
        <v>3</v>
      </c>
      <c r="C31" s="36">
        <v>308</v>
      </c>
      <c r="D31" s="46" t="s">
        <v>59</v>
      </c>
      <c r="E31" s="65">
        <v>6.5</v>
      </c>
      <c r="F31" s="65">
        <v>14.3</v>
      </c>
    </row>
    <row r="32" spans="1:6">
      <c r="A32" s="34">
        <v>41844</v>
      </c>
      <c r="B32" s="36">
        <v>3</v>
      </c>
      <c r="C32" s="36">
        <v>309</v>
      </c>
      <c r="D32" s="46" t="s">
        <v>45</v>
      </c>
      <c r="E32" s="65">
        <v>8.75</v>
      </c>
      <c r="F32" s="65">
        <v>14.45</v>
      </c>
    </row>
    <row r="33" spans="1:6">
      <c r="A33" s="34">
        <v>41844</v>
      </c>
      <c r="B33" s="36">
        <v>3</v>
      </c>
      <c r="C33" s="36">
        <v>311</v>
      </c>
      <c r="D33" s="46" t="s">
        <v>55</v>
      </c>
      <c r="E33" s="65">
        <v>7.95</v>
      </c>
      <c r="F33" s="65">
        <v>1.615</v>
      </c>
    </row>
    <row r="34" spans="1:6">
      <c r="A34" s="34">
        <v>41844</v>
      </c>
      <c r="B34" s="36">
        <v>4</v>
      </c>
      <c r="C34" s="36">
        <v>404</v>
      </c>
      <c r="D34" s="46" t="s">
        <v>45</v>
      </c>
      <c r="E34" s="65">
        <v>7.05</v>
      </c>
      <c r="F34" s="65">
        <v>17.600000000000001</v>
      </c>
    </row>
    <row r="35" spans="1:6">
      <c r="A35" s="34">
        <v>41844</v>
      </c>
      <c r="B35" s="36">
        <v>4</v>
      </c>
      <c r="C35" s="36">
        <v>406</v>
      </c>
      <c r="D35" s="46" t="s">
        <v>59</v>
      </c>
      <c r="E35" s="65">
        <v>8.9</v>
      </c>
      <c r="F35" s="65">
        <v>11.35</v>
      </c>
    </row>
    <row r="36" spans="1:6">
      <c r="A36" s="34">
        <v>41844</v>
      </c>
      <c r="B36" s="36">
        <v>4</v>
      </c>
      <c r="C36" s="36">
        <v>409</v>
      </c>
      <c r="D36" s="46" t="s">
        <v>46</v>
      </c>
      <c r="E36" s="65">
        <v>7.75</v>
      </c>
      <c r="F36" s="65">
        <v>12.75</v>
      </c>
    </row>
    <row r="37" spans="1:6">
      <c r="A37" s="34">
        <v>41844</v>
      </c>
      <c r="B37" s="36">
        <v>4</v>
      </c>
      <c r="C37" s="36">
        <v>414</v>
      </c>
      <c r="D37" s="46" t="s">
        <v>55</v>
      </c>
      <c r="E37" s="65">
        <v>10.9</v>
      </c>
      <c r="F37" s="65">
        <v>1.1299999999999999</v>
      </c>
    </row>
    <row r="38" spans="1:6">
      <c r="A38" s="34">
        <v>41878</v>
      </c>
      <c r="B38" s="36">
        <v>1</v>
      </c>
      <c r="C38" s="36">
        <v>105</v>
      </c>
      <c r="D38" s="46" t="s">
        <v>59</v>
      </c>
      <c r="E38" s="65">
        <v>5.25</v>
      </c>
      <c r="F38" s="65">
        <v>3.7</v>
      </c>
    </row>
    <row r="39" spans="1:6">
      <c r="A39" s="34">
        <v>41878</v>
      </c>
      <c r="B39" s="36">
        <v>1</v>
      </c>
      <c r="C39" s="36">
        <v>107</v>
      </c>
      <c r="D39" s="46" t="s">
        <v>45</v>
      </c>
      <c r="E39" s="65">
        <v>4.9349999999999996</v>
      </c>
      <c r="F39" s="65">
        <v>6.3</v>
      </c>
    </row>
    <row r="40" spans="1:6">
      <c r="A40" s="34">
        <v>41878</v>
      </c>
      <c r="B40" s="36">
        <v>1</v>
      </c>
      <c r="C40" s="36">
        <v>111</v>
      </c>
      <c r="D40" s="46" t="s">
        <v>46</v>
      </c>
      <c r="E40" s="65">
        <v>4.1849999999999996</v>
      </c>
      <c r="F40" s="65">
        <v>5.45</v>
      </c>
    </row>
    <row r="41" spans="1:6">
      <c r="A41" s="34">
        <v>41878</v>
      </c>
      <c r="B41" s="36">
        <v>1</v>
      </c>
      <c r="C41" s="36">
        <v>113</v>
      </c>
      <c r="D41" s="46" t="s">
        <v>55</v>
      </c>
      <c r="E41" s="65">
        <v>4.375</v>
      </c>
      <c r="F41" s="65">
        <v>3.8450000000000002</v>
      </c>
    </row>
    <row r="42" spans="1:6">
      <c r="A42" s="34">
        <v>41878</v>
      </c>
      <c r="B42" s="36">
        <v>3</v>
      </c>
      <c r="C42" s="36">
        <v>305</v>
      </c>
      <c r="D42" s="46" t="s">
        <v>46</v>
      </c>
      <c r="E42" s="65">
        <v>6.1</v>
      </c>
      <c r="F42" s="65">
        <v>5.7</v>
      </c>
    </row>
    <row r="43" spans="1:6">
      <c r="A43" s="34">
        <v>41878</v>
      </c>
      <c r="B43" s="36">
        <v>3</v>
      </c>
      <c r="C43" s="36">
        <v>308</v>
      </c>
      <c r="D43" s="46" t="s">
        <v>59</v>
      </c>
      <c r="E43" s="65">
        <v>5.7</v>
      </c>
      <c r="F43" s="65">
        <v>11.55</v>
      </c>
    </row>
    <row r="44" spans="1:6">
      <c r="A44" s="34">
        <v>41878</v>
      </c>
      <c r="B44" s="36">
        <v>3</v>
      </c>
      <c r="C44" s="36">
        <v>309</v>
      </c>
      <c r="D44" s="46" t="s">
        <v>45</v>
      </c>
      <c r="E44" s="65">
        <v>6</v>
      </c>
      <c r="F44" s="65">
        <v>19.25</v>
      </c>
    </row>
    <row r="45" spans="1:6">
      <c r="A45" s="34">
        <v>41878</v>
      </c>
      <c r="B45" s="36">
        <v>3</v>
      </c>
      <c r="C45" s="36">
        <v>311</v>
      </c>
      <c r="D45" s="46" t="s">
        <v>55</v>
      </c>
      <c r="E45" s="65">
        <v>4.78</v>
      </c>
      <c r="F45" s="65">
        <v>3.9649999999999999</v>
      </c>
    </row>
    <row r="46" spans="1:6">
      <c r="A46" s="34">
        <v>41878</v>
      </c>
      <c r="B46" s="36">
        <v>4</v>
      </c>
      <c r="C46" s="36">
        <v>404</v>
      </c>
      <c r="D46" s="46" t="s">
        <v>45</v>
      </c>
      <c r="E46" s="65">
        <v>5.95</v>
      </c>
      <c r="F46" s="65">
        <v>8.65</v>
      </c>
    </row>
    <row r="47" spans="1:6">
      <c r="A47" s="34">
        <v>41878</v>
      </c>
      <c r="B47" s="36">
        <v>4</v>
      </c>
      <c r="C47" s="36">
        <v>406</v>
      </c>
      <c r="D47" s="46" t="s">
        <v>59</v>
      </c>
      <c r="E47" s="65">
        <v>7.55</v>
      </c>
      <c r="F47" s="65">
        <v>12.15</v>
      </c>
    </row>
    <row r="48" spans="1:6">
      <c r="A48" s="34">
        <v>41878</v>
      </c>
      <c r="B48" s="36">
        <v>4</v>
      </c>
      <c r="C48" s="36">
        <v>409</v>
      </c>
      <c r="D48" s="46" t="s">
        <v>46</v>
      </c>
      <c r="E48" s="65">
        <v>5.8</v>
      </c>
      <c r="F48" s="65">
        <v>7.75</v>
      </c>
    </row>
    <row r="49" spans="1:6">
      <c r="A49" s="34">
        <v>41878</v>
      </c>
      <c r="B49" s="36">
        <v>4</v>
      </c>
      <c r="C49" s="36">
        <v>414</v>
      </c>
      <c r="D49" s="46" t="s">
        <v>55</v>
      </c>
      <c r="E49" s="65">
        <v>5.75</v>
      </c>
      <c r="F49" s="65">
        <v>3.86</v>
      </c>
    </row>
    <row r="50" spans="1:6">
      <c r="A50" s="34">
        <v>41952</v>
      </c>
      <c r="B50" s="36">
        <v>1</v>
      </c>
      <c r="C50" s="36">
        <v>105</v>
      </c>
      <c r="D50" s="46" t="s">
        <v>59</v>
      </c>
      <c r="E50" s="65">
        <v>10.050000000000001</v>
      </c>
      <c r="F50" s="65">
        <v>11</v>
      </c>
    </row>
    <row r="51" spans="1:6">
      <c r="A51" s="34">
        <v>41952</v>
      </c>
      <c r="B51" s="36">
        <v>1</v>
      </c>
      <c r="C51" s="36">
        <v>107</v>
      </c>
      <c r="D51" s="46" t="s">
        <v>45</v>
      </c>
      <c r="E51" s="65">
        <v>6.9</v>
      </c>
      <c r="F51" s="65">
        <v>2.9249999999999998</v>
      </c>
    </row>
    <row r="52" spans="1:6">
      <c r="A52" s="34">
        <v>41952</v>
      </c>
      <c r="B52" s="36">
        <v>1</v>
      </c>
      <c r="C52" s="36">
        <v>111</v>
      </c>
      <c r="D52" s="46" t="s">
        <v>46</v>
      </c>
      <c r="E52" s="65">
        <v>6.95</v>
      </c>
      <c r="F52" s="65">
        <v>3.3050000000000002</v>
      </c>
    </row>
    <row r="53" spans="1:6">
      <c r="A53" s="34">
        <v>41952</v>
      </c>
      <c r="B53" s="36">
        <v>1</v>
      </c>
      <c r="C53" s="36">
        <v>113</v>
      </c>
      <c r="D53" s="46" t="s">
        <v>55</v>
      </c>
      <c r="E53" s="65">
        <v>7.35</v>
      </c>
      <c r="F53" s="65">
        <v>22.55</v>
      </c>
    </row>
    <row r="54" spans="1:6">
      <c r="A54" s="34">
        <v>41952</v>
      </c>
      <c r="B54" s="36">
        <v>3</v>
      </c>
      <c r="C54" s="36">
        <v>305</v>
      </c>
      <c r="D54" s="46" t="s">
        <v>46</v>
      </c>
      <c r="E54" s="65">
        <v>6.7</v>
      </c>
      <c r="F54" s="65">
        <v>14.95</v>
      </c>
    </row>
    <row r="55" spans="1:6">
      <c r="A55" s="34">
        <v>41952</v>
      </c>
      <c r="B55" s="36">
        <v>3</v>
      </c>
      <c r="C55" s="36">
        <v>308</v>
      </c>
      <c r="D55" s="46" t="s">
        <v>59</v>
      </c>
      <c r="E55" s="65">
        <v>6</v>
      </c>
      <c r="F55" s="65">
        <v>11.2</v>
      </c>
    </row>
    <row r="56" spans="1:6">
      <c r="A56" s="34">
        <v>41952</v>
      </c>
      <c r="B56" s="36">
        <v>3</v>
      </c>
      <c r="C56" s="36">
        <v>309</v>
      </c>
      <c r="D56" s="46" t="s">
        <v>45</v>
      </c>
      <c r="E56" s="65">
        <v>7.6</v>
      </c>
      <c r="F56" s="65">
        <v>3.62</v>
      </c>
    </row>
    <row r="57" spans="1:6">
      <c r="A57" s="34">
        <v>41952</v>
      </c>
      <c r="B57" s="36">
        <v>3</v>
      </c>
      <c r="C57" s="36">
        <v>311</v>
      </c>
      <c r="D57" s="46" t="s">
        <v>55</v>
      </c>
      <c r="E57" s="65">
        <v>7.85</v>
      </c>
      <c r="F57" s="65">
        <v>5.25</v>
      </c>
    </row>
    <row r="58" spans="1:6">
      <c r="A58" s="34">
        <v>41952</v>
      </c>
      <c r="B58" s="36">
        <v>4</v>
      </c>
      <c r="C58" s="36">
        <v>404</v>
      </c>
      <c r="D58" s="46" t="s">
        <v>45</v>
      </c>
      <c r="E58" s="65">
        <v>6.75</v>
      </c>
      <c r="F58" s="65">
        <v>3.335</v>
      </c>
    </row>
    <row r="59" spans="1:6">
      <c r="A59" s="34">
        <v>41952</v>
      </c>
      <c r="B59" s="36">
        <v>4</v>
      </c>
      <c r="C59" s="36">
        <v>406</v>
      </c>
      <c r="D59" s="46" t="s">
        <v>59</v>
      </c>
      <c r="E59" s="65">
        <v>8.25</v>
      </c>
      <c r="F59" s="65">
        <v>24.2</v>
      </c>
    </row>
    <row r="60" spans="1:6">
      <c r="A60" s="34">
        <v>41952</v>
      </c>
      <c r="B60" s="36">
        <v>4</v>
      </c>
      <c r="C60" s="36">
        <v>409</v>
      </c>
      <c r="D60" s="46" t="s">
        <v>46</v>
      </c>
      <c r="E60" s="65">
        <v>6.45</v>
      </c>
      <c r="F60" s="65">
        <v>3.31</v>
      </c>
    </row>
    <row r="61" spans="1:6">
      <c r="A61" s="34">
        <v>41952</v>
      </c>
      <c r="B61" s="36">
        <v>4</v>
      </c>
      <c r="C61" s="36">
        <v>414</v>
      </c>
      <c r="D61" s="46" t="s">
        <v>55</v>
      </c>
      <c r="E61" s="65">
        <v>7.1</v>
      </c>
      <c r="F61" s="65">
        <v>11.55</v>
      </c>
    </row>
    <row r="62" spans="1:6">
      <c r="A62" s="68">
        <v>42111</v>
      </c>
      <c r="B62" s="36">
        <v>1</v>
      </c>
      <c r="C62" s="67">
        <v>105</v>
      </c>
      <c r="D62" s="36" t="s">
        <v>55</v>
      </c>
      <c r="E62" s="66">
        <v>6.8</v>
      </c>
      <c r="F62" s="66">
        <v>10.5</v>
      </c>
    </row>
    <row r="63" spans="1:6">
      <c r="A63" s="68">
        <v>42111</v>
      </c>
      <c r="B63" s="36">
        <v>1</v>
      </c>
      <c r="C63" s="67">
        <v>107</v>
      </c>
      <c r="D63" s="36" t="s">
        <v>59</v>
      </c>
      <c r="E63" s="66">
        <v>5.3</v>
      </c>
      <c r="F63" s="66">
        <v>3.8</v>
      </c>
    </row>
    <row r="64" spans="1:6">
      <c r="A64" s="68">
        <v>42111</v>
      </c>
      <c r="B64" s="36">
        <v>1</v>
      </c>
      <c r="C64" s="67">
        <v>111</v>
      </c>
      <c r="D64" s="36" t="s">
        <v>45</v>
      </c>
      <c r="E64" s="66">
        <v>5.2</v>
      </c>
      <c r="F64" s="66">
        <v>4.0999999999999996</v>
      </c>
    </row>
    <row r="65" spans="1:6">
      <c r="A65" s="68">
        <v>42111</v>
      </c>
      <c r="B65" s="36">
        <v>1</v>
      </c>
      <c r="C65" s="67">
        <v>113</v>
      </c>
      <c r="D65" s="36" t="s">
        <v>46</v>
      </c>
      <c r="E65" s="66">
        <v>5.8</v>
      </c>
      <c r="F65" s="66">
        <v>6.7</v>
      </c>
    </row>
    <row r="66" spans="1:6">
      <c r="A66" s="68">
        <v>42111</v>
      </c>
      <c r="B66" s="36">
        <v>3</v>
      </c>
      <c r="C66" s="67">
        <v>305</v>
      </c>
      <c r="D66" s="36" t="s">
        <v>45</v>
      </c>
      <c r="E66" s="66">
        <v>6.4</v>
      </c>
      <c r="F66" s="66">
        <v>4.4000000000000004</v>
      </c>
    </row>
    <row r="67" spans="1:6">
      <c r="A67" s="68">
        <v>42111</v>
      </c>
      <c r="B67" s="36">
        <v>3</v>
      </c>
      <c r="C67" s="67">
        <v>308</v>
      </c>
      <c r="D67" s="36" t="s">
        <v>55</v>
      </c>
      <c r="E67" s="66">
        <v>7.1</v>
      </c>
      <c r="F67" s="66">
        <v>26.9</v>
      </c>
    </row>
    <row r="68" spans="1:6">
      <c r="A68" s="68">
        <v>42111</v>
      </c>
      <c r="B68" s="36">
        <v>3</v>
      </c>
      <c r="C68" s="67">
        <v>309</v>
      </c>
      <c r="D68" s="36" t="s">
        <v>59</v>
      </c>
      <c r="E68" s="66">
        <v>4.8</v>
      </c>
      <c r="F68" s="66">
        <v>3.3</v>
      </c>
    </row>
    <row r="69" spans="1:6">
      <c r="A69" s="68">
        <v>42111</v>
      </c>
      <c r="B69" s="36">
        <v>3</v>
      </c>
      <c r="C69" s="67">
        <v>311</v>
      </c>
      <c r="D69" s="36" t="s">
        <v>46</v>
      </c>
      <c r="E69" s="66">
        <v>5.5</v>
      </c>
      <c r="F69" s="66">
        <v>6.3</v>
      </c>
    </row>
    <row r="70" spans="1:6">
      <c r="A70" s="68">
        <v>42111</v>
      </c>
      <c r="B70" s="36">
        <v>4</v>
      </c>
      <c r="C70" s="67">
        <v>404</v>
      </c>
      <c r="D70" s="36" t="s">
        <v>59</v>
      </c>
      <c r="E70" s="66">
        <v>5.6</v>
      </c>
      <c r="F70" s="66">
        <v>4.4000000000000004</v>
      </c>
    </row>
    <row r="71" spans="1:6">
      <c r="A71" s="68">
        <v>42111</v>
      </c>
      <c r="B71" s="36">
        <v>4</v>
      </c>
      <c r="C71" s="67">
        <v>406</v>
      </c>
      <c r="D71" s="36" t="s">
        <v>55</v>
      </c>
      <c r="E71" s="66">
        <v>6.6</v>
      </c>
      <c r="F71" s="66">
        <v>13.3</v>
      </c>
    </row>
    <row r="72" spans="1:6">
      <c r="A72" s="68">
        <v>42111</v>
      </c>
      <c r="B72" s="36">
        <v>4</v>
      </c>
      <c r="C72" s="67">
        <v>409</v>
      </c>
      <c r="D72" s="36" t="s">
        <v>45</v>
      </c>
      <c r="E72" s="66">
        <v>4.8</v>
      </c>
      <c r="F72" s="66">
        <v>4.0999999999999996</v>
      </c>
    </row>
    <row r="73" spans="1:6">
      <c r="A73" s="68">
        <v>42111</v>
      </c>
      <c r="B73" s="36">
        <v>4</v>
      </c>
      <c r="C73" s="67">
        <v>414</v>
      </c>
      <c r="D73" s="36" t="s">
        <v>46</v>
      </c>
      <c r="E73" s="66">
        <v>6</v>
      </c>
      <c r="F73" s="66">
        <v>5.0999999999999996</v>
      </c>
    </row>
    <row r="74" spans="1:6">
      <c r="A74" s="68">
        <v>42165</v>
      </c>
      <c r="B74" s="36">
        <v>1</v>
      </c>
      <c r="C74" s="67">
        <v>105</v>
      </c>
      <c r="D74" s="36" t="s">
        <v>55</v>
      </c>
      <c r="E74" s="66">
        <v>6.9</v>
      </c>
      <c r="F74" s="66">
        <v>18.2</v>
      </c>
    </row>
    <row r="75" spans="1:6">
      <c r="A75" s="68">
        <v>42165</v>
      </c>
      <c r="B75" s="36">
        <v>1</v>
      </c>
      <c r="C75" s="67">
        <v>107</v>
      </c>
      <c r="D75" s="36" t="s">
        <v>59</v>
      </c>
      <c r="E75" s="66">
        <v>5.2</v>
      </c>
      <c r="F75" s="66">
        <v>2.2999999999999998</v>
      </c>
    </row>
    <row r="76" spans="1:6">
      <c r="A76" s="68">
        <v>42165</v>
      </c>
      <c r="B76" s="36">
        <v>1</v>
      </c>
      <c r="C76" s="67">
        <v>111</v>
      </c>
      <c r="D76" s="36" t="s">
        <v>45</v>
      </c>
      <c r="E76" s="66">
        <v>5</v>
      </c>
      <c r="F76" s="66">
        <v>2.7</v>
      </c>
    </row>
    <row r="77" spans="1:6">
      <c r="A77" s="68">
        <v>42165</v>
      </c>
      <c r="B77" s="36">
        <v>1</v>
      </c>
      <c r="C77" s="67">
        <v>113</v>
      </c>
      <c r="D77" s="36" t="s">
        <v>46</v>
      </c>
      <c r="E77" s="66">
        <v>6.3</v>
      </c>
      <c r="F77" s="66">
        <v>3</v>
      </c>
    </row>
    <row r="78" spans="1:6">
      <c r="A78" s="68">
        <v>42165</v>
      </c>
      <c r="B78" s="36">
        <v>3</v>
      </c>
      <c r="C78" s="67">
        <v>305</v>
      </c>
      <c r="D78" s="36" t="s">
        <v>45</v>
      </c>
      <c r="E78" s="66">
        <v>5.3</v>
      </c>
      <c r="F78" s="66">
        <v>4.9000000000000004</v>
      </c>
    </row>
    <row r="79" spans="1:6">
      <c r="A79" s="68">
        <v>42165</v>
      </c>
      <c r="B79" s="36">
        <v>3</v>
      </c>
      <c r="C79" s="67">
        <v>308</v>
      </c>
      <c r="D79" s="36" t="s">
        <v>55</v>
      </c>
      <c r="E79" s="66">
        <v>5</v>
      </c>
      <c r="F79" s="66">
        <v>4.3</v>
      </c>
    </row>
    <row r="80" spans="1:6">
      <c r="A80" s="68">
        <v>42165</v>
      </c>
      <c r="B80" s="36">
        <v>3</v>
      </c>
      <c r="C80" s="67">
        <v>309</v>
      </c>
      <c r="D80" s="36" t="s">
        <v>59</v>
      </c>
      <c r="E80" s="66">
        <v>5.8</v>
      </c>
      <c r="F80" s="66">
        <v>18.600000000000001</v>
      </c>
    </row>
    <row r="81" spans="1:6">
      <c r="A81" s="68">
        <v>42165</v>
      </c>
      <c r="B81" s="36">
        <v>3</v>
      </c>
      <c r="C81" s="67">
        <v>311</v>
      </c>
      <c r="D81" s="36" t="s">
        <v>46</v>
      </c>
      <c r="E81" s="66">
        <v>5.2</v>
      </c>
      <c r="F81" s="66">
        <v>2.5</v>
      </c>
    </row>
    <row r="82" spans="1:6">
      <c r="A82" s="68">
        <v>42165</v>
      </c>
      <c r="B82" s="36">
        <v>4</v>
      </c>
      <c r="C82" s="67">
        <v>404</v>
      </c>
      <c r="D82" s="36" t="s">
        <v>59</v>
      </c>
      <c r="E82" s="66">
        <v>5.7</v>
      </c>
      <c r="F82" s="66">
        <v>2.5</v>
      </c>
    </row>
    <row r="83" spans="1:6">
      <c r="A83" s="68">
        <v>42165</v>
      </c>
      <c r="B83" s="36">
        <v>4</v>
      </c>
      <c r="C83" s="67">
        <v>406</v>
      </c>
      <c r="D83" s="36" t="s">
        <v>55</v>
      </c>
      <c r="E83" s="66">
        <v>5.2</v>
      </c>
      <c r="F83" s="66">
        <v>2.8</v>
      </c>
    </row>
    <row r="84" spans="1:6">
      <c r="A84" s="68">
        <v>42165</v>
      </c>
      <c r="B84" s="36">
        <v>4</v>
      </c>
      <c r="C84" s="67">
        <v>409</v>
      </c>
      <c r="D84" s="36" t="s">
        <v>45</v>
      </c>
      <c r="E84" s="66">
        <v>5.6</v>
      </c>
      <c r="F84" s="66">
        <v>28.2</v>
      </c>
    </row>
    <row r="85" spans="1:6">
      <c r="A85" s="68">
        <v>42165</v>
      </c>
      <c r="B85" s="36">
        <v>4</v>
      </c>
      <c r="C85" s="67">
        <v>414</v>
      </c>
      <c r="D85" s="36" t="s">
        <v>46</v>
      </c>
      <c r="E85" s="66">
        <v>5.6</v>
      </c>
      <c r="F85" s="66">
        <v>3</v>
      </c>
    </row>
    <row r="86" spans="1:6">
      <c r="A86" s="68">
        <v>42226</v>
      </c>
      <c r="B86" s="36">
        <v>1</v>
      </c>
      <c r="C86" s="67">
        <v>105</v>
      </c>
      <c r="D86" s="36" t="s">
        <v>55</v>
      </c>
      <c r="E86" s="66">
        <v>12.5</v>
      </c>
      <c r="F86" s="66">
        <v>4.8</v>
      </c>
    </row>
    <row r="87" spans="1:6">
      <c r="A87" s="68">
        <v>42226</v>
      </c>
      <c r="B87" s="36">
        <v>1</v>
      </c>
      <c r="C87" s="67">
        <v>107</v>
      </c>
      <c r="D87" s="36" t="s">
        <v>59</v>
      </c>
      <c r="E87" s="66">
        <v>10.3</v>
      </c>
      <c r="F87" s="66">
        <v>7</v>
      </c>
    </row>
    <row r="88" spans="1:6">
      <c r="A88" s="68">
        <v>42226</v>
      </c>
      <c r="B88" s="36">
        <v>1</v>
      </c>
      <c r="C88" s="67">
        <v>111</v>
      </c>
      <c r="D88" s="36" t="s">
        <v>45</v>
      </c>
      <c r="E88" s="66">
        <v>10</v>
      </c>
      <c r="F88" s="66">
        <v>5.7</v>
      </c>
    </row>
    <row r="89" spans="1:6">
      <c r="A89" s="68">
        <v>42226</v>
      </c>
      <c r="B89" s="36">
        <v>1</v>
      </c>
      <c r="C89" s="67">
        <v>113</v>
      </c>
      <c r="D89" s="36" t="s">
        <v>46</v>
      </c>
      <c r="E89" s="66">
        <v>12.5</v>
      </c>
      <c r="F89" s="66">
        <v>12.3</v>
      </c>
    </row>
    <row r="90" spans="1:6">
      <c r="A90" s="68">
        <v>42226</v>
      </c>
      <c r="B90" s="36">
        <v>3</v>
      </c>
      <c r="C90" s="67">
        <v>305</v>
      </c>
      <c r="D90" s="36" t="s">
        <v>45</v>
      </c>
      <c r="E90" s="66">
        <v>12.2</v>
      </c>
      <c r="F90" s="66">
        <v>7.2</v>
      </c>
    </row>
    <row r="91" spans="1:6">
      <c r="A91" s="68">
        <v>42226</v>
      </c>
      <c r="B91" s="36">
        <v>3</v>
      </c>
      <c r="C91" s="67">
        <v>308</v>
      </c>
      <c r="D91" s="36" t="s">
        <v>55</v>
      </c>
      <c r="E91" s="66">
        <v>13.2</v>
      </c>
      <c r="F91" s="66">
        <v>7.1</v>
      </c>
    </row>
    <row r="92" spans="1:6">
      <c r="A92" s="68">
        <v>42226</v>
      </c>
      <c r="B92" s="36">
        <v>3</v>
      </c>
      <c r="C92" s="67">
        <v>309</v>
      </c>
      <c r="D92" s="36" t="s">
        <v>59</v>
      </c>
      <c r="E92" s="66">
        <v>9.4</v>
      </c>
      <c r="F92" s="66">
        <v>4.9000000000000004</v>
      </c>
    </row>
    <row r="93" spans="1:6">
      <c r="A93" s="68">
        <v>42226</v>
      </c>
      <c r="B93" s="36">
        <v>3</v>
      </c>
      <c r="C93" s="67">
        <v>311</v>
      </c>
      <c r="D93" s="36" t="s">
        <v>46</v>
      </c>
      <c r="E93" s="66">
        <v>9.3000000000000007</v>
      </c>
      <c r="F93" s="66">
        <v>8.1</v>
      </c>
    </row>
    <row r="94" spans="1:6">
      <c r="A94" s="68">
        <v>42226</v>
      </c>
      <c r="B94" s="36">
        <v>4</v>
      </c>
      <c r="C94" s="67">
        <v>404</v>
      </c>
      <c r="D94" s="36" t="s">
        <v>59</v>
      </c>
      <c r="E94" s="66">
        <v>8.1999999999999993</v>
      </c>
      <c r="F94" s="66">
        <v>5.0999999999999996</v>
      </c>
    </row>
    <row r="95" spans="1:6">
      <c r="A95" s="68">
        <v>42226</v>
      </c>
      <c r="B95" s="36">
        <v>4</v>
      </c>
      <c r="C95" s="67">
        <v>406</v>
      </c>
      <c r="D95" s="36" t="s">
        <v>55</v>
      </c>
      <c r="E95" s="66">
        <v>8.8000000000000007</v>
      </c>
      <c r="F95" s="66">
        <v>5.6</v>
      </c>
    </row>
    <row r="96" spans="1:6">
      <c r="A96" s="68">
        <v>42226</v>
      </c>
      <c r="B96" s="36">
        <v>4</v>
      </c>
      <c r="C96" s="67">
        <v>409</v>
      </c>
      <c r="D96" s="36" t="s">
        <v>45</v>
      </c>
      <c r="E96" s="66">
        <v>9.1</v>
      </c>
      <c r="F96" s="66">
        <v>5.6</v>
      </c>
    </row>
    <row r="97" spans="1:6">
      <c r="A97" s="68">
        <v>42226</v>
      </c>
      <c r="B97" s="36">
        <v>4</v>
      </c>
      <c r="C97" s="67">
        <v>414</v>
      </c>
      <c r="D97" s="36" t="s">
        <v>46</v>
      </c>
      <c r="E97" s="66">
        <v>10.5</v>
      </c>
      <c r="F97" s="66">
        <v>7</v>
      </c>
    </row>
    <row r="98" spans="1:6">
      <c r="A98" s="68">
        <v>42265</v>
      </c>
      <c r="B98" s="36">
        <v>1</v>
      </c>
      <c r="C98" s="67">
        <v>105</v>
      </c>
      <c r="D98" s="36" t="s">
        <v>55</v>
      </c>
      <c r="E98" s="66">
        <v>6.3</v>
      </c>
      <c r="F98" s="66">
        <v>4.9000000000000004</v>
      </c>
    </row>
    <row r="99" spans="1:6">
      <c r="A99" s="68">
        <v>42265</v>
      </c>
      <c r="B99" s="36">
        <v>1</v>
      </c>
      <c r="C99" s="67">
        <v>107</v>
      </c>
      <c r="D99" s="36" t="s">
        <v>59</v>
      </c>
      <c r="E99" s="66">
        <v>5.3</v>
      </c>
      <c r="F99" s="66">
        <v>2.8</v>
      </c>
    </row>
    <row r="100" spans="1:6">
      <c r="A100" s="68">
        <v>42265</v>
      </c>
      <c r="B100" s="36">
        <v>1</v>
      </c>
      <c r="C100" s="67">
        <v>111</v>
      </c>
      <c r="D100" s="36" t="s">
        <v>45</v>
      </c>
      <c r="E100" s="66">
        <v>5.4</v>
      </c>
      <c r="F100" s="66">
        <v>2.2000000000000002</v>
      </c>
    </row>
    <row r="101" spans="1:6">
      <c r="A101" s="68">
        <v>42265</v>
      </c>
      <c r="B101" s="36">
        <v>1</v>
      </c>
      <c r="C101" s="67">
        <v>113</v>
      </c>
      <c r="D101" s="36" t="s">
        <v>46</v>
      </c>
      <c r="E101" s="66">
        <v>6.5</v>
      </c>
      <c r="F101" s="66">
        <v>3.3</v>
      </c>
    </row>
    <row r="102" spans="1:6">
      <c r="A102" s="68">
        <v>42265</v>
      </c>
      <c r="B102" s="36">
        <v>3</v>
      </c>
      <c r="C102" s="67">
        <v>305</v>
      </c>
      <c r="D102" s="36" t="s">
        <v>45</v>
      </c>
      <c r="E102" s="66">
        <v>5.3</v>
      </c>
      <c r="F102" s="66">
        <v>3.6</v>
      </c>
    </row>
    <row r="103" spans="1:6">
      <c r="A103" s="68">
        <v>42265</v>
      </c>
      <c r="B103" s="36">
        <v>3</v>
      </c>
      <c r="C103" s="67">
        <v>308</v>
      </c>
      <c r="D103" s="36" t="s">
        <v>55</v>
      </c>
      <c r="E103" s="66">
        <v>5.8</v>
      </c>
      <c r="F103" s="66">
        <v>3.3</v>
      </c>
    </row>
    <row r="104" spans="1:6">
      <c r="A104" s="68">
        <v>42265</v>
      </c>
      <c r="B104" s="36">
        <v>3</v>
      </c>
      <c r="C104" s="67">
        <v>309</v>
      </c>
      <c r="D104" s="36" t="s">
        <v>59</v>
      </c>
      <c r="E104" s="66">
        <v>5.0999999999999996</v>
      </c>
      <c r="F104" s="66">
        <v>7.1</v>
      </c>
    </row>
    <row r="105" spans="1:6">
      <c r="A105" s="68">
        <v>42265</v>
      </c>
      <c r="B105" s="36">
        <v>3</v>
      </c>
      <c r="C105" s="67">
        <v>311</v>
      </c>
      <c r="D105" s="36" t="s">
        <v>46</v>
      </c>
      <c r="E105" s="66">
        <v>6.1</v>
      </c>
      <c r="F105" s="66">
        <v>3.3</v>
      </c>
    </row>
    <row r="106" spans="1:6">
      <c r="A106" s="68">
        <v>42265</v>
      </c>
      <c r="B106" s="36">
        <v>4</v>
      </c>
      <c r="C106" s="67">
        <v>404</v>
      </c>
      <c r="D106" s="36" t="s">
        <v>59</v>
      </c>
      <c r="E106" s="66">
        <v>6.2</v>
      </c>
      <c r="F106" s="66">
        <v>2.7</v>
      </c>
    </row>
    <row r="107" spans="1:6">
      <c r="A107" s="68">
        <v>42265</v>
      </c>
      <c r="B107" s="36">
        <v>4</v>
      </c>
      <c r="C107" s="67">
        <v>406</v>
      </c>
      <c r="D107" s="36" t="s">
        <v>55</v>
      </c>
      <c r="E107" s="66">
        <v>7.5</v>
      </c>
      <c r="F107" s="66">
        <v>3.7</v>
      </c>
    </row>
    <row r="108" spans="1:6">
      <c r="A108" s="68">
        <v>42265</v>
      </c>
      <c r="B108" s="36">
        <v>4</v>
      </c>
      <c r="C108" s="67">
        <v>409</v>
      </c>
      <c r="D108" s="36" t="s">
        <v>45</v>
      </c>
      <c r="E108" s="66">
        <v>6.5</v>
      </c>
      <c r="F108" s="66">
        <v>9.3000000000000007</v>
      </c>
    </row>
    <row r="109" spans="1:6">
      <c r="A109" s="68">
        <v>42265</v>
      </c>
      <c r="B109" s="36">
        <v>4</v>
      </c>
      <c r="C109" s="67">
        <v>414</v>
      </c>
      <c r="D109" s="36" t="s">
        <v>46</v>
      </c>
      <c r="E109" s="66">
        <v>6.7</v>
      </c>
      <c r="F109" s="66">
        <v>3.4</v>
      </c>
    </row>
    <row r="110" spans="1:6">
      <c r="A110" s="68">
        <v>42307</v>
      </c>
      <c r="B110" s="36">
        <v>1</v>
      </c>
      <c r="C110" s="67">
        <v>105</v>
      </c>
      <c r="D110" s="36" t="s">
        <v>55</v>
      </c>
      <c r="E110" s="66">
        <v>7</v>
      </c>
      <c r="F110" s="66">
        <v>5</v>
      </c>
    </row>
    <row r="111" spans="1:6">
      <c r="A111" s="68">
        <v>42307</v>
      </c>
      <c r="B111" s="36">
        <v>1</v>
      </c>
      <c r="C111" s="67">
        <v>107</v>
      </c>
      <c r="D111" s="36" t="s">
        <v>59</v>
      </c>
      <c r="E111" s="66">
        <v>8.4</v>
      </c>
      <c r="F111" s="66">
        <v>3.8</v>
      </c>
    </row>
    <row r="112" spans="1:6">
      <c r="A112" s="68">
        <v>42307</v>
      </c>
      <c r="B112" s="36">
        <v>1</v>
      </c>
      <c r="C112" s="67">
        <v>111</v>
      </c>
      <c r="D112" s="36" t="s">
        <v>45</v>
      </c>
      <c r="E112" s="66">
        <v>8.1</v>
      </c>
      <c r="F112" s="66">
        <v>1.7</v>
      </c>
    </row>
    <row r="113" spans="1:6">
      <c r="A113" s="68">
        <v>42307</v>
      </c>
      <c r="B113" s="36">
        <v>1</v>
      </c>
      <c r="C113" s="67">
        <v>113</v>
      </c>
      <c r="D113" s="36" t="s">
        <v>46</v>
      </c>
      <c r="E113" s="66">
        <v>7.6</v>
      </c>
      <c r="F113" s="66">
        <v>2.2000000000000002</v>
      </c>
    </row>
    <row r="114" spans="1:6">
      <c r="A114" s="68">
        <v>42307</v>
      </c>
      <c r="B114" s="36">
        <v>3</v>
      </c>
      <c r="C114" s="67">
        <v>305</v>
      </c>
      <c r="D114" s="36" t="s">
        <v>45</v>
      </c>
      <c r="E114" s="66">
        <v>7</v>
      </c>
      <c r="F114" s="66">
        <v>2.4</v>
      </c>
    </row>
    <row r="115" spans="1:6">
      <c r="A115" s="68">
        <v>42307</v>
      </c>
      <c r="B115" s="36">
        <v>3</v>
      </c>
      <c r="C115" s="67">
        <v>308</v>
      </c>
      <c r="D115" s="36" t="s">
        <v>55</v>
      </c>
      <c r="E115" s="66">
        <v>6.2</v>
      </c>
      <c r="F115" s="66">
        <v>2.1</v>
      </c>
    </row>
    <row r="116" spans="1:6">
      <c r="A116" s="68">
        <v>42307</v>
      </c>
      <c r="B116" s="36">
        <v>3</v>
      </c>
      <c r="C116" s="67">
        <v>309</v>
      </c>
      <c r="D116" s="36" t="s">
        <v>59</v>
      </c>
      <c r="E116" s="66">
        <v>6.9</v>
      </c>
      <c r="F116" s="66">
        <v>4.3</v>
      </c>
    </row>
    <row r="117" spans="1:6">
      <c r="A117" s="68">
        <v>42307</v>
      </c>
      <c r="B117" s="36">
        <v>3</v>
      </c>
      <c r="C117" s="67">
        <v>311</v>
      </c>
      <c r="D117" s="36" t="s">
        <v>46</v>
      </c>
      <c r="E117" s="66">
        <v>6</v>
      </c>
      <c r="F117" s="66">
        <v>3.1</v>
      </c>
    </row>
    <row r="118" spans="1:6">
      <c r="A118" s="68">
        <v>42307</v>
      </c>
      <c r="B118" s="36">
        <v>4</v>
      </c>
      <c r="C118" s="67">
        <v>404</v>
      </c>
      <c r="D118" s="36" t="s">
        <v>59</v>
      </c>
      <c r="E118" s="66">
        <v>7.6</v>
      </c>
      <c r="F118" s="66">
        <v>1.8</v>
      </c>
    </row>
    <row r="119" spans="1:6">
      <c r="A119" s="68">
        <v>42307</v>
      </c>
      <c r="B119" s="36">
        <v>4</v>
      </c>
      <c r="C119" s="67">
        <v>406</v>
      </c>
      <c r="D119" s="36" t="s">
        <v>55</v>
      </c>
      <c r="E119" s="66">
        <v>7.1</v>
      </c>
      <c r="F119" s="66">
        <v>4</v>
      </c>
    </row>
    <row r="120" spans="1:6">
      <c r="A120" s="68">
        <v>42307</v>
      </c>
      <c r="B120" s="36">
        <v>4</v>
      </c>
      <c r="C120" s="67">
        <v>409</v>
      </c>
      <c r="D120" s="36" t="s">
        <v>45</v>
      </c>
      <c r="E120" s="66">
        <v>7.7</v>
      </c>
      <c r="F120" s="66">
        <v>6.1</v>
      </c>
    </row>
    <row r="121" spans="1:6">
      <c r="A121" s="68">
        <v>42307</v>
      </c>
      <c r="B121" s="36">
        <v>4</v>
      </c>
      <c r="C121" s="67">
        <v>414</v>
      </c>
      <c r="D121" s="36" t="s">
        <v>46</v>
      </c>
      <c r="E121" s="66">
        <v>7.7</v>
      </c>
      <c r="F121" s="66">
        <v>2.2999999999999998</v>
      </c>
    </row>
    <row r="122" spans="1:6">
      <c r="A122" s="68">
        <v>42339</v>
      </c>
      <c r="B122" s="36">
        <v>1</v>
      </c>
      <c r="C122" s="67">
        <v>105</v>
      </c>
      <c r="D122" s="36" t="s">
        <v>55</v>
      </c>
      <c r="E122" s="66">
        <v>36.799999999999997</v>
      </c>
      <c r="F122" s="66">
        <v>5.4</v>
      </c>
    </row>
    <row r="123" spans="1:6">
      <c r="A123" s="68">
        <v>42339</v>
      </c>
      <c r="B123" s="36">
        <v>1</v>
      </c>
      <c r="C123" s="67">
        <v>107</v>
      </c>
      <c r="D123" s="36" t="s">
        <v>59</v>
      </c>
      <c r="E123" s="66">
        <v>29.2</v>
      </c>
      <c r="F123" s="66">
        <v>4.3</v>
      </c>
    </row>
    <row r="124" spans="1:6">
      <c r="A124" s="68">
        <v>42339</v>
      </c>
      <c r="B124" s="36">
        <v>1</v>
      </c>
      <c r="C124" s="67">
        <v>111</v>
      </c>
      <c r="D124" s="36" t="s">
        <v>45</v>
      </c>
      <c r="E124" s="66">
        <v>5.2</v>
      </c>
      <c r="F124" s="66">
        <v>1.7</v>
      </c>
    </row>
    <row r="125" spans="1:6">
      <c r="A125" s="68">
        <v>42339</v>
      </c>
      <c r="B125" s="36">
        <v>1</v>
      </c>
      <c r="C125" s="67">
        <v>113</v>
      </c>
      <c r="D125" s="36" t="s">
        <v>46</v>
      </c>
      <c r="E125" s="66">
        <v>4.9000000000000004</v>
      </c>
      <c r="F125" s="66">
        <v>2</v>
      </c>
    </row>
    <row r="126" spans="1:6">
      <c r="A126" s="68">
        <v>42339</v>
      </c>
      <c r="B126" s="36">
        <v>3</v>
      </c>
      <c r="C126" s="67">
        <v>305</v>
      </c>
      <c r="D126" s="36" t="s">
        <v>45</v>
      </c>
      <c r="E126" s="66">
        <v>4.8</v>
      </c>
      <c r="F126" s="66">
        <v>2</v>
      </c>
    </row>
    <row r="127" spans="1:6">
      <c r="A127" s="68">
        <v>42339</v>
      </c>
      <c r="B127" s="36">
        <v>3</v>
      </c>
      <c r="C127" s="67">
        <v>308</v>
      </c>
      <c r="D127" s="36" t="s">
        <v>55</v>
      </c>
      <c r="E127" s="66">
        <v>5.9</v>
      </c>
      <c r="F127" s="66">
        <v>2</v>
      </c>
    </row>
    <row r="128" spans="1:6">
      <c r="A128" s="68">
        <v>42339</v>
      </c>
      <c r="B128" s="36">
        <v>3</v>
      </c>
      <c r="C128" s="67">
        <v>309</v>
      </c>
      <c r="D128" s="36" t="s">
        <v>59</v>
      </c>
      <c r="E128" s="66">
        <v>17.2</v>
      </c>
      <c r="F128" s="66">
        <v>3.6</v>
      </c>
    </row>
    <row r="129" spans="1:6">
      <c r="A129" s="68">
        <v>42339</v>
      </c>
      <c r="B129" s="36">
        <v>3</v>
      </c>
      <c r="C129" s="67">
        <v>311</v>
      </c>
      <c r="D129" s="36" t="s">
        <v>46</v>
      </c>
      <c r="E129" s="66">
        <v>31</v>
      </c>
      <c r="F129" s="66">
        <v>5</v>
      </c>
    </row>
    <row r="130" spans="1:6">
      <c r="A130" s="68">
        <v>42339</v>
      </c>
      <c r="B130" s="36">
        <v>4</v>
      </c>
      <c r="C130" s="67">
        <v>404</v>
      </c>
      <c r="D130" s="36" t="s">
        <v>59</v>
      </c>
      <c r="E130" s="66">
        <v>5</v>
      </c>
      <c r="F130" s="66">
        <v>1.8</v>
      </c>
    </row>
    <row r="131" spans="1:6">
      <c r="A131" s="68">
        <v>42339</v>
      </c>
      <c r="B131" s="36">
        <v>4</v>
      </c>
      <c r="C131" s="67">
        <v>406</v>
      </c>
      <c r="D131" s="36" t="s">
        <v>55</v>
      </c>
      <c r="E131" s="66">
        <v>47</v>
      </c>
      <c r="F131" s="66">
        <v>7</v>
      </c>
    </row>
    <row r="132" spans="1:6">
      <c r="A132" s="68">
        <v>42339</v>
      </c>
      <c r="B132" s="36">
        <v>4</v>
      </c>
      <c r="C132" s="67">
        <v>409</v>
      </c>
      <c r="D132" s="36" t="s">
        <v>45</v>
      </c>
      <c r="E132" s="66">
        <v>46.9</v>
      </c>
      <c r="F132" s="66">
        <v>7.2</v>
      </c>
    </row>
    <row r="133" spans="1:6">
      <c r="A133" s="68">
        <v>42339</v>
      </c>
      <c r="B133" s="36">
        <v>4</v>
      </c>
      <c r="C133" s="67">
        <v>414</v>
      </c>
      <c r="D133" s="36" t="s">
        <v>46</v>
      </c>
      <c r="E133" s="66">
        <v>4.5</v>
      </c>
      <c r="F133" s="66">
        <v>2.2999999999999998</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8000"/>
  </sheetPr>
  <dimension ref="A1:X10"/>
  <sheetViews>
    <sheetView workbookViewId="0">
      <selection activeCell="B3" sqref="B3:B6"/>
    </sheetView>
  </sheetViews>
  <sheetFormatPr baseColWidth="10" defaultColWidth="11" defaultRowHeight="15" x14ac:dyDescent="0"/>
  <cols>
    <col min="1" max="1" width="14" customWidth="1"/>
    <col min="2" max="2" width="16.5" customWidth="1"/>
    <col min="4" max="4" width="17.33203125" customWidth="1"/>
    <col min="6" max="6" width="18.1640625" customWidth="1"/>
    <col min="7" max="7" width="18.6640625" customWidth="1"/>
    <col min="8" max="8" width="24.5" customWidth="1"/>
    <col min="9" max="9" width="14.33203125" customWidth="1"/>
    <col min="10" max="10" width="16.33203125" customWidth="1"/>
    <col min="11" max="11" width="13.1640625" customWidth="1"/>
    <col min="12" max="12" width="16.1640625" customWidth="1"/>
    <col min="13" max="13" width="15.6640625" customWidth="1"/>
    <col min="14" max="14" width="16.83203125" customWidth="1"/>
    <col min="15" max="15" width="15.33203125" customWidth="1"/>
    <col min="16" max="16" width="15.6640625" customWidth="1"/>
    <col min="17" max="17" width="20.33203125" customWidth="1"/>
    <col min="18" max="18" width="27.1640625" customWidth="1"/>
    <col min="19" max="19" width="19" customWidth="1"/>
    <col min="20" max="20" width="22" customWidth="1"/>
    <col min="21" max="21" width="15.5" customWidth="1"/>
    <col min="22" max="22" width="18.83203125" customWidth="1"/>
    <col min="23" max="23" width="16" customWidth="1"/>
    <col min="24" max="24" width="18.83203125" customWidth="1"/>
  </cols>
  <sheetData>
    <row r="1" spans="1:24">
      <c r="A1" s="2" t="s">
        <v>144</v>
      </c>
    </row>
    <row r="2" spans="1:24" s="6" customFormat="1">
      <c r="A2" s="7" t="s">
        <v>249</v>
      </c>
      <c r="B2" s="7" t="s">
        <v>254</v>
      </c>
      <c r="C2" s="7" t="s">
        <v>145</v>
      </c>
      <c r="D2" s="7" t="s">
        <v>146</v>
      </c>
      <c r="E2" s="7" t="s">
        <v>147</v>
      </c>
      <c r="F2" s="7" t="s">
        <v>148</v>
      </c>
      <c r="G2" s="7" t="s">
        <v>149</v>
      </c>
      <c r="H2" s="7" t="s">
        <v>150</v>
      </c>
      <c r="I2" s="7" t="s">
        <v>151</v>
      </c>
      <c r="J2" s="7" t="s">
        <v>152</v>
      </c>
      <c r="K2" s="7" t="s">
        <v>153</v>
      </c>
      <c r="L2" s="7" t="s">
        <v>154</v>
      </c>
      <c r="M2" s="7" t="s">
        <v>155</v>
      </c>
      <c r="N2" s="7" t="s">
        <v>156</v>
      </c>
      <c r="O2" s="7" t="s">
        <v>157</v>
      </c>
      <c r="P2" s="7" t="s">
        <v>158</v>
      </c>
      <c r="Q2" s="7" t="s">
        <v>250</v>
      </c>
      <c r="R2" s="7" t="s">
        <v>251</v>
      </c>
      <c r="S2" s="7" t="s">
        <v>252</v>
      </c>
      <c r="T2" s="7" t="s">
        <v>253</v>
      </c>
      <c r="U2" s="7" t="s">
        <v>159</v>
      </c>
      <c r="V2" s="7" t="s">
        <v>160</v>
      </c>
      <c r="W2" s="7" t="s">
        <v>161</v>
      </c>
      <c r="X2" s="7" t="s">
        <v>162</v>
      </c>
    </row>
    <row r="3" spans="1:24" s="6" customFormat="1">
      <c r="A3" s="10" t="s">
        <v>163</v>
      </c>
      <c r="B3" s="30">
        <v>41212</v>
      </c>
      <c r="C3" s="6" t="s">
        <v>238</v>
      </c>
      <c r="D3" s="6" t="s">
        <v>238</v>
      </c>
      <c r="E3" s="27" t="s">
        <v>238</v>
      </c>
      <c r="F3" s="27" t="s">
        <v>238</v>
      </c>
      <c r="G3" s="63">
        <v>4.3</v>
      </c>
      <c r="H3" s="63" t="s">
        <v>238</v>
      </c>
      <c r="I3" s="27" t="s">
        <v>238</v>
      </c>
      <c r="J3" s="27" t="s">
        <v>238</v>
      </c>
      <c r="K3" s="27">
        <v>57</v>
      </c>
      <c r="L3" s="27" t="s">
        <v>238</v>
      </c>
      <c r="M3" s="27">
        <v>8000</v>
      </c>
      <c r="N3" s="27" t="s">
        <v>238</v>
      </c>
      <c r="O3" s="27">
        <v>50000</v>
      </c>
      <c r="P3" s="27" t="s">
        <v>238</v>
      </c>
      <c r="Q3" s="27" t="s">
        <v>238</v>
      </c>
      <c r="R3" s="27" t="s">
        <v>238</v>
      </c>
      <c r="S3" s="27" t="s">
        <v>238</v>
      </c>
      <c r="T3" s="27" t="s">
        <v>238</v>
      </c>
      <c r="U3" s="27" t="s">
        <v>238</v>
      </c>
      <c r="V3" s="27" t="s">
        <v>238</v>
      </c>
      <c r="W3" s="27" t="s">
        <v>238</v>
      </c>
      <c r="X3" s="27" t="s">
        <v>238</v>
      </c>
    </row>
    <row r="4" spans="1:24" s="6" customFormat="1">
      <c r="A4" s="10" t="s">
        <v>164</v>
      </c>
      <c r="B4" s="30">
        <v>41598</v>
      </c>
      <c r="C4" s="6">
        <v>8.43</v>
      </c>
      <c r="D4" s="6">
        <v>0.09</v>
      </c>
      <c r="E4" s="27">
        <v>1210</v>
      </c>
      <c r="F4" s="27">
        <v>10.42</v>
      </c>
      <c r="G4" s="63">
        <v>4.7</v>
      </c>
      <c r="H4" s="63">
        <v>0.56999999999999995</v>
      </c>
      <c r="I4" s="27">
        <v>386</v>
      </c>
      <c r="J4" s="27">
        <v>16</v>
      </c>
      <c r="K4" s="27">
        <v>49</v>
      </c>
      <c r="L4" s="27">
        <v>4.8</v>
      </c>
      <c r="M4" s="27" t="s">
        <v>238</v>
      </c>
      <c r="N4" s="27" t="s">
        <v>238</v>
      </c>
      <c r="O4" s="27" t="s">
        <v>238</v>
      </c>
      <c r="P4" s="27" t="s">
        <v>238</v>
      </c>
      <c r="Q4" s="27">
        <v>0.67600000000000005</v>
      </c>
      <c r="R4" s="27">
        <v>9.7000000000000003E-3</v>
      </c>
      <c r="S4" s="27">
        <v>23000</v>
      </c>
      <c r="T4" s="27">
        <v>2160</v>
      </c>
      <c r="U4" s="27">
        <v>305.10000000000002</v>
      </c>
      <c r="V4" s="27">
        <v>45.4</v>
      </c>
      <c r="W4" s="27">
        <v>385.3</v>
      </c>
      <c r="X4" s="27">
        <v>56.5</v>
      </c>
    </row>
    <row r="5" spans="1:24" s="6" customFormat="1">
      <c r="A5" s="10" t="s">
        <v>165</v>
      </c>
      <c r="B5" s="30">
        <v>41955</v>
      </c>
      <c r="C5" s="6" t="s">
        <v>238</v>
      </c>
      <c r="D5" s="6" t="s">
        <v>238</v>
      </c>
      <c r="E5" s="27" t="s">
        <v>238</v>
      </c>
      <c r="F5" s="27" t="s">
        <v>238</v>
      </c>
      <c r="G5" s="63">
        <v>4.5</v>
      </c>
      <c r="H5" s="63">
        <v>0.9</v>
      </c>
      <c r="I5" s="27" t="s">
        <v>238</v>
      </c>
      <c r="J5" s="27" t="s">
        <v>238</v>
      </c>
      <c r="K5" s="27">
        <v>44.5</v>
      </c>
      <c r="L5" s="27">
        <v>6.5</v>
      </c>
      <c r="M5" s="27">
        <v>5800</v>
      </c>
      <c r="N5" s="27">
        <v>200</v>
      </c>
      <c r="O5" s="27">
        <v>33300</v>
      </c>
      <c r="P5" s="27">
        <v>2500</v>
      </c>
      <c r="Q5" s="27" t="s">
        <v>238</v>
      </c>
      <c r="R5" s="27" t="s">
        <v>238</v>
      </c>
      <c r="S5" s="27" t="s">
        <v>238</v>
      </c>
      <c r="T5" s="27" t="s">
        <v>238</v>
      </c>
      <c r="U5" s="27" t="s">
        <v>238</v>
      </c>
      <c r="V5" s="27" t="s">
        <v>238</v>
      </c>
      <c r="W5" s="27" t="s">
        <v>238</v>
      </c>
      <c r="X5" s="27" t="s">
        <v>238</v>
      </c>
    </row>
    <row r="6" spans="1:24" s="6" customFormat="1">
      <c r="A6" s="10" t="s">
        <v>166</v>
      </c>
      <c r="B6" s="30">
        <v>42328</v>
      </c>
      <c r="C6" s="6">
        <v>8.0500000000000007</v>
      </c>
      <c r="D6" s="6">
        <v>4.9999999999999822E-2</v>
      </c>
      <c r="E6" s="27">
        <v>1165.5</v>
      </c>
      <c r="F6" s="27">
        <v>50.5</v>
      </c>
      <c r="G6" s="63">
        <v>4.5</v>
      </c>
      <c r="H6" s="63">
        <v>9.9999999999999645E-2</v>
      </c>
      <c r="I6" s="27">
        <v>382</v>
      </c>
      <c r="J6" s="27">
        <v>14.000000000000028</v>
      </c>
      <c r="K6" s="27">
        <v>45</v>
      </c>
      <c r="L6" s="27">
        <v>0.99999999999999645</v>
      </c>
      <c r="M6" s="27">
        <v>10800</v>
      </c>
      <c r="N6" s="27">
        <v>400.00000000000091</v>
      </c>
      <c r="O6" s="27">
        <v>37400</v>
      </c>
      <c r="P6" s="27">
        <v>1200</v>
      </c>
      <c r="Q6" s="27">
        <v>0.66700000000000004</v>
      </c>
      <c r="R6" s="27">
        <v>2.0000000000000018E-2</v>
      </c>
      <c r="S6" s="27">
        <v>22850</v>
      </c>
      <c r="T6" s="27">
        <v>250.00000000000182</v>
      </c>
      <c r="U6" s="27">
        <v>313.7</v>
      </c>
      <c r="V6" s="27">
        <v>26</v>
      </c>
      <c r="W6" s="27">
        <v>392.25</v>
      </c>
      <c r="X6" s="27">
        <v>14.149999999999977</v>
      </c>
    </row>
    <row r="7" spans="1:24">
      <c r="A7" s="4"/>
    </row>
    <row r="8" spans="1:24">
      <c r="A8" s="4"/>
      <c r="B8" s="1"/>
    </row>
    <row r="9" spans="1:24">
      <c r="A9" s="4"/>
    </row>
    <row r="10" spans="1:24">
      <c r="A10" s="4"/>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Q45"/>
  <sheetViews>
    <sheetView workbookViewId="0">
      <selection activeCell="C24" sqref="C24"/>
    </sheetView>
  </sheetViews>
  <sheetFormatPr baseColWidth="10" defaultColWidth="11" defaultRowHeight="15" x14ac:dyDescent="0"/>
  <cols>
    <col min="1" max="1" width="11.33203125" customWidth="1"/>
    <col min="3" max="3" width="22.1640625" customWidth="1"/>
    <col min="4" max="4" width="24.83203125" customWidth="1"/>
    <col min="5" max="5" width="14.33203125" customWidth="1"/>
    <col min="6" max="6" width="17" customWidth="1"/>
    <col min="7" max="7" width="20.6640625" customWidth="1"/>
    <col min="8" max="8" width="13.1640625" style="13" customWidth="1"/>
    <col min="9" max="9" width="12.33203125" style="13" customWidth="1"/>
    <col min="10" max="10" width="16.5" style="13" customWidth="1"/>
    <col min="11" max="11" width="14.5" style="13" customWidth="1"/>
    <col min="12" max="12" width="15.1640625" style="13" customWidth="1"/>
    <col min="13" max="13" width="15.5" style="13" customWidth="1"/>
    <col min="14" max="14" width="14.83203125" style="13" customWidth="1"/>
    <col min="15" max="15" width="15" style="13" customWidth="1"/>
    <col min="16" max="16" width="14.1640625" style="6" customWidth="1"/>
  </cols>
  <sheetData>
    <row r="1" spans="1:17" s="13" customFormat="1">
      <c r="A1" s="25" t="s">
        <v>167</v>
      </c>
    </row>
    <row r="2" spans="1:17">
      <c r="A2" s="2" t="s">
        <v>2</v>
      </c>
      <c r="B2" s="2" t="s">
        <v>1</v>
      </c>
      <c r="C2" s="2" t="s">
        <v>168</v>
      </c>
      <c r="D2" s="2" t="s">
        <v>169</v>
      </c>
      <c r="E2" s="2" t="s">
        <v>170</v>
      </c>
      <c r="F2" s="2" t="s">
        <v>256</v>
      </c>
      <c r="G2" s="2" t="s">
        <v>257</v>
      </c>
      <c r="H2" s="25" t="s">
        <v>171</v>
      </c>
      <c r="I2" s="25" t="s">
        <v>172</v>
      </c>
      <c r="J2" s="25" t="s">
        <v>173</v>
      </c>
      <c r="K2" s="25" t="s">
        <v>174</v>
      </c>
      <c r="L2" s="26" t="s">
        <v>175</v>
      </c>
      <c r="M2" s="26" t="s">
        <v>176</v>
      </c>
      <c r="N2" s="26" t="s">
        <v>177</v>
      </c>
      <c r="O2" s="26" t="s">
        <v>178</v>
      </c>
      <c r="P2" s="7" t="s">
        <v>179</v>
      </c>
      <c r="Q2" s="26" t="s">
        <v>113</v>
      </c>
    </row>
    <row r="3" spans="1:17">
      <c r="A3" s="6">
        <v>1</v>
      </c>
      <c r="B3" s="6">
        <v>105</v>
      </c>
      <c r="C3" t="s">
        <v>45</v>
      </c>
      <c r="D3" t="s">
        <v>180</v>
      </c>
      <c r="E3" s="30">
        <v>40989</v>
      </c>
      <c r="F3" s="27" t="s">
        <v>238</v>
      </c>
      <c r="G3" s="27">
        <f>12*2.47/2.2</f>
        <v>13.472727272727273</v>
      </c>
      <c r="H3" s="64">
        <v>41444</v>
      </c>
      <c r="I3" s="33">
        <v>5470</v>
      </c>
      <c r="J3" s="64">
        <v>41472</v>
      </c>
      <c r="K3" s="33">
        <v>3318</v>
      </c>
      <c r="L3" s="64">
        <v>41513</v>
      </c>
      <c r="M3" s="33">
        <v>3206</v>
      </c>
      <c r="N3" s="64" t="s">
        <v>238</v>
      </c>
      <c r="O3" s="33" t="s">
        <v>238</v>
      </c>
      <c r="P3" s="27" t="s">
        <v>238</v>
      </c>
      <c r="Q3" s="27" t="s">
        <v>238</v>
      </c>
    </row>
    <row r="4" spans="1:17">
      <c r="A4" s="6">
        <v>1</v>
      </c>
      <c r="B4" s="6">
        <v>107</v>
      </c>
      <c r="C4" t="s">
        <v>46</v>
      </c>
      <c r="D4" t="s">
        <v>181</v>
      </c>
      <c r="E4" s="30">
        <v>41393</v>
      </c>
      <c r="F4" s="27" t="s">
        <v>238</v>
      </c>
      <c r="G4" s="27">
        <f>12*2.47/2.2</f>
        <v>13.472727272727273</v>
      </c>
      <c r="H4" s="64">
        <v>41472</v>
      </c>
      <c r="I4" s="33">
        <v>919</v>
      </c>
      <c r="J4" s="64">
        <v>41513</v>
      </c>
      <c r="K4" s="33">
        <v>3049</v>
      </c>
      <c r="L4" s="64" t="s">
        <v>238</v>
      </c>
      <c r="M4" s="64" t="s">
        <v>238</v>
      </c>
      <c r="N4" s="64" t="s">
        <v>238</v>
      </c>
      <c r="O4" s="64" t="s">
        <v>238</v>
      </c>
      <c r="P4" s="64" t="s">
        <v>238</v>
      </c>
      <c r="Q4" t="s">
        <v>269</v>
      </c>
    </row>
    <row r="5" spans="1:17">
      <c r="A5" s="6">
        <v>1</v>
      </c>
      <c r="B5" s="6">
        <v>111</v>
      </c>
      <c r="C5" t="s">
        <v>55</v>
      </c>
      <c r="D5" t="s">
        <v>182</v>
      </c>
      <c r="E5" s="30">
        <v>41401</v>
      </c>
      <c r="F5" s="27">
        <v>84000</v>
      </c>
      <c r="G5" s="27" t="s">
        <v>238</v>
      </c>
      <c r="H5" s="64">
        <v>41572</v>
      </c>
      <c r="I5" s="64" t="s">
        <v>238</v>
      </c>
      <c r="J5" s="64" t="s">
        <v>238</v>
      </c>
      <c r="K5" s="64" t="s">
        <v>238</v>
      </c>
      <c r="L5" s="64" t="s">
        <v>238</v>
      </c>
      <c r="M5" s="64" t="s">
        <v>238</v>
      </c>
      <c r="N5" s="64" t="s">
        <v>238</v>
      </c>
      <c r="O5" s="64" t="s">
        <v>238</v>
      </c>
      <c r="P5" s="27">
        <v>13254</v>
      </c>
      <c r="Q5" s="27" t="s">
        <v>238</v>
      </c>
    </row>
    <row r="6" spans="1:17">
      <c r="A6" s="6">
        <v>1</v>
      </c>
      <c r="B6" s="6">
        <v>113</v>
      </c>
      <c r="C6" t="s">
        <v>59</v>
      </c>
      <c r="D6" t="s">
        <v>180</v>
      </c>
      <c r="E6" s="30">
        <v>40646</v>
      </c>
      <c r="F6" s="27" t="s">
        <v>238</v>
      </c>
      <c r="G6" s="27">
        <f t="shared" ref="G6:G7" si="0">12*2.47/2.2</f>
        <v>13.472727272727273</v>
      </c>
      <c r="H6" s="64">
        <v>41444</v>
      </c>
      <c r="I6" s="33">
        <v>4640</v>
      </c>
      <c r="J6" s="64">
        <v>41472</v>
      </c>
      <c r="K6" s="33">
        <v>3138</v>
      </c>
      <c r="L6" s="64">
        <v>41513</v>
      </c>
      <c r="M6" s="33">
        <v>3049</v>
      </c>
      <c r="N6" s="64">
        <v>41544</v>
      </c>
      <c r="O6" s="33">
        <v>1367</v>
      </c>
      <c r="P6" s="27" t="s">
        <v>238</v>
      </c>
      <c r="Q6" s="27" t="s">
        <v>238</v>
      </c>
    </row>
    <row r="7" spans="1:17">
      <c r="A7" s="6">
        <v>3</v>
      </c>
      <c r="B7" s="6">
        <v>311</v>
      </c>
      <c r="C7" t="s">
        <v>59</v>
      </c>
      <c r="D7" t="s">
        <v>180</v>
      </c>
      <c r="E7" s="30">
        <v>40646</v>
      </c>
      <c r="F7" s="27" t="s">
        <v>238</v>
      </c>
      <c r="G7" s="27">
        <f t="shared" si="0"/>
        <v>13.472727272727273</v>
      </c>
      <c r="H7" s="64">
        <v>41444</v>
      </c>
      <c r="I7" s="33">
        <v>5514</v>
      </c>
      <c r="J7" s="64">
        <v>41472</v>
      </c>
      <c r="K7" s="33">
        <v>3093</v>
      </c>
      <c r="L7" s="64">
        <v>41513</v>
      </c>
      <c r="M7" s="33">
        <v>3138</v>
      </c>
      <c r="N7" s="64">
        <v>41544</v>
      </c>
      <c r="O7" s="33">
        <v>1435</v>
      </c>
      <c r="P7" s="27" t="s">
        <v>238</v>
      </c>
      <c r="Q7" s="27" t="s">
        <v>238</v>
      </c>
    </row>
    <row r="8" spans="1:17">
      <c r="A8" s="6">
        <v>3</v>
      </c>
      <c r="B8" s="6">
        <v>305</v>
      </c>
      <c r="C8" t="s">
        <v>55</v>
      </c>
      <c r="D8" t="s">
        <v>182</v>
      </c>
      <c r="E8" s="30">
        <v>41401</v>
      </c>
      <c r="F8" s="27">
        <v>84000</v>
      </c>
      <c r="G8" s="27" t="s">
        <v>238</v>
      </c>
      <c r="H8" s="64">
        <v>41572</v>
      </c>
      <c r="I8" s="64" t="s">
        <v>238</v>
      </c>
      <c r="J8" s="64" t="s">
        <v>238</v>
      </c>
      <c r="K8" s="64" t="s">
        <v>238</v>
      </c>
      <c r="L8" s="64" t="s">
        <v>238</v>
      </c>
      <c r="M8" s="64" t="s">
        <v>238</v>
      </c>
      <c r="N8" s="64" t="s">
        <v>238</v>
      </c>
      <c r="O8" s="64" t="s">
        <v>238</v>
      </c>
      <c r="P8" s="27">
        <v>12345</v>
      </c>
      <c r="Q8" s="27" t="s">
        <v>238</v>
      </c>
    </row>
    <row r="9" spans="1:17">
      <c r="A9" s="6">
        <v>3</v>
      </c>
      <c r="B9" s="6">
        <v>308</v>
      </c>
      <c r="C9" t="s">
        <v>45</v>
      </c>
      <c r="D9" t="s">
        <v>180</v>
      </c>
      <c r="E9" s="30">
        <v>40989</v>
      </c>
      <c r="F9" s="27" t="s">
        <v>238</v>
      </c>
      <c r="G9" s="27">
        <f>12*2.47/2.2</f>
        <v>13.472727272727273</v>
      </c>
      <c r="H9" s="64">
        <v>41444</v>
      </c>
      <c r="I9" s="33">
        <v>4976</v>
      </c>
      <c r="J9" s="64">
        <v>41472</v>
      </c>
      <c r="K9" s="33">
        <v>3228</v>
      </c>
      <c r="L9" s="64">
        <v>41513</v>
      </c>
      <c r="M9" s="33">
        <v>2959</v>
      </c>
      <c r="N9" s="64" t="s">
        <v>238</v>
      </c>
      <c r="O9" s="33" t="s">
        <v>238</v>
      </c>
      <c r="P9" s="27" t="s">
        <v>238</v>
      </c>
      <c r="Q9" s="27" t="s">
        <v>238</v>
      </c>
    </row>
    <row r="10" spans="1:17">
      <c r="A10" s="6">
        <v>3</v>
      </c>
      <c r="B10" s="6">
        <v>309</v>
      </c>
      <c r="C10" t="s">
        <v>46</v>
      </c>
      <c r="D10" t="s">
        <v>181</v>
      </c>
      <c r="E10" s="30">
        <v>41393</v>
      </c>
      <c r="F10" s="27" t="s">
        <v>238</v>
      </c>
      <c r="G10" s="27">
        <f>12*2.47/2.2</f>
        <v>13.472727272727273</v>
      </c>
      <c r="H10" s="64">
        <v>41472</v>
      </c>
      <c r="I10" s="33">
        <v>1457</v>
      </c>
      <c r="J10" s="64">
        <v>41513</v>
      </c>
      <c r="K10" s="33">
        <v>3452</v>
      </c>
      <c r="L10" s="27" t="s">
        <v>238</v>
      </c>
      <c r="M10" s="27" t="s">
        <v>238</v>
      </c>
      <c r="N10" s="27" t="s">
        <v>238</v>
      </c>
      <c r="O10" s="27" t="s">
        <v>238</v>
      </c>
      <c r="P10" s="27" t="s">
        <v>238</v>
      </c>
      <c r="Q10" t="s">
        <v>269</v>
      </c>
    </row>
    <row r="11" spans="1:17">
      <c r="A11" s="6">
        <v>4</v>
      </c>
      <c r="B11" s="6">
        <v>409</v>
      </c>
      <c r="C11" t="s">
        <v>55</v>
      </c>
      <c r="D11" t="s">
        <v>182</v>
      </c>
      <c r="E11" s="30">
        <v>41401</v>
      </c>
      <c r="F11" s="27">
        <v>84000</v>
      </c>
      <c r="G11" s="27" t="s">
        <v>238</v>
      </c>
      <c r="H11" s="64">
        <v>41572</v>
      </c>
      <c r="I11" s="64" t="s">
        <v>238</v>
      </c>
      <c r="J11" s="64" t="s">
        <v>238</v>
      </c>
      <c r="K11" s="64" t="s">
        <v>238</v>
      </c>
      <c r="L11" s="64" t="s">
        <v>238</v>
      </c>
      <c r="M11" s="64" t="s">
        <v>238</v>
      </c>
      <c r="N11" s="64" t="s">
        <v>238</v>
      </c>
      <c r="O11" s="64" t="s">
        <v>238</v>
      </c>
      <c r="P11" s="27">
        <v>13414</v>
      </c>
      <c r="Q11" s="27" t="s">
        <v>238</v>
      </c>
    </row>
    <row r="12" spans="1:17">
      <c r="A12" s="6">
        <v>4</v>
      </c>
      <c r="B12" s="6">
        <v>404</v>
      </c>
      <c r="C12" t="s">
        <v>46</v>
      </c>
      <c r="D12" t="s">
        <v>181</v>
      </c>
      <c r="E12" s="30">
        <v>41393</v>
      </c>
      <c r="F12" s="27" t="s">
        <v>238</v>
      </c>
      <c r="G12" s="27">
        <f>12*2.47/2.2</f>
        <v>13.472727272727273</v>
      </c>
      <c r="H12" s="64">
        <v>41472</v>
      </c>
      <c r="I12" s="33">
        <v>672</v>
      </c>
      <c r="J12" s="64">
        <v>41513</v>
      </c>
      <c r="K12" s="33">
        <v>3071</v>
      </c>
      <c r="L12" s="27" t="s">
        <v>238</v>
      </c>
      <c r="M12" s="27" t="s">
        <v>238</v>
      </c>
      <c r="N12" s="27" t="s">
        <v>238</v>
      </c>
      <c r="O12" s="27" t="s">
        <v>238</v>
      </c>
      <c r="P12" s="27" t="s">
        <v>238</v>
      </c>
      <c r="Q12" t="s">
        <v>269</v>
      </c>
    </row>
    <row r="13" spans="1:17">
      <c r="A13" s="6">
        <v>4</v>
      </c>
      <c r="B13" s="6">
        <v>406</v>
      </c>
      <c r="C13" t="s">
        <v>45</v>
      </c>
      <c r="D13" t="s">
        <v>180</v>
      </c>
      <c r="E13" s="30">
        <v>40989</v>
      </c>
      <c r="F13" s="27" t="s">
        <v>238</v>
      </c>
      <c r="G13" s="27">
        <f t="shared" ref="G13:G14" si="1">12*2.47/2.2</f>
        <v>13.472727272727273</v>
      </c>
      <c r="H13" s="64">
        <v>41444</v>
      </c>
      <c r="I13" s="33">
        <v>5066</v>
      </c>
      <c r="J13" s="64">
        <v>41472</v>
      </c>
      <c r="K13" s="33">
        <v>3071</v>
      </c>
      <c r="L13" s="64">
        <v>41513</v>
      </c>
      <c r="M13" s="33">
        <v>3093</v>
      </c>
      <c r="N13" s="27" t="s">
        <v>238</v>
      </c>
      <c r="O13" s="27" t="s">
        <v>238</v>
      </c>
      <c r="P13" s="27" t="s">
        <v>238</v>
      </c>
      <c r="Q13" s="27" t="s">
        <v>238</v>
      </c>
    </row>
    <row r="14" spans="1:17">
      <c r="A14" s="6">
        <v>4</v>
      </c>
      <c r="B14" s="6">
        <v>414</v>
      </c>
      <c r="C14" t="s">
        <v>59</v>
      </c>
      <c r="D14" t="s">
        <v>180</v>
      </c>
      <c r="E14" s="30">
        <v>40646</v>
      </c>
      <c r="F14" s="27" t="s">
        <v>238</v>
      </c>
      <c r="G14" s="27">
        <f t="shared" si="1"/>
        <v>13.472727272727273</v>
      </c>
      <c r="H14" s="64">
        <v>41444</v>
      </c>
      <c r="I14" s="33">
        <v>4887</v>
      </c>
      <c r="J14" s="64">
        <v>41472</v>
      </c>
      <c r="K14" s="33">
        <v>3430</v>
      </c>
      <c r="L14" s="64">
        <v>41513</v>
      </c>
      <c r="M14" s="33">
        <v>2869</v>
      </c>
      <c r="N14" s="64">
        <v>41544</v>
      </c>
      <c r="O14" s="33">
        <v>1412</v>
      </c>
      <c r="P14" s="27" t="s">
        <v>238</v>
      </c>
      <c r="Q14" s="27" t="s">
        <v>238</v>
      </c>
    </row>
    <row r="15" spans="1:17">
      <c r="A15" s="6">
        <v>1</v>
      </c>
      <c r="B15" s="6">
        <v>105</v>
      </c>
      <c r="C15" s="6" t="s">
        <v>59</v>
      </c>
      <c r="D15" t="s">
        <v>180</v>
      </c>
      <c r="E15" s="30">
        <v>40989</v>
      </c>
      <c r="F15" s="27" t="s">
        <v>238</v>
      </c>
      <c r="G15" s="27">
        <f>12*2.47/2.2</f>
        <v>13.472727272727273</v>
      </c>
      <c r="H15" s="64">
        <v>41801</v>
      </c>
      <c r="I15" s="33">
        <v>5498</v>
      </c>
      <c r="J15" s="64">
        <v>41829</v>
      </c>
      <c r="K15" s="33">
        <v>3004</v>
      </c>
      <c r="L15" s="64">
        <v>41857</v>
      </c>
      <c r="M15" s="33">
        <v>2110</v>
      </c>
      <c r="N15" s="64">
        <v>41885</v>
      </c>
      <c r="O15" s="33">
        <v>1403</v>
      </c>
      <c r="P15" s="27" t="s">
        <v>238</v>
      </c>
      <c r="Q15" s="27" t="s">
        <v>238</v>
      </c>
    </row>
    <row r="16" spans="1:17">
      <c r="A16" s="6">
        <v>1</v>
      </c>
      <c r="B16" s="6">
        <v>107</v>
      </c>
      <c r="C16" s="6" t="s">
        <v>45</v>
      </c>
      <c r="D16" t="s">
        <v>181</v>
      </c>
      <c r="E16" s="30">
        <v>41393</v>
      </c>
      <c r="F16" s="27" t="s">
        <v>238</v>
      </c>
      <c r="G16" s="27">
        <f>12*2.47/2.2</f>
        <v>13.472727272727273</v>
      </c>
      <c r="H16" s="64">
        <v>41801</v>
      </c>
      <c r="I16" s="33">
        <v>6906</v>
      </c>
      <c r="J16" s="64">
        <v>41829</v>
      </c>
      <c r="K16" s="33">
        <v>3005</v>
      </c>
      <c r="L16" s="64">
        <v>41857</v>
      </c>
      <c r="M16" s="33">
        <v>1699</v>
      </c>
      <c r="N16" s="64">
        <v>41885</v>
      </c>
      <c r="O16" s="33">
        <v>1494</v>
      </c>
      <c r="P16" s="27" t="s">
        <v>238</v>
      </c>
      <c r="Q16" t="s">
        <v>269</v>
      </c>
    </row>
    <row r="17" spans="1:17">
      <c r="A17" s="6">
        <v>1</v>
      </c>
      <c r="B17" s="6">
        <v>111</v>
      </c>
      <c r="C17" s="6" t="s">
        <v>46</v>
      </c>
      <c r="D17" t="s">
        <v>183</v>
      </c>
      <c r="E17" s="30">
        <v>41752</v>
      </c>
      <c r="F17" s="27" t="s">
        <v>238</v>
      </c>
      <c r="G17" s="27">
        <f>13*2.47/2.2</f>
        <v>14.595454545454544</v>
      </c>
      <c r="H17" s="64">
        <v>41829</v>
      </c>
      <c r="I17" s="33">
        <v>1205</v>
      </c>
      <c r="J17" s="64">
        <v>41857</v>
      </c>
      <c r="K17" s="33">
        <v>2096</v>
      </c>
      <c r="L17" s="64">
        <v>41885</v>
      </c>
      <c r="M17" s="33">
        <v>1703</v>
      </c>
      <c r="N17" s="64" t="s">
        <v>238</v>
      </c>
      <c r="O17" s="33" t="s">
        <v>238</v>
      </c>
      <c r="P17" s="27" t="s">
        <v>238</v>
      </c>
      <c r="Q17" s="27" t="s">
        <v>238</v>
      </c>
    </row>
    <row r="18" spans="1:17">
      <c r="A18" s="6">
        <v>1</v>
      </c>
      <c r="B18" s="6">
        <v>113</v>
      </c>
      <c r="C18" s="6" t="s">
        <v>55</v>
      </c>
      <c r="D18" t="s">
        <v>184</v>
      </c>
      <c r="E18" s="30">
        <v>41781</v>
      </c>
      <c r="F18" s="27">
        <v>84000</v>
      </c>
      <c r="G18" s="27" t="s">
        <v>238</v>
      </c>
      <c r="H18" s="64">
        <v>41950</v>
      </c>
      <c r="I18" s="33" t="s">
        <v>238</v>
      </c>
      <c r="J18" s="64" t="s">
        <v>238</v>
      </c>
      <c r="K18" s="33" t="s">
        <v>238</v>
      </c>
      <c r="L18" s="64" t="s">
        <v>238</v>
      </c>
      <c r="M18" s="33" t="s">
        <v>238</v>
      </c>
      <c r="N18" s="64" t="s">
        <v>238</v>
      </c>
      <c r="O18" s="33" t="s">
        <v>238</v>
      </c>
      <c r="P18" s="28">
        <v>12131</v>
      </c>
      <c r="Q18" s="27" t="s">
        <v>238</v>
      </c>
    </row>
    <row r="19" spans="1:17">
      <c r="A19" s="6">
        <v>3</v>
      </c>
      <c r="B19" s="6">
        <v>311</v>
      </c>
      <c r="C19" s="6" t="s">
        <v>55</v>
      </c>
      <c r="D19" t="s">
        <v>184</v>
      </c>
      <c r="E19" s="30">
        <v>41781</v>
      </c>
      <c r="F19" s="27">
        <v>84000</v>
      </c>
      <c r="G19" s="27" t="s">
        <v>238</v>
      </c>
      <c r="H19" s="64">
        <v>41950</v>
      </c>
      <c r="I19" s="33" t="s">
        <v>238</v>
      </c>
      <c r="J19" s="64" t="s">
        <v>238</v>
      </c>
      <c r="K19" s="33" t="s">
        <v>238</v>
      </c>
      <c r="L19" s="64" t="s">
        <v>238</v>
      </c>
      <c r="M19" s="33" t="s">
        <v>238</v>
      </c>
      <c r="N19" s="64" t="s">
        <v>238</v>
      </c>
      <c r="O19" s="33" t="s">
        <v>238</v>
      </c>
      <c r="P19" s="28">
        <v>12535</v>
      </c>
      <c r="Q19" s="27" t="s">
        <v>238</v>
      </c>
    </row>
    <row r="20" spans="1:17">
      <c r="A20" s="6">
        <v>3</v>
      </c>
      <c r="B20" s="6">
        <v>305</v>
      </c>
      <c r="C20" s="6" t="s">
        <v>46</v>
      </c>
      <c r="D20" t="s">
        <v>183</v>
      </c>
      <c r="E20" s="30">
        <v>41752</v>
      </c>
      <c r="F20" s="27" t="s">
        <v>238</v>
      </c>
      <c r="G20" s="27">
        <f>13*2.47/2.2</f>
        <v>14.595454545454544</v>
      </c>
      <c r="H20" s="64">
        <v>41829</v>
      </c>
      <c r="I20" s="33">
        <v>1375</v>
      </c>
      <c r="J20" s="64">
        <v>41857</v>
      </c>
      <c r="K20" s="33">
        <v>2111</v>
      </c>
      <c r="L20" s="64">
        <v>41885</v>
      </c>
      <c r="M20" s="33">
        <v>1822</v>
      </c>
      <c r="N20" s="64" t="s">
        <v>238</v>
      </c>
      <c r="O20" s="33" t="s">
        <v>238</v>
      </c>
      <c r="P20" s="27" t="s">
        <v>238</v>
      </c>
      <c r="Q20" s="27" t="s">
        <v>238</v>
      </c>
    </row>
    <row r="21" spans="1:17">
      <c r="A21" s="6">
        <v>3</v>
      </c>
      <c r="B21" s="6">
        <v>308</v>
      </c>
      <c r="C21" s="6" t="s">
        <v>59</v>
      </c>
      <c r="D21" t="s">
        <v>180</v>
      </c>
      <c r="E21" s="30">
        <v>40989</v>
      </c>
      <c r="F21" s="27" t="s">
        <v>238</v>
      </c>
      <c r="G21" s="27">
        <f>12*2.47/2.2</f>
        <v>13.472727272727273</v>
      </c>
      <c r="H21" s="64">
        <v>41801</v>
      </c>
      <c r="I21" s="33">
        <v>5661</v>
      </c>
      <c r="J21" s="64">
        <v>41829</v>
      </c>
      <c r="K21" s="33">
        <v>2992</v>
      </c>
      <c r="L21" s="64">
        <v>41857</v>
      </c>
      <c r="M21" s="33">
        <v>2216</v>
      </c>
      <c r="N21" s="64">
        <v>41885</v>
      </c>
      <c r="O21" s="33">
        <v>1526</v>
      </c>
      <c r="P21" s="27" t="s">
        <v>238</v>
      </c>
      <c r="Q21" s="27" t="s">
        <v>238</v>
      </c>
    </row>
    <row r="22" spans="1:17">
      <c r="A22" s="6">
        <v>3</v>
      </c>
      <c r="B22" s="6">
        <v>309</v>
      </c>
      <c r="C22" s="6" t="s">
        <v>45</v>
      </c>
      <c r="D22" t="s">
        <v>181</v>
      </c>
      <c r="E22" s="30">
        <v>41393</v>
      </c>
      <c r="F22" s="27" t="s">
        <v>238</v>
      </c>
      <c r="G22" s="27">
        <f>12*2.47/2.2</f>
        <v>13.472727272727273</v>
      </c>
      <c r="H22" s="64">
        <v>41801</v>
      </c>
      <c r="I22" s="33">
        <v>6644</v>
      </c>
      <c r="J22" s="64">
        <v>41829</v>
      </c>
      <c r="K22" s="33">
        <v>3448</v>
      </c>
      <c r="L22" s="64">
        <v>41857</v>
      </c>
      <c r="M22" s="33">
        <v>2015</v>
      </c>
      <c r="N22" s="64">
        <v>41885</v>
      </c>
      <c r="O22" s="33">
        <v>1637</v>
      </c>
      <c r="P22" s="27" t="s">
        <v>238</v>
      </c>
      <c r="Q22" t="s">
        <v>269</v>
      </c>
    </row>
    <row r="23" spans="1:17">
      <c r="A23" s="6">
        <v>4</v>
      </c>
      <c r="B23" s="6">
        <v>409</v>
      </c>
      <c r="C23" s="6" t="s">
        <v>46</v>
      </c>
      <c r="D23" t="s">
        <v>183</v>
      </c>
      <c r="E23" s="30">
        <v>41752</v>
      </c>
      <c r="F23" s="27" t="s">
        <v>238</v>
      </c>
      <c r="G23" s="27">
        <f>13*2.47/2.2</f>
        <v>14.595454545454544</v>
      </c>
      <c r="H23" s="64">
        <v>41829</v>
      </c>
      <c r="I23" s="33">
        <v>1210</v>
      </c>
      <c r="J23" s="64">
        <v>41857</v>
      </c>
      <c r="K23" s="33">
        <v>3766</v>
      </c>
      <c r="L23" s="64">
        <v>41885</v>
      </c>
      <c r="M23" s="33">
        <v>1950</v>
      </c>
      <c r="N23" s="64" t="s">
        <v>238</v>
      </c>
      <c r="O23" s="33" t="s">
        <v>238</v>
      </c>
      <c r="P23" s="27" t="s">
        <v>238</v>
      </c>
      <c r="Q23" s="27" t="s">
        <v>238</v>
      </c>
    </row>
    <row r="24" spans="1:17">
      <c r="A24" s="6">
        <v>4</v>
      </c>
      <c r="B24" s="6">
        <v>404</v>
      </c>
      <c r="C24" s="6" t="s">
        <v>45</v>
      </c>
      <c r="D24" t="s">
        <v>181</v>
      </c>
      <c r="E24" s="30">
        <v>41393</v>
      </c>
      <c r="F24" s="27" t="s">
        <v>238</v>
      </c>
      <c r="G24" s="27">
        <f t="shared" ref="G24:G25" si="2">12*2.47/2.2</f>
        <v>13.472727272727273</v>
      </c>
      <c r="H24" s="64">
        <v>41801</v>
      </c>
      <c r="I24" s="33">
        <v>6743</v>
      </c>
      <c r="J24" s="64">
        <v>41829</v>
      </c>
      <c r="K24" s="33">
        <v>3305</v>
      </c>
      <c r="L24" s="64">
        <v>41857</v>
      </c>
      <c r="M24" s="33">
        <v>1911</v>
      </c>
      <c r="N24" s="64">
        <v>41885</v>
      </c>
      <c r="O24" s="33">
        <v>1484</v>
      </c>
      <c r="P24" s="27" t="s">
        <v>238</v>
      </c>
      <c r="Q24" t="s">
        <v>269</v>
      </c>
    </row>
    <row r="25" spans="1:17">
      <c r="A25" s="6">
        <v>4</v>
      </c>
      <c r="B25" s="6">
        <v>406</v>
      </c>
      <c r="C25" s="6" t="s">
        <v>59</v>
      </c>
      <c r="D25" t="s">
        <v>180</v>
      </c>
      <c r="E25" s="30">
        <v>40989</v>
      </c>
      <c r="F25" s="27" t="s">
        <v>238</v>
      </c>
      <c r="G25" s="27">
        <f t="shared" si="2"/>
        <v>13.472727272727273</v>
      </c>
      <c r="H25" s="64">
        <v>41801</v>
      </c>
      <c r="I25" s="33">
        <v>6165</v>
      </c>
      <c r="J25" s="64">
        <v>41829</v>
      </c>
      <c r="K25" s="33">
        <v>3206</v>
      </c>
      <c r="L25" s="64">
        <v>41857</v>
      </c>
      <c r="M25" s="33">
        <v>2216</v>
      </c>
      <c r="N25" s="64">
        <v>41885</v>
      </c>
      <c r="O25" s="33">
        <v>1490</v>
      </c>
      <c r="P25" s="27" t="s">
        <v>238</v>
      </c>
      <c r="Q25" s="27" t="s">
        <v>238</v>
      </c>
    </row>
    <row r="26" spans="1:17">
      <c r="A26" s="6">
        <v>4</v>
      </c>
      <c r="B26" s="6">
        <v>414</v>
      </c>
      <c r="C26" s="6" t="s">
        <v>55</v>
      </c>
      <c r="D26" t="s">
        <v>184</v>
      </c>
      <c r="E26" s="30">
        <v>41781</v>
      </c>
      <c r="F26" s="27">
        <v>84000</v>
      </c>
      <c r="G26" s="27" t="s">
        <v>238</v>
      </c>
      <c r="H26" s="64">
        <v>41950</v>
      </c>
      <c r="I26" s="33" t="s">
        <v>238</v>
      </c>
      <c r="J26" s="64" t="s">
        <v>238</v>
      </c>
      <c r="K26" s="33" t="s">
        <v>238</v>
      </c>
      <c r="L26" s="64" t="s">
        <v>238</v>
      </c>
      <c r="M26" s="33" t="s">
        <v>238</v>
      </c>
      <c r="N26" s="64" t="s">
        <v>238</v>
      </c>
      <c r="O26" s="33" t="s">
        <v>238</v>
      </c>
      <c r="P26" s="28">
        <v>12075</v>
      </c>
      <c r="Q26" s="27" t="s">
        <v>238</v>
      </c>
    </row>
    <row r="27" spans="1:17">
      <c r="A27" s="6">
        <v>1</v>
      </c>
      <c r="B27" s="6">
        <v>105</v>
      </c>
      <c r="C27" s="6" t="s">
        <v>55</v>
      </c>
      <c r="D27" t="s">
        <v>185</v>
      </c>
      <c r="E27" s="30">
        <v>42124</v>
      </c>
      <c r="F27" s="27">
        <v>84000</v>
      </c>
      <c r="G27" s="27" t="s">
        <v>238</v>
      </c>
      <c r="H27" s="64">
        <v>42299</v>
      </c>
      <c r="I27" s="33" t="s">
        <v>238</v>
      </c>
      <c r="J27" s="64" t="s">
        <v>238</v>
      </c>
      <c r="K27" s="33" t="s">
        <v>238</v>
      </c>
      <c r="L27" s="64" t="s">
        <v>238</v>
      </c>
      <c r="M27" s="33" t="s">
        <v>238</v>
      </c>
      <c r="N27" s="64" t="s">
        <v>238</v>
      </c>
      <c r="O27" s="33" t="s">
        <v>238</v>
      </c>
      <c r="P27" s="27">
        <v>13192</v>
      </c>
      <c r="Q27" s="27" t="s">
        <v>238</v>
      </c>
    </row>
    <row r="28" spans="1:17">
      <c r="A28" s="6">
        <v>1</v>
      </c>
      <c r="B28" s="6">
        <v>107</v>
      </c>
      <c r="C28" s="6" t="s">
        <v>59</v>
      </c>
      <c r="D28" t="s">
        <v>181</v>
      </c>
      <c r="E28" s="30">
        <v>41393</v>
      </c>
      <c r="F28" s="27" t="s">
        <v>238</v>
      </c>
      <c r="G28" s="27">
        <f>12*2.47/2.2</f>
        <v>13.472727272727273</v>
      </c>
      <c r="H28" s="64">
        <v>42144</v>
      </c>
      <c r="I28" s="33">
        <v>2847</v>
      </c>
      <c r="J28" s="64">
        <v>42180</v>
      </c>
      <c r="K28" s="33">
        <v>3250</v>
      </c>
      <c r="L28" s="64">
        <v>42213</v>
      </c>
      <c r="M28" s="33">
        <v>2533</v>
      </c>
      <c r="N28" s="64">
        <v>42250</v>
      </c>
      <c r="O28" s="33">
        <v>2085</v>
      </c>
      <c r="P28" s="27" t="s">
        <v>238</v>
      </c>
      <c r="Q28" t="s">
        <v>269</v>
      </c>
    </row>
    <row r="29" spans="1:17">
      <c r="A29" s="6">
        <v>1</v>
      </c>
      <c r="B29" s="6">
        <v>111</v>
      </c>
      <c r="C29" s="6" t="s">
        <v>45</v>
      </c>
      <c r="D29" t="s">
        <v>183</v>
      </c>
      <c r="E29" s="30">
        <v>41752</v>
      </c>
      <c r="F29" s="27" t="s">
        <v>238</v>
      </c>
      <c r="G29" s="27">
        <f>13*2.47/2.2</f>
        <v>14.595454545454544</v>
      </c>
      <c r="H29" s="64">
        <v>42144</v>
      </c>
      <c r="I29" s="33">
        <v>4550</v>
      </c>
      <c r="J29" s="64">
        <v>42180</v>
      </c>
      <c r="K29" s="33">
        <v>3497</v>
      </c>
      <c r="L29" s="64">
        <v>42213</v>
      </c>
      <c r="M29" s="33">
        <v>3519</v>
      </c>
      <c r="N29" s="64">
        <v>42250</v>
      </c>
      <c r="O29" s="33">
        <v>2264</v>
      </c>
      <c r="P29" s="27" t="s">
        <v>238</v>
      </c>
      <c r="Q29" s="27" t="s">
        <v>238</v>
      </c>
    </row>
    <row r="30" spans="1:17">
      <c r="A30" s="6">
        <v>1</v>
      </c>
      <c r="B30" s="6">
        <v>113</v>
      </c>
      <c r="C30" s="6" t="s">
        <v>46</v>
      </c>
      <c r="D30" s="9" t="s">
        <v>186</v>
      </c>
      <c r="E30" s="30">
        <v>42100</v>
      </c>
      <c r="F30" s="27" t="s">
        <v>238</v>
      </c>
      <c r="G30" s="27">
        <f>15*2.47/2.2</f>
        <v>16.84090909090909</v>
      </c>
      <c r="H30" s="64">
        <v>42186</v>
      </c>
      <c r="I30" s="33">
        <v>1748</v>
      </c>
      <c r="J30" s="64">
        <v>42213</v>
      </c>
      <c r="K30" s="33">
        <v>2331</v>
      </c>
      <c r="L30" s="64">
        <v>42250</v>
      </c>
      <c r="M30" s="33">
        <v>2578</v>
      </c>
      <c r="N30" s="64" t="s">
        <v>238</v>
      </c>
      <c r="O30" s="33" t="s">
        <v>238</v>
      </c>
      <c r="P30" s="27" t="s">
        <v>238</v>
      </c>
      <c r="Q30" s="27" t="s">
        <v>238</v>
      </c>
    </row>
    <row r="31" spans="1:17">
      <c r="A31" s="6">
        <v>3</v>
      </c>
      <c r="B31" s="6">
        <v>311</v>
      </c>
      <c r="C31" s="6" t="s">
        <v>46</v>
      </c>
      <c r="D31" s="9" t="s">
        <v>186</v>
      </c>
      <c r="E31" s="30">
        <v>42100</v>
      </c>
      <c r="F31" s="27" t="s">
        <v>238</v>
      </c>
      <c r="G31" s="27">
        <f>15*2.47/2.2</f>
        <v>16.84090909090909</v>
      </c>
      <c r="H31" s="64">
        <v>42186</v>
      </c>
      <c r="I31" s="33">
        <v>1771</v>
      </c>
      <c r="J31" s="64">
        <v>42213</v>
      </c>
      <c r="K31" s="33">
        <v>2488</v>
      </c>
      <c r="L31" s="64">
        <v>42250</v>
      </c>
      <c r="M31" s="33">
        <v>2286</v>
      </c>
      <c r="N31" s="64" t="s">
        <v>238</v>
      </c>
      <c r="O31" s="33" t="s">
        <v>238</v>
      </c>
      <c r="P31" s="27" t="s">
        <v>238</v>
      </c>
      <c r="Q31" s="27" t="s">
        <v>238</v>
      </c>
    </row>
    <row r="32" spans="1:17">
      <c r="A32" s="6">
        <v>3</v>
      </c>
      <c r="B32" s="6">
        <v>305</v>
      </c>
      <c r="C32" s="6" t="s">
        <v>45</v>
      </c>
      <c r="D32" t="s">
        <v>183</v>
      </c>
      <c r="E32" s="30">
        <v>41752</v>
      </c>
      <c r="F32" s="27" t="s">
        <v>238</v>
      </c>
      <c r="G32" s="27">
        <f>13*2.47/2.2</f>
        <v>14.595454545454544</v>
      </c>
      <c r="H32" s="64">
        <v>42144</v>
      </c>
      <c r="I32" s="33">
        <v>3721</v>
      </c>
      <c r="J32" s="64">
        <v>42180</v>
      </c>
      <c r="K32" s="33">
        <v>3250</v>
      </c>
      <c r="L32" s="64">
        <v>42213</v>
      </c>
      <c r="M32" s="33">
        <v>3676</v>
      </c>
      <c r="N32" s="64">
        <v>42250</v>
      </c>
      <c r="O32" s="33">
        <v>2309</v>
      </c>
      <c r="P32" s="27" t="s">
        <v>238</v>
      </c>
      <c r="Q32" s="27" t="s">
        <v>238</v>
      </c>
    </row>
    <row r="33" spans="1:17">
      <c r="A33" s="6">
        <v>3</v>
      </c>
      <c r="B33" s="6">
        <v>308</v>
      </c>
      <c r="C33" s="6" t="s">
        <v>55</v>
      </c>
      <c r="D33" t="s">
        <v>185</v>
      </c>
      <c r="E33" s="30">
        <v>42124</v>
      </c>
      <c r="F33" s="27">
        <v>84000</v>
      </c>
      <c r="G33" s="27" t="s">
        <v>238</v>
      </c>
      <c r="H33" s="64">
        <v>42299</v>
      </c>
      <c r="I33" s="33" t="s">
        <v>238</v>
      </c>
      <c r="J33" s="64" t="s">
        <v>238</v>
      </c>
      <c r="K33" s="33" t="s">
        <v>238</v>
      </c>
      <c r="L33" s="64" t="s">
        <v>238</v>
      </c>
      <c r="M33" s="33" t="s">
        <v>238</v>
      </c>
      <c r="N33" s="64" t="s">
        <v>238</v>
      </c>
      <c r="O33" s="33" t="s">
        <v>238</v>
      </c>
      <c r="P33" s="27">
        <v>13308</v>
      </c>
      <c r="Q33" s="27" t="s">
        <v>238</v>
      </c>
    </row>
    <row r="34" spans="1:17">
      <c r="A34" s="6">
        <v>3</v>
      </c>
      <c r="B34" s="6">
        <v>309</v>
      </c>
      <c r="C34" s="6" t="s">
        <v>59</v>
      </c>
      <c r="D34" t="s">
        <v>181</v>
      </c>
      <c r="E34" s="30">
        <v>41393</v>
      </c>
      <c r="F34" s="27" t="s">
        <v>238</v>
      </c>
      <c r="G34" s="27">
        <f>12*2.47/2.2</f>
        <v>13.472727272727273</v>
      </c>
      <c r="H34" s="64">
        <v>42144</v>
      </c>
      <c r="I34" s="33">
        <v>2802</v>
      </c>
      <c r="J34" s="64">
        <v>42180</v>
      </c>
      <c r="K34" s="33">
        <v>3206</v>
      </c>
      <c r="L34" s="64">
        <v>42213</v>
      </c>
      <c r="M34" s="33">
        <v>3071</v>
      </c>
      <c r="N34" s="64">
        <v>42250</v>
      </c>
      <c r="O34" s="33">
        <v>2197</v>
      </c>
      <c r="P34" s="27" t="s">
        <v>238</v>
      </c>
      <c r="Q34" t="s">
        <v>269</v>
      </c>
    </row>
    <row r="35" spans="1:17">
      <c r="A35" s="6">
        <v>4</v>
      </c>
      <c r="B35" s="6">
        <v>409</v>
      </c>
      <c r="C35" s="6" t="s">
        <v>45</v>
      </c>
      <c r="D35" t="s">
        <v>183</v>
      </c>
      <c r="E35" s="30">
        <v>41752</v>
      </c>
      <c r="F35" s="27" t="s">
        <v>238</v>
      </c>
      <c r="G35" s="27">
        <f>13*2.47/2.2</f>
        <v>14.595454545454544</v>
      </c>
      <c r="H35" s="64">
        <v>42144</v>
      </c>
      <c r="I35" s="33">
        <v>3676</v>
      </c>
      <c r="J35" s="64">
        <v>42180</v>
      </c>
      <c r="K35" s="33">
        <v>3183</v>
      </c>
      <c r="L35" s="64">
        <v>42213</v>
      </c>
      <c r="M35" s="33">
        <v>3317</v>
      </c>
      <c r="N35" s="64">
        <v>42250</v>
      </c>
      <c r="O35" s="33">
        <v>2264</v>
      </c>
      <c r="P35" s="27" t="s">
        <v>238</v>
      </c>
      <c r="Q35" s="27" t="s">
        <v>238</v>
      </c>
    </row>
    <row r="36" spans="1:17">
      <c r="A36" s="6">
        <v>4</v>
      </c>
      <c r="B36" s="6">
        <v>404</v>
      </c>
      <c r="C36" s="6" t="s">
        <v>59</v>
      </c>
      <c r="D36" t="s">
        <v>181</v>
      </c>
      <c r="E36" s="30">
        <v>41393</v>
      </c>
      <c r="F36" s="27" t="s">
        <v>238</v>
      </c>
      <c r="G36" s="27">
        <f>12*2.47/2.2</f>
        <v>13.472727272727273</v>
      </c>
      <c r="H36" s="64">
        <v>42144</v>
      </c>
      <c r="I36" s="33">
        <v>2241</v>
      </c>
      <c r="J36" s="64">
        <v>42180</v>
      </c>
      <c r="K36" s="33">
        <v>2443</v>
      </c>
      <c r="L36" s="64">
        <v>42213</v>
      </c>
      <c r="M36" s="33">
        <v>2892</v>
      </c>
      <c r="N36" s="64">
        <v>42250</v>
      </c>
      <c r="O36" s="33">
        <v>1367</v>
      </c>
      <c r="P36" s="27" t="s">
        <v>238</v>
      </c>
      <c r="Q36" t="s">
        <v>269</v>
      </c>
    </row>
    <row r="37" spans="1:17">
      <c r="A37" s="6">
        <v>4</v>
      </c>
      <c r="B37" s="6">
        <v>406</v>
      </c>
      <c r="C37" s="6" t="s">
        <v>55</v>
      </c>
      <c r="D37" t="s">
        <v>185</v>
      </c>
      <c r="E37" s="30">
        <v>42124</v>
      </c>
      <c r="F37" s="27">
        <v>84000</v>
      </c>
      <c r="G37" s="27" t="s">
        <v>238</v>
      </c>
      <c r="H37" s="64">
        <v>42299</v>
      </c>
      <c r="I37" s="33" t="s">
        <v>238</v>
      </c>
      <c r="J37" s="64" t="s">
        <v>238</v>
      </c>
      <c r="K37" s="33" t="s">
        <v>238</v>
      </c>
      <c r="L37" s="64" t="s">
        <v>238</v>
      </c>
      <c r="M37" s="33" t="s">
        <v>238</v>
      </c>
      <c r="N37" s="64" t="s">
        <v>238</v>
      </c>
      <c r="O37" s="33" t="s">
        <v>238</v>
      </c>
      <c r="P37" s="27">
        <v>13357</v>
      </c>
      <c r="Q37" s="27" t="s">
        <v>238</v>
      </c>
    </row>
    <row r="38" spans="1:17">
      <c r="A38" s="6">
        <v>4</v>
      </c>
      <c r="B38" s="6">
        <v>414</v>
      </c>
      <c r="C38" s="6" t="s">
        <v>46</v>
      </c>
      <c r="D38" s="9" t="s">
        <v>186</v>
      </c>
      <c r="E38" s="30">
        <v>42100</v>
      </c>
      <c r="F38" s="27" t="s">
        <v>238</v>
      </c>
      <c r="G38" s="27">
        <f>15*2.47/2.2</f>
        <v>16.84090909090909</v>
      </c>
      <c r="H38" s="64">
        <v>42186</v>
      </c>
      <c r="I38" s="33">
        <v>2219</v>
      </c>
      <c r="J38" s="64">
        <v>42213</v>
      </c>
      <c r="K38" s="33">
        <v>2578</v>
      </c>
      <c r="L38" s="64">
        <v>42250</v>
      </c>
      <c r="M38" s="33">
        <v>2309</v>
      </c>
      <c r="N38" s="64" t="s">
        <v>238</v>
      </c>
      <c r="O38" s="33" t="s">
        <v>238</v>
      </c>
      <c r="P38" s="27" t="s">
        <v>238</v>
      </c>
      <c r="Q38" s="27" t="s">
        <v>238</v>
      </c>
    </row>
    <row r="45" spans="1:17">
      <c r="P45" s="6">
        <f>200*56*84.5*2.47/220</f>
        <v>10625.49090909091</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C1" workbookViewId="0">
      <selection activeCell="I35" sqref="I35"/>
    </sheetView>
  </sheetViews>
  <sheetFormatPr baseColWidth="10" defaultColWidth="11" defaultRowHeight="15" x14ac:dyDescent="0"/>
  <cols>
    <col min="1" max="1" width="29" customWidth="1"/>
    <col min="2" max="2" width="49.5" customWidth="1"/>
    <col min="3" max="3" width="40.1640625" customWidth="1"/>
    <col min="4" max="4" width="41.83203125" customWidth="1"/>
    <col min="5" max="5" width="33.5" customWidth="1"/>
    <col min="6" max="6" width="35.5" customWidth="1"/>
  </cols>
  <sheetData>
    <row r="1" spans="1:7">
      <c r="A1" s="5" t="s">
        <v>268</v>
      </c>
      <c r="B1" s="5" t="s">
        <v>265</v>
      </c>
      <c r="C1" s="5" t="s">
        <v>188</v>
      </c>
      <c r="D1" s="5" t="s">
        <v>266</v>
      </c>
      <c r="E1" s="5" t="s">
        <v>113</v>
      </c>
      <c r="F1" s="5" t="s">
        <v>189</v>
      </c>
      <c r="G1" s="5" t="s">
        <v>267</v>
      </c>
    </row>
    <row r="2" spans="1:7">
      <c r="A2" s="3" t="s">
        <v>190</v>
      </c>
      <c r="B2" s="3" t="s">
        <v>191</v>
      </c>
      <c r="C2" s="3" t="s">
        <v>192</v>
      </c>
      <c r="D2" s="3" t="s">
        <v>260</v>
      </c>
      <c r="E2" s="3" t="s">
        <v>193</v>
      </c>
      <c r="F2" s="3" t="s">
        <v>194</v>
      </c>
      <c r="G2" s="3" t="s">
        <v>238</v>
      </c>
    </row>
    <row r="3" spans="1:7">
      <c r="A3" s="3" t="s">
        <v>195</v>
      </c>
      <c r="B3" s="3" t="s">
        <v>196</v>
      </c>
      <c r="C3" s="3" t="s">
        <v>197</v>
      </c>
      <c r="D3" s="3" t="s">
        <v>198</v>
      </c>
      <c r="E3" s="3" t="s">
        <v>199</v>
      </c>
      <c r="F3" s="3" t="s">
        <v>200</v>
      </c>
      <c r="G3" s="3" t="s">
        <v>201</v>
      </c>
    </row>
    <row r="4" spans="1:7">
      <c r="A4" s="3" t="s">
        <v>202</v>
      </c>
      <c r="B4" s="3" t="s">
        <v>203</v>
      </c>
      <c r="C4" s="3" t="s">
        <v>204</v>
      </c>
      <c r="D4" s="3" t="s">
        <v>238</v>
      </c>
      <c r="E4" s="3" t="s">
        <v>205</v>
      </c>
      <c r="F4" s="3" t="s">
        <v>200</v>
      </c>
      <c r="G4" s="3" t="s">
        <v>238</v>
      </c>
    </row>
    <row r="5" spans="1:7">
      <c r="A5" s="3" t="s">
        <v>206</v>
      </c>
      <c r="B5" s="3" t="s">
        <v>207</v>
      </c>
      <c r="C5" s="16">
        <v>0.83</v>
      </c>
      <c r="D5" s="3" t="s">
        <v>238</v>
      </c>
      <c r="E5" s="3" t="s">
        <v>208</v>
      </c>
      <c r="F5" s="3" t="s">
        <v>238</v>
      </c>
      <c r="G5" s="3" t="s">
        <v>238</v>
      </c>
    </row>
    <row r="6" spans="1:7">
      <c r="A6" s="3" t="s">
        <v>209</v>
      </c>
      <c r="B6" s="3" t="s">
        <v>57</v>
      </c>
      <c r="C6" s="3" t="s">
        <v>210</v>
      </c>
      <c r="D6" s="3" t="s">
        <v>211</v>
      </c>
      <c r="E6" s="3" t="s">
        <v>72</v>
      </c>
      <c r="F6" s="3" t="s">
        <v>200</v>
      </c>
      <c r="G6" s="3" t="s">
        <v>55</v>
      </c>
    </row>
    <row r="7" spans="1:7">
      <c r="A7" s="3" t="s">
        <v>212</v>
      </c>
      <c r="B7" s="3" t="s">
        <v>213</v>
      </c>
      <c r="C7" s="16">
        <v>1</v>
      </c>
      <c r="D7" s="3" t="s">
        <v>214</v>
      </c>
      <c r="E7" s="3" t="s">
        <v>215</v>
      </c>
      <c r="F7" s="3" t="s">
        <v>238</v>
      </c>
      <c r="G7" s="3" t="s">
        <v>238</v>
      </c>
    </row>
    <row r="8" spans="1:7">
      <c r="A8" s="3" t="s">
        <v>216</v>
      </c>
      <c r="B8" s="3" t="s">
        <v>217</v>
      </c>
      <c r="C8" s="16">
        <v>1</v>
      </c>
      <c r="D8" s="3" t="s">
        <v>238</v>
      </c>
      <c r="E8" s="3" t="s">
        <v>218</v>
      </c>
      <c r="F8" s="3" t="s">
        <v>219</v>
      </c>
      <c r="G8" s="3" t="s">
        <v>238</v>
      </c>
    </row>
    <row r="9" spans="1:7">
      <c r="A9" s="3" t="s">
        <v>264</v>
      </c>
      <c r="B9" s="3" t="s">
        <v>62</v>
      </c>
      <c r="C9" s="16" t="s">
        <v>220</v>
      </c>
      <c r="D9" s="3" t="s">
        <v>221</v>
      </c>
      <c r="E9" s="3" t="s">
        <v>72</v>
      </c>
      <c r="F9" s="3" t="s">
        <v>219</v>
      </c>
      <c r="G9" s="3" t="s">
        <v>222</v>
      </c>
    </row>
    <row r="10" spans="1:7">
      <c r="A10" s="3" t="s">
        <v>223</v>
      </c>
      <c r="B10" s="3" t="s">
        <v>49</v>
      </c>
      <c r="C10" s="17" t="s">
        <v>224</v>
      </c>
      <c r="D10" s="3" t="s">
        <v>261</v>
      </c>
      <c r="E10" s="3" t="s">
        <v>225</v>
      </c>
      <c r="F10" s="3" t="s">
        <v>226</v>
      </c>
      <c r="G10" s="3" t="s">
        <v>238</v>
      </c>
    </row>
    <row r="11" spans="1:7">
      <c r="A11" s="3" t="s">
        <v>227</v>
      </c>
      <c r="B11" s="69" t="s">
        <v>71</v>
      </c>
      <c r="C11" s="16" t="s">
        <v>228</v>
      </c>
      <c r="D11" s="3" t="s">
        <v>262</v>
      </c>
      <c r="E11" s="3" t="s">
        <v>238</v>
      </c>
      <c r="F11" s="3" t="s">
        <v>229</v>
      </c>
      <c r="G11" s="3" t="s">
        <v>238</v>
      </c>
    </row>
    <row r="12" spans="1:7">
      <c r="A12" s="3" t="s">
        <v>230</v>
      </c>
      <c r="B12" s="3" t="s">
        <v>67</v>
      </c>
      <c r="C12" s="16" t="s">
        <v>231</v>
      </c>
      <c r="D12" s="3" t="s">
        <v>263</v>
      </c>
      <c r="E12" s="3" t="s">
        <v>238</v>
      </c>
      <c r="F12" t="s">
        <v>232</v>
      </c>
      <c r="G12" s="70" t="s">
        <v>238</v>
      </c>
    </row>
    <row r="13" spans="1:7">
      <c r="A13" s="3" t="s">
        <v>233</v>
      </c>
      <c r="B13" s="3" t="s">
        <v>234</v>
      </c>
      <c r="C13" s="16" t="s">
        <v>68</v>
      </c>
      <c r="D13" s="3" t="s">
        <v>238</v>
      </c>
      <c r="E13" s="3" t="s">
        <v>235</v>
      </c>
      <c r="F13" s="3" t="s">
        <v>236</v>
      </c>
      <c r="G13" s="3" t="s">
        <v>238</v>
      </c>
    </row>
    <row r="14" spans="1:7">
      <c r="A14" s="3"/>
      <c r="B14" s="3"/>
      <c r="C14" s="16"/>
      <c r="D14" s="3"/>
      <c r="E14" s="3"/>
      <c r="F14" s="3"/>
      <c r="G14" s="3"/>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Experimental_Set-Up</vt:lpstr>
      <vt:lpstr>Soils</vt:lpstr>
      <vt:lpstr>Gas_Fluxes</vt:lpstr>
      <vt:lpstr>NH4_NO3</vt:lpstr>
      <vt:lpstr>Manure_Applied</vt:lpstr>
      <vt:lpstr>Crops</vt:lpstr>
      <vt:lpstr>Agrochemicals</vt:lpstr>
    </vt:vector>
  </TitlesOfParts>
  <Manager/>
  <Company>sage</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sage</dc:creator>
  <cp:keywords/>
  <dc:description/>
  <cp:lastModifiedBy>sage</cp:lastModifiedBy>
  <cp:revision/>
  <dcterms:created xsi:type="dcterms:W3CDTF">2015-05-26T16:24:09Z</dcterms:created>
  <dcterms:modified xsi:type="dcterms:W3CDTF">2017-05-31T15:54:40Z</dcterms:modified>
  <cp:category/>
  <cp:contentStatus/>
</cp:coreProperties>
</file>