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A80C79AD-411F-462F-884E-7E8C6BB5BEA5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C202 Mixed Standards 5;1" sheetId="2" r:id="rId1"/>
    <sheet name="LC20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<sst xmlns="http://schemas.openxmlformats.org/spreadsheetml/2006/main" count="72" uniqueCount="52">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</sst>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A7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4613.9140600000001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'LC202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'LC202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x14ac:dyDescent="0.2">
      <c r="A20" s="44">
        <v>0.33333333333333331</v>
      </c>
      <c r="B20" s="44"/>
      <c r="C20" s="91">
        <v>2935.9372600000002</v>
      </c>
      <c r="D20" s="16">
        <f>'LC202 Mixed Standards 5;1'!I18</f>
        <v>0.52322337655136741</v>
      </c>
      <c r="E20" s="17">
        <f>((C20/$I$11)*(($I$7*$I$9)/D20))/1000</f>
        <v>2.4323167253841448E-2</v>
      </c>
      <c r="F20" s="93">
        <v>0.99150000000000005</v>
      </c>
      <c r="G20" s="93">
        <v>0.91139999999999999</v>
      </c>
      <c r="H20" s="17">
        <f>E20*F20</f>
        <v>2.4116420332183797E-2</v>
      </c>
      <c r="I20" s="17">
        <f t="shared" ref="I20:I55" si="0">E20*G20</f>
        <v>2.2168134635151094E-2</v>
      </c>
      <c r="J20" s="92"/>
      <c r="K20" s="20">
        <f>I$20/$I$62*100</f>
        <v>19.444463621907694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'LC202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4"/>
      <c r="O21" s="13"/>
      <c r="P21" s="13"/>
    </row>
    <row r="22" spans="1:16" x14ac:dyDescent="0.2">
      <c r="A22" s="44">
        <v>0.5</v>
      </c>
      <c r="B22" s="44"/>
      <c r="C22" s="91">
        <v>0</v>
      </c>
      <c r="D22" s="16">
        <f>'LC202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4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'LC202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4"/>
      <c r="O23" s="13"/>
      <c r="P23" s="13"/>
    </row>
    <row r="24" spans="1:16" ht="13.5" x14ac:dyDescent="0.25">
      <c r="A24" s="44">
        <v>0.58333333333333337</v>
      </c>
      <c r="B24" s="44"/>
      <c r="C24" s="15">
        <v>1140.9307899999999</v>
      </c>
      <c r="D24" s="16">
        <f>'LC202 Mixed Standards 5;1'!I22</f>
        <v>0.52228332313720438</v>
      </c>
      <c r="E24" s="17">
        <f>((C24/$I$11)*(($I$7*$I$9)/D24))/1000</f>
        <v>9.4692075658796369E-3</v>
      </c>
      <c r="F24" s="18">
        <v>0.99450000000000005</v>
      </c>
      <c r="G24" s="18">
        <v>0.94210000000000005</v>
      </c>
      <c r="H24" s="17">
        <f t="shared" si="2"/>
        <v>9.4171269242672995E-3</v>
      </c>
      <c r="I24" s="17">
        <f t="shared" si="0"/>
        <v>8.9209404478152055E-3</v>
      </c>
      <c r="K24" s="20">
        <f>$I$24/$I$62*100</f>
        <v>7.8248758799802101</v>
      </c>
      <c r="N24" s="94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'LC202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4"/>
      <c r="O25" s="13"/>
      <c r="P25" s="13"/>
    </row>
    <row r="26" spans="1:16" ht="13.5" x14ac:dyDescent="0.25">
      <c r="A26" s="23">
        <v>0.625</v>
      </c>
      <c r="B26" s="24"/>
      <c r="C26" s="15"/>
      <c r="D26" s="16">
        <f>'LC202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4"/>
      <c r="O26" s="13"/>
      <c r="P26" s="13"/>
    </row>
    <row r="27" spans="1:16" ht="13.5" x14ac:dyDescent="0.25">
      <c r="A27" s="44">
        <v>0.66666666666666663</v>
      </c>
      <c r="B27" s="44"/>
      <c r="C27" s="15">
        <v>2621.2106899999999</v>
      </c>
      <c r="D27" s="16">
        <f>'LC202 Mixed Standards 5;1'!I25</f>
        <v>0.52322337655136741</v>
      </c>
      <c r="E27" s="17">
        <f t="shared" si="1"/>
        <v>2.1715772638965434E-2</v>
      </c>
      <c r="F27" s="95">
        <v>0.99480000000000002</v>
      </c>
      <c r="G27" s="18">
        <v>0.94169999999999998</v>
      </c>
      <c r="H27" s="17">
        <f t="shared" si="2"/>
        <v>2.1602850621242814E-2</v>
      </c>
      <c r="I27" s="17">
        <f t="shared" si="0"/>
        <v>2.0449743094113747E-2</v>
      </c>
      <c r="K27" s="20">
        <f>$I$27/$I$62*100</f>
        <v>17.937200951510849</v>
      </c>
      <c r="N27" s="94"/>
      <c r="O27" s="13"/>
      <c r="P27" s="13"/>
    </row>
    <row r="28" spans="1:16" ht="13.5" x14ac:dyDescent="0.25">
      <c r="A28" s="44">
        <v>0.66736111111111107</v>
      </c>
      <c r="B28" s="44"/>
      <c r="C28" s="15">
        <v>1602.9815699999999</v>
      </c>
      <c r="D28" s="16">
        <f>'LC202 Mixed Standards 5;1'!I26</f>
        <v>0.52518037315984534</v>
      </c>
      <c r="E28" s="17">
        <f t="shared" si="1"/>
        <v>1.3230630366458985E-2</v>
      </c>
      <c r="F28" s="18">
        <v>0.995</v>
      </c>
      <c r="G28" s="18">
        <v>0.94810000000000005</v>
      </c>
      <c r="H28" s="17">
        <f t="shared" si="2"/>
        <v>1.3164477214626691E-2</v>
      </c>
      <c r="I28" s="17">
        <f t="shared" si="0"/>
        <v>1.2543960650439764E-2</v>
      </c>
      <c r="K28" s="20">
        <f>$I$28/$I$62*100</f>
        <v>11.002756459055362</v>
      </c>
      <c r="N28" s="94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'LC202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4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'LC202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4"/>
      <c r="O30" s="13"/>
      <c r="P30" s="13"/>
    </row>
    <row r="31" spans="1:16" ht="13.5" x14ac:dyDescent="0.25">
      <c r="A31" s="23">
        <v>0.75</v>
      </c>
      <c r="B31" s="24"/>
      <c r="C31" s="15">
        <v>571.08478000000002</v>
      </c>
      <c r="D31" s="16">
        <f>'LC202 Mixed Standards 5;1'!I29</f>
        <v>0.57207398693293676</v>
      </c>
      <c r="E31" s="17">
        <f>((C31/$I$11)*(($I$7*$I$9)/D31))/1000</f>
        <v>4.3272190505993435E-3</v>
      </c>
      <c r="F31" s="18">
        <v>0.99524199999999996</v>
      </c>
      <c r="G31" s="18">
        <v>0.95034395000000005</v>
      </c>
      <c r="H31" s="17">
        <f t="shared" si="2"/>
        <v>4.3066301423565915E-3</v>
      </c>
      <c r="I31" s="17">
        <f t="shared" si="0"/>
        <v>4.1123464450618305E-3</v>
      </c>
      <c r="K31" s="20">
        <f>$I$31/$I$62*100</f>
        <v>3.6070861246436667</v>
      </c>
      <c r="N31" s="94"/>
      <c r="O31" s="13"/>
      <c r="P31" s="13"/>
    </row>
    <row r="32" spans="1:16" ht="13.5" x14ac:dyDescent="0.25">
      <c r="A32" s="44">
        <v>0.75069444444444444</v>
      </c>
      <c r="B32" s="44"/>
      <c r="C32" s="15">
        <v>218.24232000000001</v>
      </c>
      <c r="D32" s="16">
        <f>'LC202 Mixed Standards 5;1'!I30</f>
        <v>0.5560986679727572</v>
      </c>
      <c r="E32" s="17">
        <f>((C32/$I$11)*(($I$7*$I$9)/D32))/1000</f>
        <v>1.7011695857211562E-3</v>
      </c>
      <c r="F32" s="18">
        <v>0.99550000000000005</v>
      </c>
      <c r="G32" s="18">
        <v>0.95269999999999999</v>
      </c>
      <c r="H32" s="17">
        <f t="shared" si="2"/>
        <v>1.6935143225854112E-3</v>
      </c>
      <c r="I32" s="17">
        <f t="shared" si="0"/>
        <v>1.6207042643165456E-3</v>
      </c>
      <c r="K32" s="20">
        <f>$I$32/$I$62*100</f>
        <v>1.4215776666839497</v>
      </c>
      <c r="N32" s="94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'LC202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4"/>
      <c r="O33" s="13"/>
      <c r="P33" s="13"/>
    </row>
    <row r="34" spans="1:16" ht="13.5" x14ac:dyDescent="0.25">
      <c r="A34" s="44" t="s">
        <v>47</v>
      </c>
      <c r="B34" s="44"/>
      <c r="C34" s="15">
        <v>537.38269000000003</v>
      </c>
      <c r="D34" s="16">
        <f>'LC202 Mixed Standards 5;1'!I32</f>
        <v>0.57307258596630672</v>
      </c>
      <c r="E34" s="17">
        <f>((C34/$I$11)*(($I$7*$I$9)/D34))/1000</f>
        <v>4.0647564981230941E-3</v>
      </c>
      <c r="F34" s="18">
        <v>0.99539999999999995</v>
      </c>
      <c r="G34" s="18">
        <v>0.95240000000000002</v>
      </c>
      <c r="H34" s="17">
        <f t="shared" si="2"/>
        <v>4.0460586182317279E-3</v>
      </c>
      <c r="I34" s="17">
        <f t="shared" si="0"/>
        <v>3.8712740888124349E-3</v>
      </c>
      <c r="K34" s="20">
        <f>$I$34/$I$62*100</f>
        <v>3.3956329402198344</v>
      </c>
      <c r="N34" s="94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'LC202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4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'LC202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4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'LC202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4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'LC202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4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'LC202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4"/>
      <c r="O39" s="13"/>
      <c r="P39" s="13"/>
    </row>
    <row r="40" spans="1:16" ht="13.5" x14ac:dyDescent="0.25">
      <c r="A40" s="44">
        <v>0.875</v>
      </c>
      <c r="B40" s="44"/>
      <c r="C40" s="15"/>
      <c r="D40" s="16">
        <f>'LC202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4"/>
      <c r="O40" s="13"/>
      <c r="P40" s="96"/>
    </row>
    <row r="41" spans="1:16" ht="13.5" x14ac:dyDescent="0.25">
      <c r="A41" s="23">
        <v>0.83472222222222225</v>
      </c>
      <c r="B41" s="24"/>
      <c r="C41" s="15"/>
      <c r="D41" s="16">
        <f>'LC202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4"/>
      <c r="O41" s="13"/>
      <c r="P41" s="13"/>
    </row>
    <row r="42" spans="1:16" ht="13.5" x14ac:dyDescent="0.25">
      <c r="A42" s="50" t="s">
        <v>45</v>
      </c>
      <c r="B42" s="24"/>
      <c r="C42" s="15">
        <v>145.21678</v>
      </c>
      <c r="D42" s="16">
        <f>'LC202 Mixed Standards 5;1'!I40</f>
        <v>0.57248541312805568</v>
      </c>
      <c r="E42" s="17">
        <f t="shared" si="1"/>
        <v>1.0995446554332648E-3</v>
      </c>
      <c r="F42" s="18">
        <v>0.99583299999999997</v>
      </c>
      <c r="G42" s="18">
        <v>0.95651359599999997</v>
      </c>
      <c r="H42" s="17">
        <f t="shared" si="2"/>
        <v>1.0949628528540744E-3</v>
      </c>
      <c r="I42" s="17">
        <f t="shared" si="0"/>
        <v>1.0517294123310529E-3</v>
      </c>
      <c r="K42" s="20">
        <f>$I$42/$I$62*100</f>
        <v>0.92250947744309986</v>
      </c>
      <c r="N42" s="94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'LC202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4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'LC202 Mixed Standards 5;1'!I42</f>
        <v>0.47474204470894843</v>
      </c>
      <c r="E44" s="17">
        <f t="shared" si="1"/>
        <v>0</v>
      </c>
      <c r="F44" s="97">
        <v>0.995807</v>
      </c>
      <c r="G44" s="97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4"/>
      <c r="O44" s="13"/>
      <c r="P44" s="13"/>
    </row>
    <row r="45" spans="1:16" x14ac:dyDescent="0.2">
      <c r="A45" s="23">
        <v>0.91736111111111107</v>
      </c>
      <c r="B45" s="24"/>
      <c r="C45" s="98" t="s">
        <v>44</v>
      </c>
      <c r="D45" s="16">
        <f>'LC202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4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'LC202 Mixed Standards 5;1'!I44</f>
        <v>0.75924000000000036</v>
      </c>
      <c r="E46" s="17">
        <f t="shared" si="1"/>
        <v>0</v>
      </c>
      <c r="F46" s="99">
        <v>0.99580000000000002</v>
      </c>
      <c r="G46" s="99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4"/>
      <c r="O46" s="13"/>
      <c r="P46" s="13"/>
    </row>
    <row r="47" spans="1:16" ht="13.5" x14ac:dyDescent="0.25">
      <c r="A47" s="23" t="s">
        <v>32</v>
      </c>
      <c r="B47" s="24"/>
      <c r="C47" s="15">
        <v>69.339100000000002</v>
      </c>
      <c r="D47" s="16">
        <f>'LC202 Mixed Standards 5;1'!I45</f>
        <v>0.56695087597379212</v>
      </c>
      <c r="E47" s="17">
        <f t="shared" si="1"/>
        <v>5.301432844620667E-4</v>
      </c>
      <c r="F47" s="97">
        <v>0.99578100000000003</v>
      </c>
      <c r="G47" s="97">
        <v>0.95596872600000005</v>
      </c>
      <c r="H47" s="17">
        <f t="shared" si="2"/>
        <v>5.2790660994492125E-4</v>
      </c>
      <c r="I47" s="17">
        <f t="shared" si="0"/>
        <v>5.0680040024465758E-4</v>
      </c>
      <c r="K47" s="20">
        <f>$I$47/$I$62*100</f>
        <v>0.44453275425798305</v>
      </c>
      <c r="N47" s="94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'LC202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4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'LC202 Mixed Standards 5;1'!I47</f>
        <v>0.49902505290589699</v>
      </c>
      <c r="E49" s="17">
        <f t="shared" si="1"/>
        <v>0</v>
      </c>
      <c r="F49" s="97">
        <v>0.99616700000000002</v>
      </c>
      <c r="G49" s="97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4"/>
      <c r="O49" s="13"/>
      <c r="P49" s="13"/>
    </row>
    <row r="50" spans="1:16" x14ac:dyDescent="0.2">
      <c r="A50" s="50" t="s">
        <v>25</v>
      </c>
      <c r="B50" s="51"/>
      <c r="C50" s="98"/>
      <c r="D50" s="16">
        <f>'LC202 Mixed Standards 5;1'!I48</f>
        <v>0.51761976434928081</v>
      </c>
      <c r="E50" s="17">
        <f t="shared" si="1"/>
        <v>0</v>
      </c>
      <c r="F50" s="97">
        <v>0.99575400000000003</v>
      </c>
      <c r="G50" s="97">
        <v>0.95568958100000001</v>
      </c>
      <c r="H50" s="17">
        <f t="shared" si="2"/>
        <v>0</v>
      </c>
      <c r="I50" s="17"/>
      <c r="K50" s="20"/>
      <c r="N50" s="94"/>
      <c r="O50" s="13"/>
      <c r="P50" s="13"/>
    </row>
    <row r="51" spans="1:16" ht="13.5" x14ac:dyDescent="0.25">
      <c r="A51" s="50" t="s">
        <v>33</v>
      </c>
      <c r="B51" s="24"/>
      <c r="C51" s="15">
        <v>2248.3435100000002</v>
      </c>
      <c r="D51" s="16">
        <f>'LC202 Mixed Standards 5;1'!I49</f>
        <v>0.53474774135716341</v>
      </c>
      <c r="E51" s="17">
        <f t="shared" si="1"/>
        <v>1.822527964771184E-2</v>
      </c>
      <c r="F51" s="97">
        <v>0.99648800000000004</v>
      </c>
      <c r="G51" s="97">
        <v>0.96334507599999997</v>
      </c>
      <c r="H51" s="17">
        <f t="shared" si="2"/>
        <v>1.8161272465589077E-2</v>
      </c>
      <c r="I51" s="17">
        <f t="shared" si="0"/>
        <v>1.7557233407346214E-2</v>
      </c>
      <c r="K51" s="20">
        <f>$I$51/$I$62*100</f>
        <v>15.400077268980331</v>
      </c>
      <c r="N51" s="94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'LC202 Mixed Standards 5;1'!I50</f>
        <v>0.51673904501390822</v>
      </c>
      <c r="E52" s="17">
        <f t="shared" si="1"/>
        <v>0</v>
      </c>
      <c r="F52" s="97">
        <v>0.99646900000000005</v>
      </c>
      <c r="G52" s="97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4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'LC202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4"/>
      <c r="O53" s="13"/>
      <c r="P53" s="13"/>
    </row>
    <row r="54" spans="1:16" ht="13.5" x14ac:dyDescent="0.25">
      <c r="A54" s="23" t="s">
        <v>39</v>
      </c>
      <c r="B54" s="24"/>
      <c r="C54" s="15">
        <v>347.88657000000001</v>
      </c>
      <c r="D54" s="16">
        <f>'LC202 Mixed Standards 5;1'!I52</f>
        <v>0.50773983680032553</v>
      </c>
      <c r="E54" s="17">
        <f t="shared" si="1"/>
        <v>2.9700032115731992E-3</v>
      </c>
      <c r="F54" s="99">
        <v>0.99609999999999999</v>
      </c>
      <c r="G54" s="99">
        <f>G55-0.003</f>
        <v>0.95605923199999998</v>
      </c>
      <c r="H54" s="17">
        <f t="shared" si="2"/>
        <v>2.9584201990480639E-3</v>
      </c>
      <c r="I54" s="17">
        <f t="shared" si="0"/>
        <v>2.8394989894942064E-3</v>
      </c>
      <c r="K54" s="20">
        <f>$I$54/$I$62*100</f>
        <v>2.4906261042873461</v>
      </c>
      <c r="N54" s="94"/>
      <c r="O54" s="13"/>
      <c r="P54" s="13"/>
    </row>
    <row r="55" spans="1:16" ht="14.25" thickBot="1" x14ac:dyDescent="0.3">
      <c r="A55" s="23" t="s">
        <v>34</v>
      </c>
      <c r="B55" s="24"/>
      <c r="C55" s="15">
        <v>2096.5095200000001</v>
      </c>
      <c r="D55" s="16">
        <f>'LC202 Mixed Standards 5;1'!I53</f>
        <v>0.47458077977285135</v>
      </c>
      <c r="E55" s="17">
        <f t="shared" si="1"/>
        <v>1.9149048006887305E-2</v>
      </c>
      <c r="F55" s="100">
        <v>0.99607699999999999</v>
      </c>
      <c r="G55" s="100">
        <v>0.95905923199999998</v>
      </c>
      <c r="H55" s="17">
        <f t="shared" si="2"/>
        <v>1.9073926291556288E-2</v>
      </c>
      <c r="I55" s="17">
        <f t="shared" si="0"/>
        <v>1.8365071275016468E-2</v>
      </c>
      <c r="K55" s="20">
        <f>$I$55/$I$62*100</f>
        <v>16.108660751029664</v>
      </c>
      <c r="N55" s="94"/>
      <c r="O55" s="13"/>
      <c r="P55" s="13"/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0.11400743711014323</v>
      </c>
      <c r="K62" s="118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LC202 Mixed Standards 5;1</vt:lpstr>
      <vt:lpstr>LC202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2020-03-11T13:52:52Z</dcterms:modified>
</cp:coreProperties>
</file>