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84FE9594-1972-4B6D-B698-44178BD2843F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RC3 Mixed Standards 5;1" sheetId="2" r:id="rId1"/>
    <sheet name="RC3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<sst xmlns="http://schemas.openxmlformats.org/spreadsheetml/2006/main" count="72" uniqueCount="52">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</sst>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/>
    </xf>
    <xf numFmtId="168" fontId="22" fillId="0" borderId="0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169" fontId="12" fillId="0" borderId="1" xfId="0" applyNumberFormat="1" applyFont="1" applyFill="1" applyBorder="1"/>
    <xf numFmtId="176" fontId="6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30" fillId="0" borderId="0" xfId="0" applyFont="1" applyFill="1"/>
    <xf numFmtId="168" fontId="15" fillId="0" borderId="9" xfId="0" applyNumberFormat="1" applyFont="1" applyFill="1" applyBorder="1" applyAlignment="1">
      <alignment horizontal="center" vertical="center" wrapText="1"/>
    </xf>
    <xf numFmtId="175" fontId="15" fillId="0" borderId="9" xfId="0" applyNumberFormat="1" applyFont="1" applyFill="1" applyBorder="1" applyAlignment="1">
      <alignment horizontal="center"/>
    </xf>
    <xf numFmtId="168" fontId="2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6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6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/>
    </xf>
    <xf numFmtId="177" fontId="7" fillId="0" borderId="9" xfId="0" applyNumberFormat="1" applyFont="1" applyFill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6" fillId="0" borderId="14" xfId="0" applyNumberFormat="1" applyFont="1" applyFill="1" applyBorder="1" applyAlignment="1">
      <alignment horizontal="center"/>
    </xf>
    <xf numFmtId="168" fontId="6" fillId="0" borderId="15" xfId="0" applyNumberFormat="1" applyFont="1" applyFill="1" applyBorder="1" applyAlignment="1">
      <alignment horizontal="center"/>
    </xf>
    <xf numFmtId="164" fontId="6" fillId="0" borderId="9" xfId="0" quotePrefix="1" applyNumberFormat="1" applyFont="1" applyFill="1" applyBorder="1" applyAlignment="1">
      <alignment horizontal="center"/>
    </xf>
    <xf numFmtId="164" fontId="6" fillId="0" borderId="14" xfId="0" quotePrefix="1" applyNumberFormat="1" applyFont="1" applyFill="1" applyBorder="1" applyAlignment="1">
      <alignment horizontal="center"/>
    </xf>
    <xf numFmtId="164" fontId="6" fillId="0" borderId="15" xfId="0" quotePrefix="1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71" fontId="7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4" fillId="0" borderId="0" xfId="0" applyFont="1" applyFill="1" applyBorder="1" applyAlignment="1"/>
    <xf numFmtId="176" fontId="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/>
    <xf numFmtId="0" fontId="16" fillId="0" borderId="0" xfId="0" applyFont="1" applyFill="1" applyAlignment="1">
      <alignment horizontal="left"/>
    </xf>
    <xf numFmtId="166" fontId="8" fillId="0" borderId="1" xfId="0" applyNumberFormat="1" applyFont="1" applyFill="1" applyBorder="1"/>
    <xf numFmtId="0" fontId="21" fillId="0" borderId="0" xfId="0" applyFont="1" applyFill="1"/>
    <xf numFmtId="0" fontId="15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1" fillId="0" borderId="0" xfId="0" applyFont="1" applyFill="1" applyBorder="1"/>
    <xf numFmtId="167" fontId="8" fillId="0" borderId="1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15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3" fillId="0" borderId="11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168" fontId="23" fillId="0" borderId="12" xfId="0" applyNumberFormat="1" applyFont="1" applyFill="1" applyBorder="1" applyAlignment="1">
      <alignment horizontal="center"/>
    </xf>
    <xf numFmtId="168" fontId="23" fillId="0" borderId="1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6" fillId="0" borderId="0" xfId="0" applyFont="1" applyFill="1" applyAlignment="1">
      <alignment horizontal="right"/>
    </xf>
    <xf numFmtId="174" fontId="5" fillId="0" borderId="0" xfId="0" applyNumberFormat="1" applyFont="1" applyFill="1" applyBorder="1"/>
    <xf numFmtId="0" fontId="9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0" fillId="0" borderId="13" xfId="0" applyFill="1" applyBorder="1"/>
    <xf numFmtId="0" fontId="26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3" xr:uid="{00000000-0005-0000-0000-000001000000}"/>
    <cellStyle name="Normal 3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activeCell="N37" sqref="N37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x14ac:dyDescent="0.2">
      <c r="A11" s="19"/>
      <c r="B11" s="75"/>
      <c r="C11" s="9" t="s">
        <v>37</v>
      </c>
      <c r="E11" s="70" t="s">
        <v>41</v>
      </c>
      <c r="F11" s="70"/>
      <c r="G11" s="70"/>
      <c r="H11" s="70"/>
      <c r="I11" s="73">
        <v>1565.91626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'RC3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'RC3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230.98934</v>
      </c>
      <c r="D20" s="16">
        <f>'RC3 Mixed Standards 5;1'!I18</f>
        <v>0.58399554573934276</v>
      </c>
      <c r="E20" s="17">
        <f>((C20/$I$11)*(($I$7*$I$9)/D20))/1000</f>
        <v>5.0517734399353545E-3</v>
      </c>
      <c r="F20" s="91">
        <v>0.99150000000000005</v>
      </c>
      <c r="G20" s="91">
        <v>0.91139999999999999</v>
      </c>
      <c r="H20" s="17">
        <f>E20*F20</f>
        <v>5.008833365695904E-3</v>
      </c>
      <c r="I20" s="17">
        <f t="shared" ref="I20:I55" si="0">E20*G20</f>
        <v>4.6041863131570824E-3</v>
      </c>
      <c r="J20" s="90"/>
      <c r="K20" s="20">
        <f>I$20/$I$62*100</f>
        <v>8.4280840679962452</v>
      </c>
      <c r="L20" s="92"/>
      <c r="M20" s="92"/>
      <c r="N20" s="92"/>
      <c r="O20" s="92"/>
    </row>
    <row r="21" spans="1:16" ht="13.5" x14ac:dyDescent="0.25">
      <c r="A21" s="23">
        <v>0.41666666666666669</v>
      </c>
      <c r="B21" s="24"/>
      <c r="C21" s="15"/>
      <c r="D21" s="16">
        <f>'RC3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92"/>
      <c r="M21" s="92"/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'RC3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L22" s="92"/>
      <c r="M22" s="92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'RC3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92"/>
      <c r="M23" s="92"/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198.47622999999999</v>
      </c>
      <c r="D24" s="16">
        <f>'RC3 Mixed Standards 5;1'!I22</f>
        <v>0.52228332313720438</v>
      </c>
      <c r="E24" s="17">
        <f>((C24/$I$11)*(($I$7*$I$9)/D24))/1000</f>
        <v>4.8535980253813574E-3</v>
      </c>
      <c r="F24" s="18">
        <v>0.99450000000000005</v>
      </c>
      <c r="G24" s="18">
        <v>0.94210000000000005</v>
      </c>
      <c r="H24" s="17">
        <f t="shared" si="2"/>
        <v>4.8269032362417601E-3</v>
      </c>
      <c r="I24" s="17">
        <f t="shared" si="0"/>
        <v>4.5725746997117766E-3</v>
      </c>
      <c r="K24" s="20">
        <f>$I$24/$I$62*100</f>
        <v>8.3702181786683738</v>
      </c>
      <c r="L24" s="92"/>
      <c r="M24" s="92"/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'RC3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L25" s="92"/>
      <c r="M25" s="92"/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'RC3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L26" s="92"/>
      <c r="M26" s="92"/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415.10518999999999</v>
      </c>
      <c r="D27" s="16">
        <f>'RC3 Mixed Standards 5;1'!I25</f>
        <v>0.52322337655136741</v>
      </c>
      <c r="E27" s="17">
        <f t="shared" si="1"/>
        <v>1.0132870355802258E-2</v>
      </c>
      <c r="F27" s="93">
        <v>0.99480000000000002</v>
      </c>
      <c r="G27" s="18">
        <v>0.94169999999999998</v>
      </c>
      <c r="H27" s="17">
        <f t="shared" si="2"/>
        <v>1.0080179429952086E-2</v>
      </c>
      <c r="I27" s="17">
        <f t="shared" si="0"/>
        <v>9.5421240140589857E-3</v>
      </c>
      <c r="K27" s="20">
        <f>$I$27/$I$62*100</f>
        <v>17.467108823967163</v>
      </c>
      <c r="L27" s="92"/>
      <c r="M27" s="92"/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227.46593999999999</v>
      </c>
      <c r="D28" s="16">
        <f>'RC3 Mixed Standards 5;1'!I26</f>
        <v>0.52518037315984534</v>
      </c>
      <c r="E28" s="17">
        <f t="shared" si="1"/>
        <v>5.5318366912377173E-3</v>
      </c>
      <c r="F28" s="18">
        <v>0.995</v>
      </c>
      <c r="G28" s="18">
        <v>0.94810000000000005</v>
      </c>
      <c r="H28" s="17">
        <f t="shared" si="2"/>
        <v>5.5041775077815285E-3</v>
      </c>
      <c r="I28" s="17">
        <f t="shared" si="0"/>
        <v>5.2447343669624804E-3</v>
      </c>
      <c r="K28" s="20">
        <f>$I$28/$I$62*100</f>
        <v>9.6006241173934797</v>
      </c>
      <c r="L28" s="92"/>
      <c r="M28" s="92"/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'RC3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L29" s="92"/>
      <c r="M29" s="92"/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'RC3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L30" s="92"/>
      <c r="M30" s="92"/>
      <c r="N30" s="92"/>
      <c r="O30" s="13"/>
      <c r="P30" s="13"/>
    </row>
    <row r="31" spans="1:16" ht="13.5" x14ac:dyDescent="0.25">
      <c r="A31" s="23">
        <v>0.75</v>
      </c>
      <c r="B31" s="24"/>
      <c r="C31" s="15">
        <v>283.20877000000002</v>
      </c>
      <c r="D31" s="16">
        <f>'RC3 Mixed Standards 5;1'!I29</f>
        <v>0.57207398693293676</v>
      </c>
      <c r="E31" s="17">
        <f>((C31/$I$11)*(($I$7*$I$9)/D31))/1000</f>
        <v>6.3228948507221393E-3</v>
      </c>
      <c r="F31" s="18">
        <v>0.99524199999999996</v>
      </c>
      <c r="G31" s="18">
        <v>0.95034395000000005</v>
      </c>
      <c r="H31" s="17">
        <f t="shared" si="2"/>
        <v>6.2928105170224034E-3</v>
      </c>
      <c r="I31" s="17">
        <f t="shared" si="0"/>
        <v>6.0089248678699388E-3</v>
      </c>
      <c r="K31" s="20">
        <f>$I$31/$I$62*100</f>
        <v>10.999494916172225</v>
      </c>
      <c r="L31" s="92"/>
      <c r="M31" s="92"/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30.056899999999999</v>
      </c>
      <c r="D32" s="16">
        <f>'RC3 Mixed Standards 5;1'!I30</f>
        <v>0.5560986679727572</v>
      </c>
      <c r="E32" s="17">
        <f>((C32/$I$11)*(($I$7*$I$9)/D32))/1000</f>
        <v>6.9032530516725517E-4</v>
      </c>
      <c r="F32" s="18">
        <v>0.99550000000000005</v>
      </c>
      <c r="G32" s="18">
        <v>0.95269999999999999</v>
      </c>
      <c r="H32" s="17">
        <f t="shared" si="2"/>
        <v>6.8721884129400253E-4</v>
      </c>
      <c r="I32" s="17">
        <f t="shared" si="0"/>
        <v>6.5767291823284402E-4</v>
      </c>
      <c r="K32" s="20">
        <f>$I$32/$I$62*100</f>
        <v>1.2038875638614321</v>
      </c>
      <c r="L32" s="92"/>
      <c r="M32" s="92"/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'RC3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92"/>
      <c r="M33" s="92"/>
      <c r="N33" s="92"/>
      <c r="O33" s="13"/>
      <c r="P33" s="13"/>
    </row>
    <row r="34" spans="1:16" ht="13.5" x14ac:dyDescent="0.25">
      <c r="A34" s="44" t="s">
        <v>47</v>
      </c>
      <c r="B34" s="44"/>
      <c r="C34" s="15">
        <v>139.59584000000001</v>
      </c>
      <c r="D34" s="16">
        <f>'RC3 Mixed Standards 5;1'!I32</f>
        <v>0.57307258596630672</v>
      </c>
      <c r="E34" s="17">
        <f>((C34/$I$11)*(($I$7*$I$9)/D34))/1000</f>
        <v>3.1111740279999118E-3</v>
      </c>
      <c r="F34" s="18">
        <v>0.99539999999999995</v>
      </c>
      <c r="G34" s="18">
        <v>0.95240000000000002</v>
      </c>
      <c r="H34" s="17">
        <f t="shared" si="2"/>
        <v>3.0968626274711121E-3</v>
      </c>
      <c r="I34" s="17">
        <f t="shared" si="0"/>
        <v>2.9630821442671162E-3</v>
      </c>
      <c r="K34" s="20">
        <f>$I$34/$I$62*100</f>
        <v>5.423999750161677</v>
      </c>
      <c r="L34" s="92"/>
      <c r="M34" s="92"/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'RC3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L35" s="92"/>
      <c r="M35" s="92"/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24.35942</v>
      </c>
      <c r="D36" s="16">
        <f>'RC3 Mixed Standards 5;1'!I34</f>
        <v>0.36080032307251586</v>
      </c>
      <c r="E36" s="17">
        <f t="shared" si="1"/>
        <v>8.6230615828422554E-4</v>
      </c>
      <c r="F36" s="18">
        <v>0.99590000000000001</v>
      </c>
      <c r="G36" s="18">
        <v>0.95699999999999996</v>
      </c>
      <c r="H36" s="17">
        <f t="shared" si="2"/>
        <v>8.5877070303526024E-4</v>
      </c>
      <c r="I36" s="17">
        <f t="shared" si="0"/>
        <v>8.2522699347800383E-4</v>
      </c>
      <c r="K36" s="20">
        <f>$I$36/$I$62*100</f>
        <v>1.5105997027829479</v>
      </c>
      <c r="L36" s="92"/>
      <c r="M36" s="92"/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'RC3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L37" s="92"/>
      <c r="M37" s="92"/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'RC3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L38" s="92"/>
      <c r="M38" s="92"/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'RC3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L39" s="92"/>
      <c r="M39" s="92"/>
      <c r="N39" s="92"/>
      <c r="O39" s="13"/>
      <c r="P39" s="13"/>
    </row>
    <row r="40" spans="1:16" ht="13.5" x14ac:dyDescent="0.25">
      <c r="A40" s="44">
        <v>0.875</v>
      </c>
      <c r="B40" s="44"/>
      <c r="C40" s="15">
        <v>33.793900000000001</v>
      </c>
      <c r="D40" s="16">
        <f>'RC3 Mixed Standards 5;1'!I38</f>
        <v>0.57169928898171185</v>
      </c>
      <c r="E40" s="17">
        <f>((C40/$I$11)*(($I$7*$I$9)/D40))/1000</f>
        <v>7.5497422414954034E-4</v>
      </c>
      <c r="F40" s="18">
        <v>0.99605399999999999</v>
      </c>
      <c r="G40" s="18">
        <v>0.95881644600000004</v>
      </c>
      <c r="H40" s="17">
        <f>E40*F40</f>
        <v>7.519950958610463E-4</v>
      </c>
      <c r="I40" s="17">
        <f>E40*G40</f>
        <v>7.238817024206697E-4</v>
      </c>
      <c r="K40" s="20">
        <f>$I$40/$I$62*100</f>
        <v>1.3250844836255646</v>
      </c>
      <c r="L40" s="92"/>
      <c r="M40" s="92"/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'RC3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L41" s="92"/>
      <c r="M41" s="92"/>
      <c r="N41" s="92"/>
      <c r="O41" s="13"/>
      <c r="P41" s="13"/>
    </row>
    <row r="42" spans="1:16" ht="13.5" x14ac:dyDescent="0.25">
      <c r="A42" s="50" t="s">
        <v>45</v>
      </c>
      <c r="B42" s="24"/>
      <c r="C42" s="15">
        <v>78.060040000000001</v>
      </c>
      <c r="D42" s="16">
        <f>'RC3 Mixed Standards 5;1'!I40</f>
        <v>0.57248541312805568</v>
      </c>
      <c r="E42" s="17">
        <f t="shared" si="1"/>
        <v>1.7415093322656126E-3</v>
      </c>
      <c r="F42" s="18">
        <v>0.99583299999999997</v>
      </c>
      <c r="G42" s="18">
        <v>0.95651359599999997</v>
      </c>
      <c r="H42" s="17">
        <f t="shared" si="2"/>
        <v>1.7342524628780618E-3</v>
      </c>
      <c r="I42" s="17">
        <f t="shared" si="0"/>
        <v>1.6657773538729399E-3</v>
      </c>
      <c r="K42" s="20">
        <f>$I$42/$I$62*100</f>
        <v>3.0492492314844521</v>
      </c>
      <c r="L42" s="92"/>
      <c r="M42" s="92"/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'RC3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L43" s="92"/>
      <c r="M43" s="92"/>
      <c r="N43" s="92"/>
      <c r="O43" s="13"/>
      <c r="P43" s="13"/>
    </row>
    <row r="44" spans="1:16" ht="13.5" x14ac:dyDescent="0.25">
      <c r="A44" s="23" t="s">
        <v>30</v>
      </c>
      <c r="B44" s="24"/>
      <c r="C44" s="15">
        <v>21.786829999999998</v>
      </c>
      <c r="D44" s="16">
        <f>'RC3 Mixed Standards 5;1'!I42</f>
        <v>0.47474204470894843</v>
      </c>
      <c r="E44" s="17">
        <f t="shared" si="1"/>
        <v>5.8613520971254073E-4</v>
      </c>
      <c r="F44" s="95">
        <v>0.995807</v>
      </c>
      <c r="G44" s="95">
        <v>0.95624246800000001</v>
      </c>
      <c r="H44" s="17">
        <f t="shared" si="2"/>
        <v>5.8367754477821603E-4</v>
      </c>
      <c r="I44" s="17">
        <f t="shared" si="0"/>
        <v>5.6048737951721749E-4</v>
      </c>
      <c r="K44" s="20">
        <f>$I$44/$I$62*100</f>
        <v>1.0259868807052901</v>
      </c>
      <c r="L44" s="92"/>
      <c r="M44" s="92"/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'RC3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L45" s="92"/>
      <c r="M45" s="92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'RC3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L46" s="92"/>
      <c r="M46" s="92"/>
      <c r="N46" s="92"/>
      <c r="O46" s="13"/>
      <c r="P46" s="13"/>
    </row>
    <row r="47" spans="1:16" ht="13.5" x14ac:dyDescent="0.25">
      <c r="A47" s="23" t="s">
        <v>32</v>
      </c>
      <c r="B47" s="24"/>
      <c r="C47" s="15">
        <v>36.413229999999999</v>
      </c>
      <c r="D47" s="16">
        <f>'RC3 Mixed Standards 5;1'!I45</f>
        <v>0.56695087597379212</v>
      </c>
      <c r="E47" s="17">
        <f t="shared" si="1"/>
        <v>8.2030476749247138E-4</v>
      </c>
      <c r="F47" s="95">
        <v>0.99578100000000003</v>
      </c>
      <c r="G47" s="95">
        <v>0.95596872600000005</v>
      </c>
      <c r="H47" s="17">
        <f t="shared" si="2"/>
        <v>8.1684390167842066E-4</v>
      </c>
      <c r="I47" s="17">
        <f t="shared" si="0"/>
        <v>7.8418570351150411E-4</v>
      </c>
      <c r="K47" s="20">
        <f>$I$47/$I$62*100</f>
        <v>1.435472542722501</v>
      </c>
      <c r="L47" s="92"/>
      <c r="M47" s="92"/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'RC3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92"/>
      <c r="M48" s="92"/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'RC3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L49" s="92"/>
      <c r="M49" s="92"/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'RC3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L50" s="92"/>
      <c r="M50" s="92"/>
      <c r="N50" s="92"/>
      <c r="O50" s="13"/>
      <c r="P50" s="13"/>
    </row>
    <row r="51" spans="1:16" ht="13.5" x14ac:dyDescent="0.25">
      <c r="A51" s="50" t="s">
        <v>33</v>
      </c>
      <c r="B51" s="24"/>
      <c r="C51" s="15">
        <v>336.15976000000001</v>
      </c>
      <c r="D51" s="16">
        <f>'RC3 Mixed Standards 5;1'!I49</f>
        <v>0.53474774135716341</v>
      </c>
      <c r="E51" s="17">
        <f t="shared" si="1"/>
        <v>8.0289402882630055E-3</v>
      </c>
      <c r="F51" s="95">
        <v>0.99648800000000004</v>
      </c>
      <c r="G51" s="95">
        <v>0.96334507599999997</v>
      </c>
      <c r="H51" s="17">
        <f t="shared" si="2"/>
        <v>8.0007426499706259E-3</v>
      </c>
      <c r="I51" s="17">
        <f t="shared" si="0"/>
        <v>7.7346400921961865E-3</v>
      </c>
      <c r="K51" s="20">
        <f>$I$51/$I$62*100</f>
        <v>14.15846199499782</v>
      </c>
      <c r="L51" s="92"/>
      <c r="M51" s="92"/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'RC3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L52" s="92"/>
      <c r="M52" s="92"/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'RC3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L53" s="92"/>
      <c r="M53" s="92"/>
      <c r="N53" s="92"/>
      <c r="O53" s="13"/>
      <c r="P53" s="13"/>
    </row>
    <row r="54" spans="1:16" ht="13.5" x14ac:dyDescent="0.25">
      <c r="A54" s="23" t="s">
        <v>39</v>
      </c>
      <c r="B54" s="24"/>
      <c r="C54" s="15">
        <v>52.209949999999999</v>
      </c>
      <c r="D54" s="16">
        <f>'RC3 Mixed Standards 5;1'!I52</f>
        <v>0.50773983680032553</v>
      </c>
      <c r="E54" s="17">
        <f t="shared" si="1"/>
        <v>1.3133288972055155E-3</v>
      </c>
      <c r="F54" s="97">
        <v>0.99609999999999999</v>
      </c>
      <c r="G54" s="97">
        <f>G55-0.003</f>
        <v>0.95605923199999998</v>
      </c>
      <c r="H54" s="17">
        <f t="shared" si="2"/>
        <v>1.3082069145064141E-3</v>
      </c>
      <c r="I54" s="17">
        <f t="shared" si="0"/>
        <v>1.2556202168257122E-3</v>
      </c>
      <c r="K54" s="20">
        <f>$I$54/$I$62*100</f>
        <v>2.298445811074572</v>
      </c>
      <c r="L54" s="92"/>
      <c r="M54" s="92"/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290.03598</v>
      </c>
      <c r="D55" s="16">
        <f>'RC3 Mixed Standards 5;1'!I53</f>
        <v>0.47458077977285135</v>
      </c>
      <c r="E55" s="17">
        <f t="shared" si="1"/>
        <v>7.8055443090393022E-3</v>
      </c>
      <c r="F55" s="98">
        <v>0.99607699999999999</v>
      </c>
      <c r="G55" s="98">
        <v>0.95905923199999998</v>
      </c>
      <c r="H55" s="17">
        <f t="shared" si="2"/>
        <v>7.7749231587149409E-3</v>
      </c>
      <c r="I55" s="17">
        <f t="shared" si="0"/>
        <v>7.4859793303692036E-3</v>
      </c>
      <c r="K55" s="20">
        <f>$I$55/$I$62*100</f>
        <v>13.703281934386249</v>
      </c>
      <c r="L55" s="92"/>
      <c r="M55" s="92"/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5.4629098096451667E-2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RC3 Mixed Standards 5;1</vt:lpstr>
      <vt:lpstr>RC3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2018-01-30T05:23:11Z</cp:lastPrinted>
  <dcterms:created xsi:type="dcterms:W3CDTF">2002-05-01T16:20:36Z</dcterms:created>
  <dcterms:modified xsi:type="dcterms:W3CDTF">2020-03-06T20:29:09Z</dcterms:modified>
</cp:coreProperties>
</file>