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3F38045F-BEEE-4945-A0C8-858A770DADB6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201 Mixed Standards 5;1" sheetId="2" r:id="rId1"/>
    <sheet name="LC20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<sst xmlns="http://schemas.openxmlformats.org/spreadsheetml/2006/main" count="72" uniqueCount="52">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</sst>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0" zoomScale="85" zoomScaleNormal="85" workbookViewId="0">
      <selection activeCell="A10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351.24900000000002</v>
      </c>
      <c r="F18" s="37"/>
      <c r="G18" s="45">
        <f t="shared" ref="G18:G53" si="0">G$16</f>
        <v>2.6315789473684199</v>
      </c>
      <c r="H18" s="45"/>
      <c r="I18" s="46">
        <f>(E18*1.998)/(G18*J8)</f>
        <v>0.35056410161628687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2363.5883800000001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'LC201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'LC201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4426.7133800000001</v>
      </c>
      <c r="D20" s="16">
        <f>'LC201 Mixed Standards 5;1'!I18</f>
        <v>0.35056410161628687</v>
      </c>
      <c r="E20" s="17">
        <f>((C20/$I$11)*(($I$7*$I$9)/D20))/1000</f>
        <v>0.10684940576567804</v>
      </c>
      <c r="F20" s="91">
        <v>0.99150000000000005</v>
      </c>
      <c r="G20" s="91">
        <v>0.91139999999999999</v>
      </c>
      <c r="H20" s="17">
        <f>E20*F20</f>
        <v>0.10594118581666978</v>
      </c>
      <c r="I20" s="17">
        <f t="shared" ref="I20:I55" si="0">E20*G20</f>
        <v>9.7382548414838968E-2</v>
      </c>
      <c r="J20" s="90"/>
      <c r="K20" s="20">
        <f>I$20/$I$62*100</f>
        <v>18.045347271301431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'LC201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'LC201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'LC201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2263.68262</v>
      </c>
      <c r="D24" s="16">
        <f>'LC201 Mixed Standards 5;1'!I22</f>
        <v>0.52228332313720438</v>
      </c>
      <c r="E24" s="17">
        <f>((C24/$I$11)*(($I$7*$I$9)/D24))/1000</f>
        <v>3.6674780830527526E-2</v>
      </c>
      <c r="F24" s="18">
        <v>0.99450000000000005</v>
      </c>
      <c r="G24" s="18">
        <v>0.94210000000000005</v>
      </c>
      <c r="H24" s="17">
        <f t="shared" si="2"/>
        <v>3.6473069535959628E-2</v>
      </c>
      <c r="I24" s="17">
        <f t="shared" si="0"/>
        <v>3.4551311020439984E-2</v>
      </c>
      <c r="K24" s="20">
        <f>$I$24/$I$62*100</f>
        <v>6.4024860325751884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'LC201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'LC201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5548.5131799999999</v>
      </c>
      <c r="D27" s="16">
        <f>'LC201 Mixed Standards 5;1'!I25</f>
        <v>0.52322337655136741</v>
      </c>
      <c r="E27" s="17">
        <f t="shared" si="1"/>
        <v>8.9732058811440071E-2</v>
      </c>
      <c r="F27" s="93">
        <v>0.99480000000000002</v>
      </c>
      <c r="G27" s="18">
        <v>0.94169999999999998</v>
      </c>
      <c r="H27" s="17">
        <f t="shared" si="2"/>
        <v>8.9265452105620591E-2</v>
      </c>
      <c r="I27" s="17">
        <f t="shared" si="0"/>
        <v>8.450067978273311E-2</v>
      </c>
      <c r="K27" s="20">
        <f>$I$27/$I$62*100</f>
        <v>15.658289253684243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3691.5512699999999</v>
      </c>
      <c r="D28" s="16">
        <f>'LC201 Mixed Standards 5;1'!I26</f>
        <v>0.52518037315984534</v>
      </c>
      <c r="E28" s="17">
        <f t="shared" si="1"/>
        <v>5.9478302659574114E-2</v>
      </c>
      <c r="F28" s="18">
        <v>0.995</v>
      </c>
      <c r="G28" s="18">
        <v>0.94810000000000005</v>
      </c>
      <c r="H28" s="17">
        <f t="shared" si="2"/>
        <v>5.9180911146276244E-2</v>
      </c>
      <c r="I28" s="17">
        <f t="shared" si="0"/>
        <v>5.6391378751542223E-2</v>
      </c>
      <c r="K28" s="20">
        <f>$I$28/$I$62*100</f>
        <v>10.449531556149003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'LC201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'LC201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1108.8457000000001</v>
      </c>
      <c r="D31" s="16">
        <f>'LC201 Mixed Standards 5;1'!I29</f>
        <v>0.57207398693293676</v>
      </c>
      <c r="E31" s="17">
        <f>((C31/$I$11)*(($I$7*$I$9)/D31))/1000</f>
        <v>1.6401254434627092E-2</v>
      </c>
      <c r="F31" s="18">
        <v>0.99524199999999996</v>
      </c>
      <c r="G31" s="18">
        <v>0.95034395000000005</v>
      </c>
      <c r="H31" s="17">
        <f t="shared" si="2"/>
        <v>1.6323217266027135E-2</v>
      </c>
      <c r="I31" s="17">
        <f t="shared" si="0"/>
        <v>1.5586832924358527E-2</v>
      </c>
      <c r="K31" s="20">
        <f>$I$31/$I$62*100</f>
        <v>2.8882979297443097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2414.91309</v>
      </c>
      <c r="D32" s="16">
        <f>'LC201 Mixed Standards 5;1'!I30</f>
        <v>0.5560986679727572</v>
      </c>
      <c r="E32" s="17">
        <f>((C32/$I$11)*(($I$7*$I$9)/D32))/1000</f>
        <v>3.6745807895393792E-2</v>
      </c>
      <c r="F32" s="18">
        <v>0.99550000000000005</v>
      </c>
      <c r="G32" s="18">
        <v>0.95269999999999999</v>
      </c>
      <c r="H32" s="17">
        <f t="shared" si="2"/>
        <v>3.6580451759864525E-2</v>
      </c>
      <c r="I32" s="17">
        <f t="shared" si="0"/>
        <v>3.5007731181941663E-2</v>
      </c>
      <c r="K32" s="20">
        <f>$I$32/$I$62*100</f>
        <v>6.4870623806990411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'LC201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1032.91138</v>
      </c>
      <c r="D34" s="16">
        <f>'LC201 Mixed Standards 5;1'!I32</f>
        <v>0.57307258596630672</v>
      </c>
      <c r="E34" s="17">
        <f>((C34/$I$11)*(($I$7*$I$9)/D34))/1000</f>
        <v>1.5251465549013276E-2</v>
      </c>
      <c r="F34" s="18">
        <v>0.99539999999999995</v>
      </c>
      <c r="G34" s="18">
        <v>0.95240000000000002</v>
      </c>
      <c r="H34" s="17">
        <f t="shared" si="2"/>
        <v>1.5181308807487814E-2</v>
      </c>
      <c r="I34" s="17">
        <f t="shared" si="0"/>
        <v>1.4525495788880245E-2</v>
      </c>
      <c r="K34" s="20">
        <f>$I$34/$I$62*100</f>
        <v>2.6916282235866151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'LC201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578.03905999999995</v>
      </c>
      <c r="D36" s="16">
        <f>'LC201 Mixed Standards 5;1'!I34</f>
        <v>0.36080032307251586</v>
      </c>
      <c r="E36" s="17">
        <f t="shared" si="1"/>
        <v>1.3556526202392886E-2</v>
      </c>
      <c r="F36" s="18">
        <v>0.99590000000000001</v>
      </c>
      <c r="G36" s="18">
        <v>0.95699999999999996</v>
      </c>
      <c r="H36" s="17">
        <f t="shared" si="2"/>
        <v>1.3500944444963076E-2</v>
      </c>
      <c r="I36" s="17">
        <f t="shared" si="0"/>
        <v>1.2973595575689991E-2</v>
      </c>
      <c r="K36" s="20">
        <f>$I$36/$I$62*100</f>
        <v>2.4040553603449544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'LC201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'LC201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'LC201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471.36899</v>
      </c>
      <c r="D40" s="16">
        <f>'LC201 Mixed Standards 5;1'!I38</f>
        <v>0.57169928898171185</v>
      </c>
      <c r="E40" s="17">
        <f>((C40/$I$11)*(($I$7*$I$9)/D40))/1000</f>
        <v>6.9767234046530608E-3</v>
      </c>
      <c r="F40" s="18">
        <v>0.99605399999999999</v>
      </c>
      <c r="G40" s="18">
        <v>0.95881644600000004</v>
      </c>
      <c r="H40" s="17">
        <f>E40*F40</f>
        <v>6.9491932540982999E-3</v>
      </c>
      <c r="I40" s="17">
        <f>E40*G40</f>
        <v>6.689397139574468E-3</v>
      </c>
      <c r="K40" s="20">
        <f>$I$40/$I$62*100</f>
        <v>1.2395700911938525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'LC201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1172.6746800000001</v>
      </c>
      <c r="D42" s="16">
        <f>'LC201 Mixed Standards 5;1'!I40</f>
        <v>0.57248541312805568</v>
      </c>
      <c r="E42" s="17">
        <f t="shared" si="1"/>
        <v>1.7332901627351439E-2</v>
      </c>
      <c r="F42" s="18">
        <v>0.99583299999999997</v>
      </c>
      <c r="G42" s="18">
        <v>0.95651359599999997</v>
      </c>
      <c r="H42" s="17">
        <f t="shared" si="2"/>
        <v>1.7260675426270265E-2</v>
      </c>
      <c r="I42" s="17">
        <f t="shared" si="0"/>
        <v>1.6579156064692176E-2</v>
      </c>
      <c r="K42" s="20">
        <f>$I$42/$I$62*100</f>
        <v>3.0721790867293168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'LC201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'LC201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'LC201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'LC201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384.46114999999998</v>
      </c>
      <c r="D47" s="16">
        <f>'LC201 Mixed Standards 5;1'!I45</f>
        <v>0.56695087597379212</v>
      </c>
      <c r="E47" s="17">
        <f t="shared" si="1"/>
        <v>5.7380612465652283E-3</v>
      </c>
      <c r="F47" s="95">
        <v>0.99578100000000003</v>
      </c>
      <c r="G47" s="95">
        <v>0.95596872600000005</v>
      </c>
      <c r="H47" s="17">
        <f t="shared" si="2"/>
        <v>5.7138523661659701E-3</v>
      </c>
      <c r="I47" s="17">
        <f t="shared" si="0"/>
        <v>5.4854070995889338E-3</v>
      </c>
      <c r="K47" s="20">
        <f>$I$47/$I$62*100</f>
        <v>1.0164662729391187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'LC201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'LC201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'LC201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5739.5815400000001</v>
      </c>
      <c r="D51" s="16">
        <f>'LC201 Mixed Standards 5;1'!I49</f>
        <v>0.53474774135716341</v>
      </c>
      <c r="E51" s="17">
        <f t="shared" si="1"/>
        <v>9.0821656902123571E-2</v>
      </c>
      <c r="F51" s="95">
        <v>0.99648800000000004</v>
      </c>
      <c r="G51" s="95">
        <v>0.96334507599999997</v>
      </c>
      <c r="H51" s="17">
        <f t="shared" si="2"/>
        <v>9.0502691243083314E-2</v>
      </c>
      <c r="I51" s="17">
        <f t="shared" si="0"/>
        <v>8.7492595970822151E-2</v>
      </c>
      <c r="K51" s="20">
        <f>$I$51/$I$62*100</f>
        <v>16.212702415996478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'LC201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'LC201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781.38927999999999</v>
      </c>
      <c r="D54" s="16">
        <f>'LC201 Mixed Standards 5;1'!I52</f>
        <v>0.50773983680032553</v>
      </c>
      <c r="E54" s="17">
        <f t="shared" si="1"/>
        <v>1.3022199940558277E-2</v>
      </c>
      <c r="F54" s="97">
        <v>0.99609999999999999</v>
      </c>
      <c r="G54" s="97">
        <f>G55-0.003</f>
        <v>0.95605923199999998</v>
      </c>
      <c r="H54" s="17">
        <f t="shared" si="2"/>
        <v>1.29714133607901E-2</v>
      </c>
      <c r="I54" s="17">
        <f t="shared" si="0"/>
        <v>1.2449994474120592E-2</v>
      </c>
      <c r="K54" s="20">
        <f>$I$54/$I$62*100</f>
        <v>2.3070301349502982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3511.0441900000001</v>
      </c>
      <c r="D55" s="16">
        <f>'LC201 Mixed Standards 5;1'!I53</f>
        <v>0.47458077977285135</v>
      </c>
      <c r="E55" s="17">
        <f t="shared" si="1"/>
        <v>6.2601436561595558E-2</v>
      </c>
      <c r="F55" s="98">
        <v>0.99607699999999999</v>
      </c>
      <c r="G55" s="98">
        <v>0.95905923199999998</v>
      </c>
      <c r="H55" s="17">
        <f t="shared" si="2"/>
        <v>6.2355851125964416E-2</v>
      </c>
      <c r="I55" s="17">
        <f t="shared" si="0"/>
        <v>6.0038485670860557E-2</v>
      </c>
      <c r="K55" s="20">
        <f>$I$55/$I$62*100</f>
        <v>11.125353990106143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0.53965460986008362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LC201 Mixed Standards 5;1</vt:lpstr>
      <vt:lpstr>LC201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2020-03-09T16:23:57Z</dcterms:modified>
</cp:coreProperties>
</file>