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74C7C61E-49F1-4DAE-9D53-54702C1CEC20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B3 Mixed Standards 5;1" sheetId="2" r:id="rId1"/>
    <sheet name="RB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<sst xmlns="http://schemas.openxmlformats.org/spreadsheetml/2006/main" count="72" uniqueCount="52">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</sst>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B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B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7.023173935706259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8.4261108910694862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17.277539616385287</v>
          </cell>
        </row>
        <row r="28">
          <cell r="K28">
            <v>9.8146690319521745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12.967640618654855</v>
          </cell>
        </row>
        <row r="32">
          <cell r="K32">
            <v>1.2180852120522554</v>
          </cell>
        </row>
        <row r="33">
          <cell r="K33">
            <v>0</v>
          </cell>
        </row>
        <row r="34">
          <cell r="K34">
            <v>5.2623934939319099</v>
          </cell>
        </row>
        <row r="35">
          <cell r="K35">
            <v>0</v>
          </cell>
        </row>
        <row r="36">
          <cell r="K36">
            <v>1.4603939973410398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1.3190551623963584</v>
          </cell>
        </row>
        <row r="41">
          <cell r="K41">
            <v>0</v>
          </cell>
        </row>
        <row r="42">
          <cell r="K42">
            <v>3.0119904432912628</v>
          </cell>
        </row>
        <row r="43">
          <cell r="K43">
            <v>0</v>
          </cell>
        </row>
        <row r="44">
          <cell r="K44">
            <v>1.0850817279968534</v>
          </cell>
        </row>
        <row r="46">
          <cell r="K46">
            <v>0</v>
          </cell>
        </row>
        <row r="47">
          <cell r="K47">
            <v>1.4190079752687637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14.106422301661695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2.2855350854132395</v>
          </cell>
        </row>
        <row r="55">
          <cell r="K55">
            <v>13.322900506878565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7.2759107809679469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8.2319383882802981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16.941421961979788</v>
          </cell>
        </row>
        <row r="28">
          <cell r="K28">
            <v>9.5173841316430021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13.458691086141172</v>
          </cell>
        </row>
        <row r="32">
          <cell r="K32">
            <v>1.1982926007242387</v>
          </cell>
        </row>
        <row r="33">
          <cell r="K33">
            <v>0</v>
          </cell>
        </row>
        <row r="34">
          <cell r="K34">
            <v>5.2966473604707272</v>
          </cell>
        </row>
        <row r="35">
          <cell r="K35">
            <v>0</v>
          </cell>
        </row>
        <row r="36">
          <cell r="K36">
            <v>1.4925648253072534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1.3186256403058183</v>
          </cell>
        </row>
        <row r="41">
          <cell r="K41">
            <v>0</v>
          </cell>
        </row>
        <row r="42">
          <cell r="K42">
            <v>3.0228558943643002</v>
          </cell>
        </row>
        <row r="43">
          <cell r="K43">
            <v>0</v>
          </cell>
        </row>
        <row r="44">
          <cell r="K44">
            <v>1.0388743837115431</v>
          </cell>
        </row>
        <row r="46">
          <cell r="K46">
            <v>0</v>
          </cell>
        </row>
        <row r="47">
          <cell r="K47">
            <v>1.4234656754450081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14.009646307878063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2.2873668190812535</v>
          </cell>
        </row>
        <row r="55">
          <cell r="K55">
            <v>13.486314143699573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7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41</v>
      </c>
      <c r="F11" s="70"/>
      <c r="G11" s="70"/>
      <c r="H11" s="70"/>
      <c r="I11" s="73">
        <v>1619.1750500000001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'RB3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'RB3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143.76691</v>
      </c>
      <c r="D20" s="16">
        <f>'RB3 Mixed Standards 5;1'!I18</f>
        <v>0.58399554573934276</v>
      </c>
      <c r="E20" s="17">
        <f>((C20/$I$11)*(($I$7*$I$9)/D20))/1000</f>
        <v>3.0407841745437158E-3</v>
      </c>
      <c r="F20" s="91">
        <v>0.99150000000000005</v>
      </c>
      <c r="G20" s="91">
        <v>0.91139999999999999</v>
      </c>
      <c r="H20" s="17">
        <f>E20*F20</f>
        <v>3.0149375090600945E-3</v>
      </c>
      <c r="I20" s="17">
        <f t="shared" ref="I20:I55" si="0">E20*G20</f>
        <v>2.7713706966791423E-3</v>
      </c>
      <c r="J20" s="90"/>
      <c r="K20" s="20">
        <f>I$20/$I$62*100</f>
        <v>6.2384913798049588</v>
      </c>
      <c r="L20" s="14">
        <f>[1]M12!$K20</f>
        <v>7.023173935706259</v>
      </c>
      <c r="M20" s="14">
        <f>[2]M12!$K20</f>
        <v>7.2759107809679469</v>
      </c>
      <c r="N20" s="92">
        <f>K20</f>
        <v>6.2384913798049588</v>
      </c>
      <c r="O20" s="13">
        <f t="shared" ref="O20:O22" si="1">AVERAGE(L20:N20)</f>
        <v>6.8458586988263876</v>
      </c>
      <c r="P20" s="13">
        <f t="shared" ref="P20:P23" si="2">STDEV(L20:N20)</f>
        <v>0.54096235857928854</v>
      </c>
    </row>
    <row r="21" spans="1:16" ht="13.5" x14ac:dyDescent="0.25">
      <c r="A21" s="23">
        <v>0.41666666666666669</v>
      </c>
      <c r="B21" s="24"/>
      <c r="C21" s="15"/>
      <c r="D21" s="16">
        <f>'RB3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si="1"/>
        <v>0</v>
      </c>
      <c r="P21" s="13">
        <f t="shared" si="2"/>
        <v>0</v>
      </c>
    </row>
    <row r="22" spans="1:16" x14ac:dyDescent="0.2">
      <c r="A22" s="44">
        <v>0.5</v>
      </c>
      <c r="B22" s="44"/>
      <c r="C22" s="89">
        <v>0</v>
      </c>
      <c r="D22" s="16">
        <f>'RB3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1"/>
        <v>0</v>
      </c>
      <c r="P22" s="13">
        <f t="shared" si="2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'RB3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2"/>
        <v>0</v>
      </c>
    </row>
    <row r="24" spans="1:16" ht="13.5" x14ac:dyDescent="0.25">
      <c r="A24" s="44">
        <v>0.58333333333333337</v>
      </c>
      <c r="B24" s="44"/>
      <c r="C24" s="15">
        <v>165.33815000000001</v>
      </c>
      <c r="D24" s="16">
        <f>'RB3 Mixed Standards 5;1'!I22</f>
        <v>0.52228332313720438</v>
      </c>
      <c r="E24" s="17">
        <f>((C24/$I$11)*(($I$7*$I$9)/D24))/1000</f>
        <v>3.9102372418936063E-3</v>
      </c>
      <c r="F24" s="18">
        <v>0.99450000000000005</v>
      </c>
      <c r="G24" s="18">
        <v>0.94210000000000005</v>
      </c>
      <c r="H24" s="17">
        <f t="shared" si="5"/>
        <v>3.8887309370631918E-3</v>
      </c>
      <c r="I24" s="17">
        <f t="shared" si="0"/>
        <v>3.6838345055879669E-3</v>
      </c>
      <c r="K24" s="20">
        <f>$I$24/$I$62*100</f>
        <v>8.2924921719338318</v>
      </c>
      <c r="L24" s="14">
        <f>[1]M12!$K24</f>
        <v>8.4261108910694862</v>
      </c>
      <c r="M24" s="14">
        <f>[2]M12!$K24</f>
        <v>8.2319383882802981</v>
      </c>
      <c r="N24" s="92">
        <f t="shared" si="4"/>
        <v>8.2924921719338318</v>
      </c>
      <c r="O24" s="13">
        <f t="shared" ref="O24:O55" si="6">AVERAGE(L24:N24)</f>
        <v>8.3168471504278703</v>
      </c>
      <c r="P24" s="13">
        <f t="shared" ref="P24:P55" si="7">STDEV(L24:N24)</f>
        <v>9.9350963472621567E-2</v>
      </c>
    </row>
    <row r="25" spans="1:16" ht="13.5" x14ac:dyDescent="0.25">
      <c r="A25" s="44">
        <v>0.58402777777777781</v>
      </c>
      <c r="B25" s="44"/>
      <c r="C25" s="15"/>
      <c r="D25" s="16">
        <f>'RB3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'RB3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5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4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44">
        <v>0.66666666666666663</v>
      </c>
      <c r="B27" s="44"/>
      <c r="C27" s="15">
        <v>341.17615000000001</v>
      </c>
      <c r="D27" s="16">
        <f>'RB3 Mixed Standards 5;1'!I25</f>
        <v>0.52322337655136741</v>
      </c>
      <c r="E27" s="17">
        <f t="shared" si="3"/>
        <v>8.0542984360385279E-3</v>
      </c>
      <c r="F27" s="93">
        <v>0.99480000000000002</v>
      </c>
      <c r="G27" s="18">
        <v>0.94169999999999998</v>
      </c>
      <c r="H27" s="17">
        <f t="shared" si="5"/>
        <v>8.012416084171128E-3</v>
      </c>
      <c r="I27" s="17">
        <f t="shared" si="0"/>
        <v>7.5847328372174814E-3</v>
      </c>
      <c r="K27" s="20">
        <f>$I$27/$I$62*100</f>
        <v>17.073605663725854</v>
      </c>
      <c r="L27" s="14">
        <f>[1]M12!$K27</f>
        <v>17.277539616385287</v>
      </c>
      <c r="M27" s="14">
        <f>[2]M12!$K27</f>
        <v>16.941421961979788</v>
      </c>
      <c r="N27" s="92">
        <f t="shared" si="4"/>
        <v>17.073605663725854</v>
      </c>
      <c r="O27" s="13">
        <f t="shared" si="6"/>
        <v>17.097522414030308</v>
      </c>
      <c r="P27" s="13">
        <f t="shared" si="7"/>
        <v>0.16933038005510942</v>
      </c>
    </row>
    <row r="28" spans="1:16" ht="13.5" x14ac:dyDescent="0.25">
      <c r="A28" s="44">
        <v>0.66736111111111107</v>
      </c>
      <c r="B28" s="44"/>
      <c r="C28" s="15">
        <v>191.7988</v>
      </c>
      <c r="D28" s="16">
        <f>'RB3 Mixed Standards 5;1'!I26</f>
        <v>0.52518037315984534</v>
      </c>
      <c r="E28" s="17">
        <f t="shared" si="3"/>
        <v>4.5110079320712414E-3</v>
      </c>
      <c r="F28" s="18">
        <v>0.995</v>
      </c>
      <c r="G28" s="18">
        <v>0.94810000000000005</v>
      </c>
      <c r="H28" s="17">
        <f t="shared" si="5"/>
        <v>4.4884528924108852E-3</v>
      </c>
      <c r="I28" s="17">
        <f t="shared" si="0"/>
        <v>4.2768866203967441E-3</v>
      </c>
      <c r="K28" s="20">
        <f>$I$28/$I$62*100</f>
        <v>9.627481572825948</v>
      </c>
      <c r="L28" s="14">
        <f>[1]M12!$K28</f>
        <v>9.8146690319521745</v>
      </c>
      <c r="M28" s="14">
        <f>[2]M12!$K28</f>
        <v>9.5173841316430021</v>
      </c>
      <c r="N28" s="92">
        <f t="shared" si="4"/>
        <v>9.627481572825948</v>
      </c>
      <c r="O28" s="13">
        <f t="shared" si="6"/>
        <v>9.6531782454737094</v>
      </c>
      <c r="P28" s="13">
        <f t="shared" si="7"/>
        <v>0.15029909256822965</v>
      </c>
    </row>
    <row r="29" spans="1:16" ht="13.5" x14ac:dyDescent="0.25">
      <c r="A29" s="44">
        <v>0.70833333333333337</v>
      </c>
      <c r="B29" s="44"/>
      <c r="C29" s="15"/>
      <c r="D29" s="16">
        <f>'RB3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5"/>
        <v>0</v>
      </c>
      <c r="I29" s="17">
        <f t="shared" si="0"/>
        <v>0</v>
      </c>
      <c r="K29" s="20">
        <f>$I$29/$I$62*100</f>
        <v>0</v>
      </c>
      <c r="L29" s="14">
        <f>[1]M12!$K29</f>
        <v>0</v>
      </c>
      <c r="M29" s="14">
        <f>[2]M12!$K29</f>
        <v>0</v>
      </c>
      <c r="N29" s="92">
        <f t="shared" si="4"/>
        <v>0</v>
      </c>
      <c r="O29" s="13">
        <f t="shared" si="6"/>
        <v>0</v>
      </c>
      <c r="P29" s="13">
        <f t="shared" si="7"/>
        <v>0</v>
      </c>
    </row>
    <row r="30" spans="1:16" ht="13.5" x14ac:dyDescent="0.25">
      <c r="A30" s="44">
        <v>0.7090277777777777</v>
      </c>
      <c r="B30" s="44"/>
      <c r="C30" s="15"/>
      <c r="D30" s="16">
        <f>'RB3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5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4"/>
        <v>0</v>
      </c>
      <c r="O30" s="13">
        <f t="shared" si="6"/>
        <v>0</v>
      </c>
      <c r="P30" s="13">
        <f t="shared" si="7"/>
        <v>0</v>
      </c>
    </row>
    <row r="31" spans="1:16" ht="13.5" x14ac:dyDescent="0.25">
      <c r="A31" s="23">
        <v>0.75</v>
      </c>
      <c r="B31" s="24"/>
      <c r="C31" s="15">
        <v>296.97412000000003</v>
      </c>
      <c r="D31" s="16">
        <f>'RB3 Mixed Standards 5;1'!I29</f>
        <v>0.57207398693293676</v>
      </c>
      <c r="E31" s="17">
        <f>((C31/$I$11)*(($I$7*$I$9)/D31))/1000</f>
        <v>6.4121341007977676E-3</v>
      </c>
      <c r="F31" s="18">
        <v>0.99524199999999996</v>
      </c>
      <c r="G31" s="18">
        <v>0.95034395000000005</v>
      </c>
      <c r="H31" s="17">
        <f t="shared" si="5"/>
        <v>6.3816251667461717E-3</v>
      </c>
      <c r="I31" s="17">
        <f t="shared" si="0"/>
        <v>6.093732849281849E-3</v>
      </c>
      <c r="K31" s="20">
        <f>$I$31/$I$62*100</f>
        <v>13.717291554187355</v>
      </c>
      <c r="L31" s="14">
        <f>[1]M12!$K31</f>
        <v>12.967640618654855</v>
      </c>
      <c r="M31" s="14">
        <f>[2]M12!$K31</f>
        <v>13.458691086141172</v>
      </c>
      <c r="N31" s="92">
        <f t="shared" si="4"/>
        <v>13.717291554187355</v>
      </c>
      <c r="O31" s="13">
        <f t="shared" si="6"/>
        <v>13.381207752994461</v>
      </c>
      <c r="P31" s="13">
        <f t="shared" si="7"/>
        <v>0.38078456044439546</v>
      </c>
    </row>
    <row r="32" spans="1:16" ht="13.5" x14ac:dyDescent="0.25">
      <c r="A32" s="44">
        <v>0.75069444444444444</v>
      </c>
      <c r="B32" s="44"/>
      <c r="C32" s="15">
        <v>25.376570000000001</v>
      </c>
      <c r="D32" s="16">
        <f>'RB3 Mixed Standards 5;1'!I30</f>
        <v>0.5560986679727572</v>
      </c>
      <c r="E32" s="17">
        <f>((C32/$I$11)*(($I$7*$I$9)/D32))/1000</f>
        <v>5.6366005469104814E-4</v>
      </c>
      <c r="F32" s="18">
        <v>0.99550000000000005</v>
      </c>
      <c r="G32" s="18">
        <v>0.95269999999999999</v>
      </c>
      <c r="H32" s="17">
        <f t="shared" si="5"/>
        <v>5.6112358444493848E-4</v>
      </c>
      <c r="I32" s="17">
        <f t="shared" si="0"/>
        <v>5.3699893410416154E-4</v>
      </c>
      <c r="K32" s="20">
        <f>$I$32/$I$62*100</f>
        <v>1.2088109415992425</v>
      </c>
      <c r="L32" s="14">
        <f>[1]M12!$K32</f>
        <v>1.2180852120522554</v>
      </c>
      <c r="M32" s="14">
        <f>[2]M12!$K32</f>
        <v>1.1982926007242387</v>
      </c>
      <c r="N32" s="92">
        <f t="shared" si="4"/>
        <v>1.2088109415992425</v>
      </c>
      <c r="O32" s="13">
        <f t="shared" si="6"/>
        <v>1.2083962514585789</v>
      </c>
      <c r="P32" s="13">
        <f t="shared" si="7"/>
        <v>9.9028198877923815E-3</v>
      </c>
    </row>
    <row r="33" spans="1:16" ht="13.5" x14ac:dyDescent="0.25">
      <c r="A33" s="44" t="s">
        <v>46</v>
      </c>
      <c r="B33" s="44"/>
      <c r="C33" s="15"/>
      <c r="D33" s="16">
        <f>'RB3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118.35835</v>
      </c>
      <c r="D34" s="16">
        <f>'RB3 Mixed Standards 5;1'!I32</f>
        <v>0.57307258596630672</v>
      </c>
      <c r="E34" s="17">
        <f>((C34/$I$11)*(($I$7*$I$9)/D34))/1000</f>
        <v>2.5510881242593116E-3</v>
      </c>
      <c r="F34" s="18">
        <v>0.99539999999999995</v>
      </c>
      <c r="G34" s="18">
        <v>0.95240000000000002</v>
      </c>
      <c r="H34" s="17">
        <f t="shared" si="5"/>
        <v>2.5393531188877185E-3</v>
      </c>
      <c r="I34" s="17">
        <f t="shared" si="0"/>
        <v>2.4296563295445684E-3</v>
      </c>
      <c r="K34" s="20">
        <f>$I$34/$I$62*100</f>
        <v>5.4692755775743143</v>
      </c>
      <c r="L34" s="14">
        <f>[1]M12!$K34</f>
        <v>5.2623934939319099</v>
      </c>
      <c r="M34" s="14">
        <f>[2]M12!$K34</f>
        <v>5.2966473604707272</v>
      </c>
      <c r="N34" s="92">
        <f t="shared" si="4"/>
        <v>5.4692755775743143</v>
      </c>
      <c r="O34" s="13">
        <f t="shared" si="6"/>
        <v>5.3427721439923168</v>
      </c>
      <c r="P34" s="13">
        <f t="shared" si="7"/>
        <v>0.11088584614025745</v>
      </c>
    </row>
    <row r="35" spans="1:16" ht="13.5" x14ac:dyDescent="0.25">
      <c r="A35" s="44">
        <v>0.79166666666666663</v>
      </c>
      <c r="B35" s="44"/>
      <c r="C35" s="15"/>
      <c r="D35" s="16">
        <f>'RB3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>
        <v>20.309349999999998</v>
      </c>
      <c r="D36" s="16">
        <f>'RB3 Mixed Standards 5;1'!I34</f>
        <v>0.36080032307251586</v>
      </c>
      <c r="E36" s="17">
        <f t="shared" si="3"/>
        <v>6.9528890435351781E-4</v>
      </c>
      <c r="F36" s="18">
        <v>0.99590000000000001</v>
      </c>
      <c r="G36" s="18">
        <v>0.95699999999999996</v>
      </c>
      <c r="H36" s="17">
        <f t="shared" si="5"/>
        <v>6.9243821984566844E-4</v>
      </c>
      <c r="I36" s="17">
        <f t="shared" si="0"/>
        <v>6.6539148146631656E-4</v>
      </c>
      <c r="K36" s="20">
        <f>$I$36/$I$62*100</f>
        <v>1.4978288636368073</v>
      </c>
      <c r="L36" s="14">
        <f>[1]M12!$K36</f>
        <v>1.4603939973410398</v>
      </c>
      <c r="M36" s="14">
        <f>[2]M12!$K36</f>
        <v>1.4925648253072534</v>
      </c>
      <c r="N36" s="92">
        <f t="shared" si="4"/>
        <v>1.4978288636368073</v>
      </c>
      <c r="O36" s="13">
        <f t="shared" si="6"/>
        <v>1.483595895428367</v>
      </c>
      <c r="P36" s="13">
        <f t="shared" si="7"/>
        <v>2.0265082803304461E-2</v>
      </c>
    </row>
    <row r="37" spans="1:16" ht="13.5" x14ac:dyDescent="0.25">
      <c r="A37" s="23" t="s">
        <v>28</v>
      </c>
      <c r="B37" s="24"/>
      <c r="C37" s="15"/>
      <c r="D37" s="16">
        <f>'RB3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5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4"/>
        <v>0</v>
      </c>
      <c r="O37" s="13">
        <f t="shared" si="6"/>
        <v>0</v>
      </c>
      <c r="P37" s="13">
        <f t="shared" si="7"/>
        <v>0</v>
      </c>
    </row>
    <row r="38" spans="1:16" ht="13.5" x14ac:dyDescent="0.25">
      <c r="A38" s="23">
        <v>0.8340277777777777</v>
      </c>
      <c r="B38" s="24"/>
      <c r="C38" s="15"/>
      <c r="D38" s="16">
        <f>'RB3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/>
      <c r="D39" s="16">
        <f>'RB3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5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 t="shared" si="4"/>
        <v>0</v>
      </c>
      <c r="O39" s="13">
        <f t="shared" si="6"/>
        <v>0</v>
      </c>
      <c r="P39" s="13">
        <f t="shared" si="7"/>
        <v>0</v>
      </c>
    </row>
    <row r="40" spans="1:16" ht="13.5" x14ac:dyDescent="0.25">
      <c r="A40" s="44">
        <v>0.875</v>
      </c>
      <c r="B40" s="44"/>
      <c r="C40" s="15">
        <v>29.012740000000001</v>
      </c>
      <c r="D40" s="16">
        <f>'RB3 Mixed Standards 5;1'!I38</f>
        <v>0.57169928898171185</v>
      </c>
      <c r="E40" s="17">
        <f>((C40/$I$11)*(($I$7*$I$9)/D40))/1000</f>
        <v>6.2684084373821334E-4</v>
      </c>
      <c r="F40" s="18">
        <v>0.99605399999999999</v>
      </c>
      <c r="G40" s="18">
        <v>0.95881644600000004</v>
      </c>
      <c r="H40" s="17">
        <f>E40*F40</f>
        <v>6.243673297688223E-4</v>
      </c>
      <c r="I40" s="17">
        <f>E40*G40</f>
        <v>6.0102531000071513E-4</v>
      </c>
      <c r="K40" s="20">
        <f>$I$40/$I$62*100</f>
        <v>1.3529374543712167</v>
      </c>
      <c r="L40" s="14">
        <f>[1]M12!$K40</f>
        <v>1.3190551623963584</v>
      </c>
      <c r="M40" s="14">
        <f>[2]M12!$K40</f>
        <v>1.3186256403058183</v>
      </c>
      <c r="N40" s="92">
        <f t="shared" si="4"/>
        <v>1.3529374543712167</v>
      </c>
      <c r="O40" s="13">
        <f t="shared" si="6"/>
        <v>1.3302060856911311</v>
      </c>
      <c r="P40" s="94">
        <f t="shared" si="7"/>
        <v>1.9687114157718656E-2</v>
      </c>
    </row>
    <row r="41" spans="1:16" ht="13.5" x14ac:dyDescent="0.25">
      <c r="A41" s="23">
        <v>0.83472222222222225</v>
      </c>
      <c r="B41" s="24"/>
      <c r="C41" s="15"/>
      <c r="D41" s="16">
        <f>'RB3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65.624160000000003</v>
      </c>
      <c r="D42" s="16">
        <f>'RB3 Mixed Standards 5;1'!I40</f>
        <v>0.57248541312805568</v>
      </c>
      <c r="E42" s="17">
        <f t="shared" si="3"/>
        <v>1.4159095942773293E-3</v>
      </c>
      <c r="F42" s="18">
        <v>0.99583299999999997</v>
      </c>
      <c r="G42" s="18">
        <v>0.95651359599999997</v>
      </c>
      <c r="H42" s="17">
        <f t="shared" si="5"/>
        <v>1.4100094989979756E-3</v>
      </c>
      <c r="I42" s="17">
        <f t="shared" si="0"/>
        <v>1.3543367776331092E-3</v>
      </c>
      <c r="K42" s="20">
        <f>$I$42/$I$62*100</f>
        <v>3.0486785195286954</v>
      </c>
      <c r="L42" s="14">
        <f>[1]M12!$K42</f>
        <v>3.0119904432912628</v>
      </c>
      <c r="M42" s="14">
        <f>[2]M12!$K42</f>
        <v>3.0228558943643002</v>
      </c>
      <c r="N42" s="92">
        <f t="shared" si="4"/>
        <v>3.0486785195286954</v>
      </c>
      <c r="O42" s="13">
        <f t="shared" si="6"/>
        <v>3.0278416190614195</v>
      </c>
      <c r="P42" s="13">
        <f t="shared" si="7"/>
        <v>1.8845339545031176E-2</v>
      </c>
    </row>
    <row r="43" spans="1:16" ht="13.5" x14ac:dyDescent="0.25">
      <c r="A43" s="23">
        <v>0.91666666666666663</v>
      </c>
      <c r="B43" s="24"/>
      <c r="C43" s="15"/>
      <c r="D43" s="16">
        <f>'RB3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>
        <v>18.69434</v>
      </c>
      <c r="D44" s="16">
        <f>'RB3 Mixed Standards 5;1'!I42</f>
        <v>0.47474204470894843</v>
      </c>
      <c r="E44" s="17">
        <f t="shared" si="3"/>
        <v>4.8639447561353989E-4</v>
      </c>
      <c r="F44" s="95">
        <v>0.995807</v>
      </c>
      <c r="G44" s="95">
        <v>0.95624246800000001</v>
      </c>
      <c r="H44" s="17">
        <f t="shared" si="5"/>
        <v>4.8435502357729231E-4</v>
      </c>
      <c r="I44" s="17">
        <f t="shared" si="0"/>
        <v>4.6511105378225723E-4</v>
      </c>
      <c r="K44" s="20">
        <f>$I$44/$I$62*100</f>
        <v>1.0469877967424241</v>
      </c>
      <c r="L44" s="14">
        <f>[1]M12!$K44</f>
        <v>1.0850817279968534</v>
      </c>
      <c r="M44" s="14">
        <f>[2]M12!$K44</f>
        <v>1.0388743837115431</v>
      </c>
      <c r="N44" s="92">
        <f t="shared" si="4"/>
        <v>1.0469877967424241</v>
      </c>
      <c r="O44" s="13">
        <f t="shared" si="6"/>
        <v>1.0569813028169401</v>
      </c>
      <c r="P44" s="13">
        <f t="shared" si="7"/>
        <v>2.467148737351162E-2</v>
      </c>
    </row>
    <row r="45" spans="1:16" x14ac:dyDescent="0.2">
      <c r="A45" s="23">
        <v>0.91736111111111107</v>
      </c>
      <c r="B45" s="24"/>
      <c r="C45" s="96" t="s">
        <v>44</v>
      </c>
      <c r="D45" s="16">
        <f>'RB3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'RB3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>
        <v>30.573589999999999</v>
      </c>
      <c r="D47" s="16">
        <f>'RB3 Mixed Standards 5;1'!I45</f>
        <v>0.56695087597379212</v>
      </c>
      <c r="E47" s="17">
        <f t="shared" si="3"/>
        <v>6.6609657285122731E-4</v>
      </c>
      <c r="F47" s="95">
        <v>0.99578100000000003</v>
      </c>
      <c r="G47" s="95">
        <v>0.95596872600000005</v>
      </c>
      <c r="H47" s="17">
        <f t="shared" si="5"/>
        <v>6.63286311410368E-4</v>
      </c>
      <c r="I47" s="17">
        <f t="shared" si="0"/>
        <v>6.3676749214155396E-4</v>
      </c>
      <c r="K47" s="20">
        <f>$I$47/$I$62*100</f>
        <v>1.4333948595996944</v>
      </c>
      <c r="L47" s="14">
        <f>[1]M12!$K47</f>
        <v>1.4190079752687637</v>
      </c>
      <c r="M47" s="14">
        <f>[2]M12!$K47</f>
        <v>1.4234656754450081</v>
      </c>
      <c r="N47" s="92">
        <f t="shared" si="4"/>
        <v>1.4333948595996944</v>
      </c>
      <c r="O47" s="13">
        <f t="shared" si="6"/>
        <v>1.4252895034378221</v>
      </c>
      <c r="P47" s="13">
        <f t="shared" si="7"/>
        <v>7.3648062838355555E-3</v>
      </c>
    </row>
    <row r="48" spans="1:16" ht="13.5" x14ac:dyDescent="0.25">
      <c r="A48" s="50">
        <v>0.95833333333333337</v>
      </c>
      <c r="B48" s="24"/>
      <c r="C48" s="15"/>
      <c r="D48" s="16">
        <f>'RB3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'RB3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'RB3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5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282.88213999999999</v>
      </c>
      <c r="D51" s="16">
        <f>'RB3 Mixed Standards 5;1'!I49</f>
        <v>0.53474774135716341</v>
      </c>
      <c r="E51" s="17">
        <f t="shared" si="3"/>
        <v>6.5342051020488628E-3</v>
      </c>
      <c r="F51" s="95">
        <v>0.99648800000000004</v>
      </c>
      <c r="G51" s="95">
        <v>0.96334507599999997</v>
      </c>
      <c r="H51" s="17">
        <f t="shared" si="5"/>
        <v>6.5112569737304678E-3</v>
      </c>
      <c r="I51" s="17">
        <f t="shared" si="0"/>
        <v>6.2946943106328493E-3</v>
      </c>
      <c r="K51" s="20">
        <f>$I$51/$I$62*100</f>
        <v>14.169665661272161</v>
      </c>
      <c r="L51" s="14">
        <f>[1]M12!$K51</f>
        <v>14.106422301661695</v>
      </c>
      <c r="M51" s="14">
        <f>[2]M12!$K51</f>
        <v>14.009646307878063</v>
      </c>
      <c r="N51" s="92">
        <f t="shared" si="4"/>
        <v>14.169665661272161</v>
      </c>
      <c r="O51" s="13">
        <f t="shared" si="6"/>
        <v>14.095244756937307</v>
      </c>
      <c r="P51" s="13">
        <f t="shared" si="7"/>
        <v>8.0593123122978685E-2</v>
      </c>
    </row>
    <row r="52" spans="1:16" ht="13.5" x14ac:dyDescent="0.25">
      <c r="A52" s="50" t="s">
        <v>26</v>
      </c>
      <c r="B52" s="24"/>
      <c r="C52" s="15"/>
      <c r="D52" s="16">
        <f>'RB3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'RB3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43.757489999999997</v>
      </c>
      <c r="D54" s="16">
        <f>'RB3 Mixed Standards 5;1'!I52</f>
        <v>0.50773983680032553</v>
      </c>
      <c r="E54" s="17">
        <f t="shared" si="3"/>
        <v>1.0645041420772191E-3</v>
      </c>
      <c r="F54" s="97">
        <v>0.99609999999999999</v>
      </c>
      <c r="G54" s="97">
        <f>G55-0.003</f>
        <v>0.95605923199999998</v>
      </c>
      <c r="H54" s="17">
        <f t="shared" si="5"/>
        <v>1.0603525759231179E-3</v>
      </c>
      <c r="I54" s="17">
        <f t="shared" si="0"/>
        <v>1.0177290125351649E-3</v>
      </c>
      <c r="K54" s="20">
        <f>$I$54/$I$62*100</f>
        <v>2.2909579289721096</v>
      </c>
      <c r="L54" s="14">
        <f>[1]M12!$K54</f>
        <v>2.2855350854132395</v>
      </c>
      <c r="M54" s="14">
        <f>[2]M12!$K54</f>
        <v>2.2873668190812535</v>
      </c>
      <c r="N54" s="92">
        <f t="shared" si="4"/>
        <v>2.2909579289721096</v>
      </c>
      <c r="O54" s="13">
        <f t="shared" si="6"/>
        <v>2.2879532778222011</v>
      </c>
      <c r="P54" s="13">
        <f t="shared" si="7"/>
        <v>2.7585790648665433E-3</v>
      </c>
    </row>
    <row r="55" spans="1:16" ht="14.25" thickBot="1" x14ac:dyDescent="0.3">
      <c r="A55" s="23" t="s">
        <v>34</v>
      </c>
      <c r="B55" s="24"/>
      <c r="C55" s="15">
        <v>240.82899</v>
      </c>
      <c r="D55" s="16">
        <f>'RB3 Mixed Standards 5;1'!I53</f>
        <v>0.47458077977285135</v>
      </c>
      <c r="E55" s="17">
        <f t="shared" si="3"/>
        <v>6.2680840483223524E-3</v>
      </c>
      <c r="F55" s="98">
        <v>0.99607699999999999</v>
      </c>
      <c r="G55" s="98">
        <v>0.95905923199999998</v>
      </c>
      <c r="H55" s="17">
        <f t="shared" si="5"/>
        <v>6.2434943546007841E-3</v>
      </c>
      <c r="I55" s="17">
        <f t="shared" si="0"/>
        <v>6.0114638734954859E-3</v>
      </c>
      <c r="K55" s="20">
        <f>$I$55/$I$62*100</f>
        <v>13.532100054225404</v>
      </c>
      <c r="L55" s="14">
        <f>[1]M12!$K55</f>
        <v>13.322900506878565</v>
      </c>
      <c r="M55" s="14">
        <f>[2]M12!$K55</f>
        <v>13.486314143699573</v>
      </c>
      <c r="N55" s="92">
        <f t="shared" si="4"/>
        <v>13.532100054225404</v>
      </c>
      <c r="O55" s="13">
        <f t="shared" si="6"/>
        <v>13.447104901601181</v>
      </c>
      <c r="P55" s="13">
        <f t="shared" si="7"/>
        <v>0.10997334291535575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4.4423732084499359E-2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RB3 Mixed Standards 5;1</vt:lpstr>
      <vt:lpstr>RB3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2020-03-06T20:22:05Z</dcterms:modified>
</cp:coreProperties>
</file>