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42B755F0-94A6-4E60-855B-3C916D1642F4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LS202 Mixed Standards 5;1" sheetId="2" r:id="rId1"/>
    <sheet name="LS202" sheetId="29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L22" i="29"/>
  <c r="M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37" i="29"/>
  <c r="L38" i="29"/>
  <c r="L39" i="29"/>
  <c r="L40" i="29"/>
  <c r="L41" i="29"/>
  <c r="L42" i="29"/>
  <c r="L43" i="29"/>
  <c r="L44" i="29"/>
  <c r="L45" i="29"/>
  <c r="M45" i="29"/>
  <c r="L46" i="29"/>
  <c r="L47" i="29"/>
  <c r="L48" i="29"/>
  <c r="L49" i="29"/>
  <c r="L50" i="29"/>
  <c r="M50" i="29"/>
  <c r="L51" i="29"/>
  <c r="L52" i="29"/>
  <c r="L53" i="29"/>
  <c r="L54" i="29"/>
  <c r="L55" i="29"/>
  <c r="L20" i="29"/>
  <c r="N22" i="29"/>
  <c r="N45" i="29"/>
  <c r="N5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N30" i="29" l="1"/>
  <c r="M30" i="29"/>
  <c r="P30" i="29" s="1"/>
  <c r="N36" i="29"/>
  <c r="M36" i="29"/>
  <c r="N38" i="29"/>
  <c r="M38" i="29"/>
  <c r="O38" i="29" s="1"/>
  <c r="N43" i="29"/>
  <c r="M43" i="29"/>
  <c r="N34" i="29"/>
  <c r="M34" i="29"/>
  <c r="O34" i="29" s="1"/>
  <c r="N40" i="29"/>
  <c r="M40" i="29"/>
  <c r="N37" i="29"/>
  <c r="M37" i="29"/>
  <c r="N49" i="29"/>
  <c r="M49" i="29"/>
  <c r="P49" i="29" s="1"/>
  <c r="N25" i="29"/>
  <c r="M25" i="29"/>
  <c r="O25" i="29" s="1"/>
  <c r="N47" i="29"/>
  <c r="M47" i="29"/>
  <c r="N51" i="29"/>
  <c r="M51" i="29"/>
  <c r="N46" i="29"/>
  <c r="M46" i="29"/>
  <c r="P46" i="29" s="1"/>
  <c r="N35" i="29"/>
  <c r="M35" i="29"/>
  <c r="P35" i="29" s="1"/>
  <c r="N54" i="29"/>
  <c r="M54" i="29"/>
  <c r="N27" i="29"/>
  <c r="M27" i="29"/>
  <c r="N55" i="29"/>
  <c r="M55" i="29"/>
  <c r="P55" i="29" s="1"/>
  <c r="N39" i="29"/>
  <c r="M39" i="29"/>
  <c r="P39" i="29" s="1"/>
  <c r="N23" i="29"/>
  <c r="M23" i="29"/>
  <c r="N31" i="29"/>
  <c r="M31" i="29"/>
  <c r="N53" i="29"/>
  <c r="M53" i="29"/>
  <c r="O53" i="29" s="1"/>
  <c r="N52" i="29"/>
  <c r="M52" i="29"/>
  <c r="P52" i="29" s="1"/>
  <c r="N21" i="29"/>
  <c r="M21" i="29"/>
  <c r="N42" i="29"/>
  <c r="M42" i="29"/>
  <c r="N28" i="29"/>
  <c r="M28" i="29"/>
  <c r="O28" i="29" s="1"/>
  <c r="N29" i="29"/>
  <c r="M29" i="29"/>
  <c r="O29" i="29" s="1"/>
  <c r="N26" i="29"/>
  <c r="M26" i="29"/>
  <c r="N24" i="29"/>
  <c r="M24" i="29"/>
  <c r="N41" i="29"/>
  <c r="M41" i="29"/>
  <c r="O41" i="29" s="1"/>
  <c r="N33" i="29"/>
  <c r="M33" i="29"/>
  <c r="O33" i="29" s="1"/>
  <c r="N32" i="29"/>
  <c r="M32" i="29"/>
  <c r="N44" i="29"/>
  <c r="M44" i="29"/>
  <c r="P44" i="29" s="1"/>
  <c r="N48" i="29"/>
  <c r="M48" i="29"/>
  <c r="P48" i="29" s="1"/>
  <c r="N20" i="29"/>
  <c r="M20" i="29"/>
  <c r="P23" i="29"/>
  <c r="P40" i="29"/>
  <c r="O40" i="29"/>
  <c r="P24" i="29"/>
  <c r="O24" i="29"/>
  <c r="P38" i="29"/>
  <c r="O37" i="29"/>
  <c r="P37" i="29"/>
  <c r="P54" i="29"/>
  <c r="O54" i="29"/>
  <c r="O36" i="29"/>
  <c r="P36" i="29"/>
  <c r="P34" i="29"/>
  <c r="O49" i="29"/>
  <c r="P32" i="29"/>
  <c r="O32" i="29"/>
  <c r="O31" i="29"/>
  <c r="P31" i="29"/>
  <c r="P47" i="29"/>
  <c r="O47" i="29"/>
  <c r="O23" i="29"/>
  <c r="O51" i="29"/>
  <c r="P51" i="29"/>
  <c r="O44" i="29"/>
  <c r="P28" i="29"/>
  <c r="O43" i="29"/>
  <c r="P43" i="29"/>
  <c r="O27" i="29"/>
  <c r="P27" i="29"/>
  <c r="P42" i="29"/>
  <c r="O42" i="29"/>
  <c r="P26" i="29"/>
  <c r="O26" i="29"/>
  <c r="K62" i="29"/>
  <c r="O55" i="29" l="1"/>
  <c r="O52" i="29"/>
  <c r="O48" i="29"/>
  <c r="O35" i="29"/>
  <c r="O30" i="29"/>
  <c r="O39" i="29"/>
  <c r="P53" i="29"/>
  <c r="P41" i="29"/>
  <c r="O46" i="29"/>
  <c r="P25" i="29"/>
  <c r="P29" i="29"/>
  <c r="P33" i="29"/>
  <c r="O20" i="29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<sst xmlns="http://schemas.openxmlformats.org/spreadsheetml/2006/main" count="72" uniqueCount="52">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</sst>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S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0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7.4624553464514634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16.278619648991015</v>
          </cell>
        </row>
        <row r="28">
          <cell r="K28">
            <v>10.681147778170159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19.39274968490022</v>
          </cell>
        </row>
        <row r="32">
          <cell r="K32">
            <v>6.7837208109996769</v>
          </cell>
        </row>
        <row r="33">
          <cell r="K33">
            <v>0</v>
          </cell>
        </row>
        <row r="34">
          <cell r="K34">
            <v>1.5348424553057947</v>
          </cell>
        </row>
        <row r="35">
          <cell r="K35">
            <v>0</v>
          </cell>
        </row>
        <row r="36">
          <cell r="K36">
            <v>1.5777874876344709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0.91330191473598565</v>
          </cell>
        </row>
        <row r="41">
          <cell r="K41">
            <v>0</v>
          </cell>
        </row>
        <row r="42">
          <cell r="K42">
            <v>3.2525878927948781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0.92196243134472156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14.134030871780778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2.3208048254640263</v>
          </cell>
        </row>
        <row r="55">
          <cell r="K55">
            <v>14.74598885142681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2443.4623999999999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'LS202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'LS202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'LS202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L20" s="14">
        <f>[1]M12!$K20</f>
        <v>0</v>
      </c>
      <c r="M20" s="92">
        <f>'LS202'!$K20</f>
        <v>0</v>
      </c>
      <c r="N20" s="92">
        <f>'LS202'!$K20</f>
        <v>0</v>
      </c>
      <c r="O20" s="13">
        <f t="shared" ref="O20" si="1">AVERAGE(L20:N20)</f>
        <v>0</v>
      </c>
      <c r="P20" s="13">
        <f t="shared" ref="P20" si="2">STDEV(L20:N20)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'LS202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92">
        <f>'LS202'!$K21</f>
        <v>0</v>
      </c>
      <c r="N21" s="92">
        <f>'LS202'!$K21</f>
        <v>0</v>
      </c>
      <c r="O21" s="13">
        <f t="shared" ref="O21:O22" si="4">AVERAGE(L21:N21)</f>
        <v>0</v>
      </c>
      <c r="P21" s="13">
        <f t="shared" ref="P21:P23" si="5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'LS202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6">E22*F22</f>
        <v>0</v>
      </c>
      <c r="I22" s="17"/>
      <c r="K22" s="20"/>
      <c r="L22" s="14">
        <f>[1]M12!$K22</f>
        <v>0</v>
      </c>
      <c r="M22" s="92">
        <f>'LS202'!$K22</f>
        <v>0</v>
      </c>
      <c r="N22" s="92">
        <f>'LS202'!$K22</f>
        <v>0</v>
      </c>
      <c r="O22" s="13">
        <f t="shared" si="4"/>
        <v>0</v>
      </c>
      <c r="P22" s="13">
        <f t="shared" si="5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'LS202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92">
        <f>'LS202'!$K23</f>
        <v>0</v>
      </c>
      <c r="N23" s="92">
        <f>'LS202'!$K23</f>
        <v>0</v>
      </c>
      <c r="O23" s="13">
        <f>AVERAGE(L23:N23)</f>
        <v>0</v>
      </c>
      <c r="P23" s="13">
        <f t="shared" si="5"/>
        <v>0</v>
      </c>
    </row>
    <row r="24" spans="1:16" ht="13.5" x14ac:dyDescent="0.25">
      <c r="A24" s="44">
        <v>0.58333333333333337</v>
      </c>
      <c r="B24" s="44"/>
      <c r="C24" s="15">
        <v>4914.5024400000002</v>
      </c>
      <c r="D24" s="16">
        <f>'LS202 Mixed Standards 5;1'!I22</f>
        <v>0.52228332313720438</v>
      </c>
      <c r="E24" s="17">
        <f>((C24/$I$11)*(($I$7*$I$9)/D24))/1000</f>
        <v>7.7018974450690877E-2</v>
      </c>
      <c r="F24" s="18">
        <v>0.99450000000000005</v>
      </c>
      <c r="G24" s="18">
        <v>0.94210000000000005</v>
      </c>
      <c r="H24" s="17">
        <f t="shared" si="6"/>
        <v>7.6595370091212076E-2</v>
      </c>
      <c r="I24" s="17">
        <f t="shared" si="0"/>
        <v>7.2559575829995879E-2</v>
      </c>
      <c r="K24" s="20">
        <f>$I$24/$I$62*100</f>
        <v>7.5502312647081267</v>
      </c>
      <c r="L24" s="14">
        <f>[1]M12!$K24</f>
        <v>7.4624553464514634</v>
      </c>
      <c r="M24" s="92">
        <f>'LS202'!$K24</f>
        <v>7.5502312647081267</v>
      </c>
      <c r="N24" s="92">
        <f>'LS202'!$K24</f>
        <v>7.5502312647081267</v>
      </c>
      <c r="O24" s="13">
        <f t="shared" ref="O24:O55" si="7">AVERAGE(L24:N24)</f>
        <v>7.5209726252892395</v>
      </c>
      <c r="P24" s="13">
        <f t="shared" ref="P24:P55" si="8">STDEV(L24:N24)</f>
        <v>5.0677450033851143E-2</v>
      </c>
    </row>
    <row r="25" spans="1:16" ht="13.5" x14ac:dyDescent="0.25">
      <c r="A25" s="44">
        <v>0.58402777777777781</v>
      </c>
      <c r="B25" s="44"/>
      <c r="C25" s="15"/>
      <c r="D25" s="16">
        <f>'LS202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6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92">
        <f>'LS202'!$K25</f>
        <v>0</v>
      </c>
      <c r="N25" s="92">
        <f>'LS202'!$K25</f>
        <v>0</v>
      </c>
      <c r="O25" s="13">
        <f t="shared" si="7"/>
        <v>0</v>
      </c>
      <c r="P25" s="13">
        <f t="shared" si="8"/>
        <v>0</v>
      </c>
    </row>
    <row r="26" spans="1:16" ht="13.5" x14ac:dyDescent="0.25">
      <c r="A26" s="23">
        <v>0.625</v>
      </c>
      <c r="B26" s="24"/>
      <c r="C26" s="15"/>
      <c r="D26" s="16">
        <f>'LS202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6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92">
        <f>'LS202'!$K26</f>
        <v>0</v>
      </c>
      <c r="N26" s="92">
        <f>'LS202'!$K26</f>
        <v>0</v>
      </c>
      <c r="O26" s="13">
        <f t="shared" si="7"/>
        <v>0</v>
      </c>
      <c r="P26" s="13">
        <f t="shared" si="8"/>
        <v>0</v>
      </c>
    </row>
    <row r="27" spans="1:16" ht="13.5" x14ac:dyDescent="0.25">
      <c r="A27" s="44">
        <v>0.66666666666666663</v>
      </c>
      <c r="B27" s="44"/>
      <c r="C27" s="15">
        <v>10634.1</v>
      </c>
      <c r="D27" s="16">
        <f>'LS202 Mixed Standards 5;1'!I25</f>
        <v>0.52322337655136741</v>
      </c>
      <c r="E27" s="17">
        <f t="shared" si="3"/>
        <v>0.16635579572908779</v>
      </c>
      <c r="F27" s="93">
        <v>0.99480000000000002</v>
      </c>
      <c r="G27" s="18">
        <v>0.94169999999999998</v>
      </c>
      <c r="H27" s="17">
        <f t="shared" si="6"/>
        <v>0.16549074559129653</v>
      </c>
      <c r="I27" s="17">
        <f t="shared" si="0"/>
        <v>0.15665725283808196</v>
      </c>
      <c r="K27" s="20">
        <f>$I$27/$I$62*100</f>
        <v>16.301066739869327</v>
      </c>
      <c r="L27" s="14">
        <f>[1]M12!$K27</f>
        <v>16.278619648991015</v>
      </c>
      <c r="M27" s="92">
        <f>'LS202'!$K27</f>
        <v>16.301066739869327</v>
      </c>
      <c r="N27" s="92">
        <f>'LS202'!$K27</f>
        <v>16.301066739869327</v>
      </c>
      <c r="O27" s="13">
        <f t="shared" si="7"/>
        <v>16.293584376243221</v>
      </c>
      <c r="P27" s="13">
        <f t="shared" si="8"/>
        <v>1.2959833961117736E-2</v>
      </c>
    </row>
    <row r="28" spans="1:16" ht="13.5" x14ac:dyDescent="0.25">
      <c r="A28" s="44">
        <v>0.66736111111111107</v>
      </c>
      <c r="B28" s="44"/>
      <c r="C28" s="15">
        <v>6962.5756799999999</v>
      </c>
      <c r="D28" s="16">
        <f>'LS202 Mixed Standards 5;1'!I26</f>
        <v>0.52518037315984534</v>
      </c>
      <c r="E28" s="17">
        <f t="shared" si="3"/>
        <v>0.10851400098957066</v>
      </c>
      <c r="F28" s="18">
        <v>0.995</v>
      </c>
      <c r="G28" s="18">
        <v>0.94810000000000005</v>
      </c>
      <c r="H28" s="17">
        <f t="shared" si="6"/>
        <v>0.10797143098462281</v>
      </c>
      <c r="I28" s="17">
        <f t="shared" si="0"/>
        <v>0.10288212433821195</v>
      </c>
      <c r="K28" s="20">
        <f>$I$28/$I$62*100</f>
        <v>10.70546268872808</v>
      </c>
      <c r="L28" s="14">
        <f>[1]M12!$K28</f>
        <v>10.681147778170159</v>
      </c>
      <c r="M28" s="92">
        <f>'LS202'!$K28</f>
        <v>10.70546268872808</v>
      </c>
      <c r="N28" s="92">
        <f>'LS202'!$K28</f>
        <v>10.70546268872808</v>
      </c>
      <c r="O28" s="13">
        <f t="shared" si="7"/>
        <v>10.697357718542108</v>
      </c>
      <c r="P28" s="13">
        <f t="shared" si="8"/>
        <v>1.4038220155937368E-2</v>
      </c>
    </row>
    <row r="29" spans="1:16" ht="13.5" x14ac:dyDescent="0.25">
      <c r="A29" s="44">
        <v>0.70833333333333337</v>
      </c>
      <c r="B29" s="44"/>
      <c r="C29" s="15"/>
      <c r="D29" s="16">
        <f>'LS202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6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92">
        <f>'LS202'!$K29</f>
        <v>0</v>
      </c>
      <c r="N29" s="92">
        <f>'LS202'!$K29</f>
        <v>0</v>
      </c>
      <c r="O29" s="13">
        <f t="shared" si="7"/>
        <v>0</v>
      </c>
      <c r="P29" s="13">
        <f t="shared" si="8"/>
        <v>0</v>
      </c>
    </row>
    <row r="30" spans="1:16" ht="13.5" x14ac:dyDescent="0.25">
      <c r="A30" s="44">
        <v>0.7090277777777777</v>
      </c>
      <c r="B30" s="44"/>
      <c r="C30" s="15"/>
      <c r="D30" s="16">
        <f>'LS202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6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92">
        <f>'LS202'!$K30</f>
        <v>0</v>
      </c>
      <c r="N30" s="92">
        <f>'LS202'!$K30</f>
        <v>0</v>
      </c>
      <c r="O30" s="13">
        <f t="shared" si="7"/>
        <v>0</v>
      </c>
      <c r="P30" s="13">
        <f t="shared" si="8"/>
        <v>0</v>
      </c>
    </row>
    <row r="31" spans="1:16" ht="13.5" x14ac:dyDescent="0.25">
      <c r="A31" s="23">
        <v>0.75</v>
      </c>
      <c r="B31" s="24"/>
      <c r="C31" s="15">
        <v>12006.4</v>
      </c>
      <c r="D31" s="16">
        <f>'LS202 Mixed Standards 5;1'!I29</f>
        <v>0.5022104795261112</v>
      </c>
      <c r="E31" s="17">
        <f>((C31/$I$11)*(($I$7*$I$9)/D31))/1000</f>
        <v>0.19568222253795084</v>
      </c>
      <c r="F31" s="18">
        <v>0.99524199999999996</v>
      </c>
      <c r="G31" s="18">
        <v>0.95034395000000005</v>
      </c>
      <c r="H31" s="17">
        <f t="shared" si="6"/>
        <v>0.19475116652311525</v>
      </c>
      <c r="I31" s="17">
        <f t="shared" si="0"/>
        <v>0.18596541631149524</v>
      </c>
      <c r="K31" s="20">
        <f>$I$31/$I$62*100</f>
        <v>19.350745705559529</v>
      </c>
      <c r="L31" s="14">
        <f>[1]M12!$K31</f>
        <v>19.39274968490022</v>
      </c>
      <c r="M31" s="92">
        <f>'LS202'!$K31</f>
        <v>19.350745705559529</v>
      </c>
      <c r="N31" s="92">
        <f>'LS202'!$K31</f>
        <v>19.350745705559529</v>
      </c>
      <c r="O31" s="13">
        <f t="shared" si="7"/>
        <v>19.364747032006424</v>
      </c>
      <c r="P31" s="13">
        <f t="shared" si="8"/>
        <v>2.4251008779383684E-2</v>
      </c>
    </row>
    <row r="32" spans="1:16" ht="13.5" x14ac:dyDescent="0.25">
      <c r="A32" s="44">
        <v>0.75069444444444444</v>
      </c>
      <c r="B32" s="44"/>
      <c r="C32" s="15">
        <v>4617.5522499999997</v>
      </c>
      <c r="D32" s="16">
        <f>'LS202 Mixed Standards 5;1'!I30</f>
        <v>0.5560986679727572</v>
      </c>
      <c r="E32" s="17">
        <f>((C32/$I$11)*(($I$7*$I$9)/D32))/1000</f>
        <v>6.796483998936749E-2</v>
      </c>
      <c r="F32" s="18">
        <v>0.99550000000000005</v>
      </c>
      <c r="G32" s="18">
        <v>0.95269999999999999</v>
      </c>
      <c r="H32" s="17">
        <f t="shared" si="6"/>
        <v>6.7658998209415344E-2</v>
      </c>
      <c r="I32" s="17">
        <f t="shared" si="0"/>
        <v>6.4750103057870406E-2</v>
      </c>
      <c r="K32" s="20">
        <f>$I$32/$I$62*100</f>
        <v>6.7376117749920166</v>
      </c>
      <c r="L32" s="14">
        <f>[1]M12!$K32</f>
        <v>6.7837208109996769</v>
      </c>
      <c r="M32" s="92">
        <f>'LS202'!$K32</f>
        <v>6.7376117749920166</v>
      </c>
      <c r="N32" s="92">
        <f>'LS202'!$K32</f>
        <v>6.7376117749920166</v>
      </c>
      <c r="O32" s="13">
        <f t="shared" si="7"/>
        <v>6.7529814536612376</v>
      </c>
      <c r="P32" s="13">
        <f t="shared" si="8"/>
        <v>2.662106435109686E-2</v>
      </c>
    </row>
    <row r="33" spans="1:16" ht="13.5" x14ac:dyDescent="0.25">
      <c r="A33" s="44" t="s">
        <v>46</v>
      </c>
      <c r="B33" s="44"/>
      <c r="C33" s="15"/>
      <c r="D33" s="16">
        <f>'LS202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92">
        <f>'LS202'!$K33</f>
        <v>0</v>
      </c>
      <c r="N33" s="92">
        <f>'LS202'!$K33</f>
        <v>0</v>
      </c>
      <c r="O33" s="13">
        <f t="shared" si="7"/>
        <v>0</v>
      </c>
      <c r="P33" s="13">
        <f t="shared" si="8"/>
        <v>0</v>
      </c>
    </row>
    <row r="34" spans="1:16" ht="13.5" x14ac:dyDescent="0.25">
      <c r="A34" s="44" t="s">
        <v>47</v>
      </c>
      <c r="B34" s="44"/>
      <c r="C34" s="15">
        <v>1081.85168</v>
      </c>
      <c r="D34" s="16">
        <f>'LS202 Mixed Standards 5;1'!I32</f>
        <v>0.57307258596630672</v>
      </c>
      <c r="E34" s="17">
        <f>((C34/$I$11)*(($I$7*$I$9)/D34))/1000</f>
        <v>1.5451919088294217E-2</v>
      </c>
      <c r="F34" s="18">
        <v>0.99539999999999995</v>
      </c>
      <c r="G34" s="18">
        <v>0.95240000000000002</v>
      </c>
      <c r="H34" s="17">
        <f t="shared" si="6"/>
        <v>1.5380840260488063E-2</v>
      </c>
      <c r="I34" s="17">
        <f t="shared" si="0"/>
        <v>1.4716407739691413E-2</v>
      </c>
      <c r="K34" s="20">
        <f>$I$34/$I$62*100</f>
        <v>1.5313248533969146</v>
      </c>
      <c r="L34" s="14">
        <f>[1]M12!$K34</f>
        <v>1.5348424553057947</v>
      </c>
      <c r="M34" s="92">
        <f>'LS202'!$K34</f>
        <v>1.5313248533969146</v>
      </c>
      <c r="N34" s="92">
        <f>'LS202'!$K34</f>
        <v>1.5313248533969146</v>
      </c>
      <c r="O34" s="13">
        <f t="shared" si="7"/>
        <v>1.5324973873665411</v>
      </c>
      <c r="P34" s="13">
        <f t="shared" si="8"/>
        <v>2.030888408993846E-3</v>
      </c>
    </row>
    <row r="35" spans="1:16" ht="13.5" x14ac:dyDescent="0.25">
      <c r="A35" s="44">
        <v>0.79166666666666663</v>
      </c>
      <c r="B35" s="44"/>
      <c r="C35" s="15"/>
      <c r="D35" s="16">
        <f>'LS202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6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92">
        <f>'LS202'!$K35</f>
        <v>0</v>
      </c>
      <c r="N35" s="92">
        <f>'LS202'!$K35</f>
        <v>0</v>
      </c>
      <c r="O35" s="13">
        <f t="shared" si="7"/>
        <v>0</v>
      </c>
      <c r="P35" s="13">
        <f t="shared" si="8"/>
        <v>0</v>
      </c>
    </row>
    <row r="36" spans="1:16" ht="13.5" x14ac:dyDescent="0.25">
      <c r="A36" s="44">
        <v>0.83333333333333337</v>
      </c>
      <c r="B36" s="44"/>
      <c r="C36" s="15">
        <v>697.11517000000003</v>
      </c>
      <c r="D36" s="16">
        <f>'LS202 Mixed Standards 5;1'!I34</f>
        <v>0.36080032307251586</v>
      </c>
      <c r="E36" s="17">
        <f t="shared" si="3"/>
        <v>1.5814736163205747E-2</v>
      </c>
      <c r="F36" s="18">
        <v>0.99590000000000001</v>
      </c>
      <c r="G36" s="18">
        <v>0.95699999999999996</v>
      </c>
      <c r="H36" s="17">
        <f t="shared" si="6"/>
        <v>1.5749895744936602E-2</v>
      </c>
      <c r="I36" s="17">
        <f t="shared" si="0"/>
        <v>1.51347025081879E-2</v>
      </c>
      <c r="K36" s="20">
        <f>$I$36/$I$62*100</f>
        <v>1.5748507726548442</v>
      </c>
      <c r="L36" s="14">
        <f>[1]M12!$K36</f>
        <v>1.5777874876344709</v>
      </c>
      <c r="M36" s="92">
        <f>'LS202'!$K36</f>
        <v>1.5748507726548442</v>
      </c>
      <c r="N36" s="92">
        <f>'LS202'!$K36</f>
        <v>1.5748507726548442</v>
      </c>
      <c r="O36" s="13">
        <f t="shared" si="7"/>
        <v>1.5758296776480532</v>
      </c>
      <c r="P36" s="13">
        <f t="shared" si="8"/>
        <v>1.6955131840206612E-3</v>
      </c>
    </row>
    <row r="37" spans="1:16" ht="13.5" x14ac:dyDescent="0.25">
      <c r="A37" s="23" t="s">
        <v>28</v>
      </c>
      <c r="B37" s="24"/>
      <c r="C37" s="15"/>
      <c r="D37" s="16">
        <f>'LS202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6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92">
        <f>'LS202'!$K37</f>
        <v>0</v>
      </c>
      <c r="N37" s="92">
        <f>'LS202'!$K37</f>
        <v>0</v>
      </c>
      <c r="O37" s="13">
        <f t="shared" si="7"/>
        <v>0</v>
      </c>
      <c r="P37" s="13">
        <f t="shared" si="8"/>
        <v>0</v>
      </c>
    </row>
    <row r="38" spans="1:16" ht="13.5" x14ac:dyDescent="0.25">
      <c r="A38" s="23">
        <v>0.8340277777777777</v>
      </c>
      <c r="B38" s="24"/>
      <c r="C38" s="15"/>
      <c r="D38" s="16">
        <f>'LS202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6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92">
        <f>'LS202'!$K38</f>
        <v>0</v>
      </c>
      <c r="N38" s="92">
        <f>'LS202'!$K38</f>
        <v>0</v>
      </c>
      <c r="O38" s="13">
        <f t="shared" si="7"/>
        <v>0</v>
      </c>
      <c r="P38" s="13">
        <f t="shared" si="8"/>
        <v>0</v>
      </c>
    </row>
    <row r="39" spans="1:16" ht="13.5" x14ac:dyDescent="0.25">
      <c r="A39" s="23" t="s">
        <v>29</v>
      </c>
      <c r="B39" s="24"/>
      <c r="C39" s="15"/>
      <c r="D39" s="16">
        <f>'LS202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6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92">
        <f>'LS202'!$K39</f>
        <v>0</v>
      </c>
      <c r="N39" s="92">
        <f>'LS202'!$K39</f>
        <v>0</v>
      </c>
      <c r="O39" s="13">
        <f t="shared" si="7"/>
        <v>0</v>
      </c>
      <c r="P39" s="13">
        <f t="shared" si="8"/>
        <v>0</v>
      </c>
    </row>
    <row r="40" spans="1:16" ht="13.5" x14ac:dyDescent="0.25">
      <c r="A40" s="44">
        <v>0.875</v>
      </c>
      <c r="B40" s="44"/>
      <c r="C40" s="15">
        <v>555.21252000000004</v>
      </c>
      <c r="D40" s="16">
        <f>'LS202 Mixed Standards 5;1'!I38</f>
        <v>0.57169928898171185</v>
      </c>
      <c r="E40" s="17">
        <f>((C40/$I$11)*(($I$7*$I$9)/D40))/1000</f>
        <v>7.949062907915562E-3</v>
      </c>
      <c r="F40" s="18">
        <v>0.99605399999999999</v>
      </c>
      <c r="G40" s="18">
        <v>0.95881644600000004</v>
      </c>
      <c r="H40" s="17">
        <f>E40*F40</f>
        <v>7.9176959056809267E-3</v>
      </c>
      <c r="I40" s="17">
        <f>E40*G40</f>
        <v>7.6216922463980246E-3</v>
      </c>
      <c r="K40" s="20">
        <f>$I$40/$I$62*100</f>
        <v>0.79307987168454119</v>
      </c>
      <c r="L40" s="14">
        <f>[1]M12!$K40</f>
        <v>0.91330191473598565</v>
      </c>
      <c r="M40" s="92">
        <f>'LS202'!$K40</f>
        <v>0.79307987168454119</v>
      </c>
      <c r="N40" s="92">
        <f>'LS202'!$K40</f>
        <v>0.79307987168454119</v>
      </c>
      <c r="O40" s="13">
        <f t="shared" si="7"/>
        <v>0.83315388603502261</v>
      </c>
      <c r="P40" s="94">
        <f t="shared" si="8"/>
        <v>6.9410228918278236E-2</v>
      </c>
    </row>
    <row r="41" spans="1:16" ht="13.5" x14ac:dyDescent="0.25">
      <c r="A41" s="23">
        <v>0.83472222222222225</v>
      </c>
      <c r="B41" s="24"/>
      <c r="C41" s="15"/>
      <c r="D41" s="16">
        <f>'LS202 Mixed Standards 5;1'!I39</f>
        <v>0.57248541312805568</v>
      </c>
      <c r="E41" s="17">
        <f t="shared" ref="E41" si="9">((C41/$I$11)*(($I$7*$I$9)/D41))/1000</f>
        <v>0</v>
      </c>
      <c r="F41" s="18">
        <v>0.99583299999999997</v>
      </c>
      <c r="G41" s="18">
        <v>0.95651359599999997</v>
      </c>
      <c r="H41" s="17">
        <f t="shared" ref="H41" si="10">E41*F41</f>
        <v>0</v>
      </c>
      <c r="I41" s="17">
        <f t="shared" ref="I41" si="11">E41*G41</f>
        <v>0</v>
      </c>
      <c r="K41" s="20">
        <f>$I$41/$I$62*100</f>
        <v>0</v>
      </c>
      <c r="L41" s="14">
        <f>[1]M12!$K41</f>
        <v>0</v>
      </c>
      <c r="M41" s="92">
        <f>'LS202'!$K41</f>
        <v>0</v>
      </c>
      <c r="N41" s="92">
        <f>'LS202'!$K41</f>
        <v>0</v>
      </c>
      <c r="O41" s="13">
        <f t="shared" si="7"/>
        <v>0</v>
      </c>
      <c r="P41" s="13">
        <f t="shared" si="8"/>
        <v>0</v>
      </c>
    </row>
    <row r="42" spans="1:16" ht="13.5" x14ac:dyDescent="0.25">
      <c r="A42" s="50" t="s">
        <v>45</v>
      </c>
      <c r="B42" s="24"/>
      <c r="C42" s="15">
        <v>2244.9067399999999</v>
      </c>
      <c r="D42" s="16">
        <f>'LS202 Mixed Standards 5;1'!I40</f>
        <v>0.57248541312805568</v>
      </c>
      <c r="E42" s="17">
        <f t="shared" si="3"/>
        <v>3.2096539672701443E-2</v>
      </c>
      <c r="F42" s="18">
        <v>0.99583299999999997</v>
      </c>
      <c r="G42" s="18">
        <v>0.95651359599999997</v>
      </c>
      <c r="H42" s="17">
        <f t="shared" si="6"/>
        <v>3.1962793391885298E-2</v>
      </c>
      <c r="I42" s="17">
        <f t="shared" si="0"/>
        <v>3.0700776581492319E-2</v>
      </c>
      <c r="K42" s="20">
        <f>$I$42/$I$62*100</f>
        <v>3.1945881786781047</v>
      </c>
      <c r="L42" s="14">
        <f>[1]M12!$K42</f>
        <v>3.2525878927948781</v>
      </c>
      <c r="M42" s="92">
        <f>'LS202'!$K42</f>
        <v>3.1945881786781047</v>
      </c>
      <c r="N42" s="92">
        <f>'LS202'!$K42</f>
        <v>3.1945881786781047</v>
      </c>
      <c r="O42" s="13">
        <f t="shared" si="7"/>
        <v>3.2139214167170294</v>
      </c>
      <c r="P42" s="13">
        <f t="shared" si="8"/>
        <v>3.348615055824046E-2</v>
      </c>
    </row>
    <row r="43" spans="1:16" ht="13.5" x14ac:dyDescent="0.25">
      <c r="A43" s="23">
        <v>0.91666666666666663</v>
      </c>
      <c r="B43" s="24"/>
      <c r="C43" s="15"/>
      <c r="D43" s="16">
        <f>'LS202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6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92">
        <f>'LS202'!$K43</f>
        <v>0</v>
      </c>
      <c r="N43" s="92">
        <f>'LS202'!$K43</f>
        <v>0</v>
      </c>
      <c r="O43" s="13">
        <f t="shared" si="7"/>
        <v>0</v>
      </c>
      <c r="P43" s="13">
        <f t="shared" si="8"/>
        <v>0</v>
      </c>
    </row>
    <row r="44" spans="1:16" ht="13.5" x14ac:dyDescent="0.25">
      <c r="A44" s="23" t="s">
        <v>30</v>
      </c>
      <c r="B44" s="24"/>
      <c r="C44" s="15"/>
      <c r="D44" s="16">
        <f>'LS202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6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92">
        <f>'LS202'!$K44</f>
        <v>0</v>
      </c>
      <c r="N44" s="92">
        <f>'LS202'!$K44</f>
        <v>0</v>
      </c>
      <c r="O44" s="13">
        <f t="shared" si="7"/>
        <v>0</v>
      </c>
      <c r="P44" s="13">
        <f t="shared" si="8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'LS202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6"/>
        <v>#VALUE!</v>
      </c>
      <c r="I45" s="17"/>
      <c r="K45" s="20"/>
      <c r="L45" s="14">
        <f>[1]M12!$K45</f>
        <v>0</v>
      </c>
      <c r="M45" s="92">
        <f>'LS202'!$K45</f>
        <v>0</v>
      </c>
      <c r="N45" s="92">
        <f>'LS202'!$K45</f>
        <v>0</v>
      </c>
      <c r="O45" s="13">
        <f t="shared" si="7"/>
        <v>0</v>
      </c>
      <c r="P45" s="13">
        <f t="shared" si="8"/>
        <v>0</v>
      </c>
    </row>
    <row r="46" spans="1:16" ht="13.5" x14ac:dyDescent="0.25">
      <c r="A46" s="23" t="s">
        <v>31</v>
      </c>
      <c r="B46" s="24"/>
      <c r="C46" s="15"/>
      <c r="D46" s="16">
        <f>'LS202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6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92">
        <f>'LS202'!$K46</f>
        <v>0</v>
      </c>
      <c r="N46" s="92">
        <f>'LS202'!$K46</f>
        <v>0</v>
      </c>
      <c r="O46" s="13">
        <f t="shared" si="7"/>
        <v>0</v>
      </c>
      <c r="P46" s="13">
        <f t="shared" si="8"/>
        <v>0</v>
      </c>
    </row>
    <row r="47" spans="1:16" ht="13.5" x14ac:dyDescent="0.25">
      <c r="A47" s="23" t="s">
        <v>32</v>
      </c>
      <c r="B47" s="24"/>
      <c r="C47" s="15">
        <v>642.33880999999997</v>
      </c>
      <c r="D47" s="16">
        <f>'LS202 Mixed Standards 5;1'!I45</f>
        <v>0.56695087597379212</v>
      </c>
      <c r="E47" s="17">
        <f t="shared" si="3"/>
        <v>9.2734869966775678E-3</v>
      </c>
      <c r="F47" s="95">
        <v>0.99578100000000003</v>
      </c>
      <c r="G47" s="95">
        <v>0.95596872600000005</v>
      </c>
      <c r="H47" s="17">
        <f t="shared" si="6"/>
        <v>9.2343621550385856E-3</v>
      </c>
      <c r="I47" s="17">
        <f t="shared" si="0"/>
        <v>8.8651635497914213E-3</v>
      </c>
      <c r="K47" s="20">
        <f>$I$47/$I$62*100</f>
        <v>0.92247004250975462</v>
      </c>
      <c r="L47" s="14">
        <f>[1]M12!$K47</f>
        <v>0.92196243134472156</v>
      </c>
      <c r="M47" s="92">
        <f>'LS202'!$K47</f>
        <v>0.92247004250975462</v>
      </c>
      <c r="N47" s="92">
        <f>'LS202'!$K47</f>
        <v>0.92247004250975462</v>
      </c>
      <c r="O47" s="13">
        <f t="shared" si="7"/>
        <v>0.922300838788077</v>
      </c>
      <c r="P47" s="13">
        <f t="shared" si="8"/>
        <v>2.9306944277549771E-4</v>
      </c>
    </row>
    <row r="48" spans="1:16" ht="13.5" x14ac:dyDescent="0.25">
      <c r="A48" s="50">
        <v>0.95833333333333337</v>
      </c>
      <c r="B48" s="24"/>
      <c r="C48" s="15"/>
      <c r="D48" s="16">
        <f>'LS202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92">
        <f>'LS202'!$K48</f>
        <v>0</v>
      </c>
      <c r="N48" s="92">
        <f>'LS202'!$K48</f>
        <v>0</v>
      </c>
      <c r="O48" s="13">
        <f t="shared" si="7"/>
        <v>0</v>
      </c>
      <c r="P48" s="13">
        <f t="shared" si="8"/>
        <v>0</v>
      </c>
    </row>
    <row r="49" spans="1:16" ht="13.5" x14ac:dyDescent="0.25">
      <c r="A49" s="50">
        <v>0.91805555555555562</v>
      </c>
      <c r="B49" s="24"/>
      <c r="C49" s="15"/>
      <c r="D49" s="16">
        <f>'LS202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6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92">
        <f>'LS202'!$K49</f>
        <v>0</v>
      </c>
      <c r="N49" s="92">
        <f>'LS202'!$K49</f>
        <v>0</v>
      </c>
      <c r="O49" s="13">
        <f t="shared" si="7"/>
        <v>0</v>
      </c>
      <c r="P49" s="13">
        <f t="shared" si="8"/>
        <v>0</v>
      </c>
    </row>
    <row r="50" spans="1:16" x14ac:dyDescent="0.2">
      <c r="A50" s="50" t="s">
        <v>25</v>
      </c>
      <c r="B50" s="51"/>
      <c r="C50" s="96"/>
      <c r="D50" s="16">
        <f>'LS202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6"/>
        <v>0</v>
      </c>
      <c r="I50" s="17"/>
      <c r="K50" s="20"/>
      <c r="L50" s="14">
        <f>[1]M12!$K50</f>
        <v>0</v>
      </c>
      <c r="M50" s="92">
        <f>'LS202'!$K50</f>
        <v>0</v>
      </c>
      <c r="N50" s="92">
        <f>'LS202'!$K50</f>
        <v>0</v>
      </c>
      <c r="O50" s="13">
        <f t="shared" si="7"/>
        <v>0</v>
      </c>
      <c r="P50" s="13">
        <f t="shared" si="8"/>
        <v>0</v>
      </c>
    </row>
    <row r="51" spans="1:16" ht="13.5" x14ac:dyDescent="0.25">
      <c r="A51" s="50" t="s">
        <v>33</v>
      </c>
      <c r="B51" s="24"/>
      <c r="C51" s="15">
        <v>9166.3261700000003</v>
      </c>
      <c r="D51" s="16">
        <f>'LS202 Mixed Standards 5;1'!I49</f>
        <v>0.53474774135716341</v>
      </c>
      <c r="E51" s="17">
        <f t="shared" si="3"/>
        <v>0.14030420367370355</v>
      </c>
      <c r="F51" s="95">
        <v>0.99648800000000004</v>
      </c>
      <c r="G51" s="95">
        <v>0.96334507599999997</v>
      </c>
      <c r="H51" s="17">
        <f t="shared" si="6"/>
        <v>0.13981145531040151</v>
      </c>
      <c r="I51" s="17">
        <f t="shared" si="0"/>
        <v>0.13516136375116342</v>
      </c>
      <c r="K51" s="20">
        <f>$I$51/$I$62*100</f>
        <v>14.064298787600555</v>
      </c>
      <c r="L51" s="14">
        <f>[1]M12!$K51</f>
        <v>14.134030871780778</v>
      </c>
      <c r="M51" s="92">
        <f>'LS202'!$K51</f>
        <v>14.064298787600555</v>
      </c>
      <c r="N51" s="92">
        <f>'LS202'!$K51</f>
        <v>14.064298787600555</v>
      </c>
      <c r="O51" s="13">
        <f t="shared" si="7"/>
        <v>14.087542815660628</v>
      </c>
      <c r="P51" s="13">
        <f t="shared" si="8"/>
        <v>4.0259837572605858E-2</v>
      </c>
    </row>
    <row r="52" spans="1:16" ht="13.5" x14ac:dyDescent="0.25">
      <c r="A52" s="50" t="s">
        <v>26</v>
      </c>
      <c r="B52" s="24"/>
      <c r="C52" s="15"/>
      <c r="D52" s="16">
        <f>'LS202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6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92">
        <f>'LS202'!$K52</f>
        <v>0</v>
      </c>
      <c r="N52" s="92">
        <f>'LS202'!$K52</f>
        <v>0</v>
      </c>
      <c r="O52" s="13">
        <f t="shared" si="7"/>
        <v>0</v>
      </c>
      <c r="P52" s="13">
        <f t="shared" si="8"/>
        <v>0</v>
      </c>
    </row>
    <row r="53" spans="1:16" ht="13.5" x14ac:dyDescent="0.25">
      <c r="A53" s="50" t="s">
        <v>40</v>
      </c>
      <c r="B53" s="24"/>
      <c r="C53" s="15"/>
      <c r="D53" s="16">
        <f>'LS202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6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92">
        <f>'LS202'!$K53</f>
        <v>0</v>
      </c>
      <c r="N53" s="92">
        <f>'LS202'!$K53</f>
        <v>0</v>
      </c>
      <c r="O53" s="13">
        <f t="shared" si="7"/>
        <v>0</v>
      </c>
      <c r="P53" s="13">
        <f t="shared" si="8"/>
        <v>0</v>
      </c>
    </row>
    <row r="54" spans="1:16" ht="13.5" x14ac:dyDescent="0.25">
      <c r="A54" s="23" t="s">
        <v>39</v>
      </c>
      <c r="B54" s="24"/>
      <c r="C54" s="15">
        <v>1461.5090299999999</v>
      </c>
      <c r="D54" s="16">
        <f>'LS202 Mixed Standards 5;1'!I52</f>
        <v>0.50773983680032553</v>
      </c>
      <c r="E54" s="17">
        <f t="shared" si="3"/>
        <v>2.3560505224386817E-2</v>
      </c>
      <c r="F54" s="97">
        <v>0.99609999999999999</v>
      </c>
      <c r="G54" s="97">
        <f>G55-0.003</f>
        <v>0.95605923199999998</v>
      </c>
      <c r="H54" s="17">
        <f t="shared" si="6"/>
        <v>2.3468619254011707E-2</v>
      </c>
      <c r="I54" s="17">
        <f t="shared" si="0"/>
        <v>2.2525238530359249E-2</v>
      </c>
      <c r="K54" s="20">
        <f>$I$54/$I$62*100</f>
        <v>2.3438775413378292</v>
      </c>
      <c r="L54" s="14">
        <f>[1]M12!$K54</f>
        <v>2.3208048254640263</v>
      </c>
      <c r="M54" s="92">
        <f>'LS202'!$K54</f>
        <v>2.3438775413378292</v>
      </c>
      <c r="N54" s="92">
        <f>'LS202'!$K54</f>
        <v>2.3438775413378292</v>
      </c>
      <c r="O54" s="13">
        <f t="shared" si="7"/>
        <v>2.3361866360465613</v>
      </c>
      <c r="P54" s="13">
        <f t="shared" si="8"/>
        <v>1.3321038720675847E-2</v>
      </c>
    </row>
    <row r="55" spans="1:16" ht="14.25" thickBot="1" x14ac:dyDescent="0.3">
      <c r="A55" s="23" t="s">
        <v>34</v>
      </c>
      <c r="B55" s="24"/>
      <c r="C55" s="15">
        <v>8674.5322300000007</v>
      </c>
      <c r="D55" s="16">
        <f>'LS202 Mixed Standards 5;1'!I53</f>
        <v>0.47458077977285135</v>
      </c>
      <c r="E55" s="17">
        <f t="shared" si="3"/>
        <v>0.14960987309888948</v>
      </c>
      <c r="F55" s="98">
        <v>0.99607699999999999</v>
      </c>
      <c r="G55" s="98">
        <v>0.95905923199999998</v>
      </c>
      <c r="H55" s="17">
        <f t="shared" si="6"/>
        <v>0.14902295356672254</v>
      </c>
      <c r="I55" s="17">
        <f t="shared" si="0"/>
        <v>0.14348472999383841</v>
      </c>
      <c r="K55" s="20">
        <f>$I$55/$I$62*100</f>
        <v>14.930391778280383</v>
      </c>
      <c r="L55" s="14">
        <f>[1]M12!$K55</f>
        <v>14.74598885142681</v>
      </c>
      <c r="M55" s="92">
        <f>'LS202'!$K55</f>
        <v>14.930391778280383</v>
      </c>
      <c r="N55" s="92">
        <f>'LS202'!$K55</f>
        <v>14.930391778280383</v>
      </c>
      <c r="O55" s="13">
        <f t="shared" si="7"/>
        <v>14.86892413599586</v>
      </c>
      <c r="P55" s="13">
        <f t="shared" si="8"/>
        <v>0.10646507945826471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0.96102454727657749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LS202 Mixed Standards 5;1</vt:lpstr>
      <vt:lpstr>LS202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2020-03-09T16:31:28Z</dcterms:modified>
</cp:coreProperties>
</file>