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11F6C4FF-C756-404F-8990-5E6FCD832F0F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LB3 Mixed Standards 5;1" sheetId="2" r:id="rId1"/>
    <sheet name="LB3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20" i="29" l="1"/>
  <c r="O20" i="29"/>
  <c r="P23" i="29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<sst xmlns="http://schemas.openxmlformats.org/spreadsheetml/2006/main" count="72" uniqueCount="52">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</sst>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B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B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9.7650252529176385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7.3184273022471933</v>
          </cell>
        </row>
        <row r="25">
          <cell r="K25">
            <v>0</v>
          </cell>
        </row>
        <row r="26">
          <cell r="K26">
            <v>0.56569635029751608</v>
          </cell>
        </row>
        <row r="27">
          <cell r="K27">
            <v>15.272334345316391</v>
          </cell>
        </row>
        <row r="28">
          <cell r="K28">
            <v>8.873094960759806</v>
          </cell>
        </row>
        <row r="29">
          <cell r="K29">
            <v>0.74767935509412364</v>
          </cell>
        </row>
        <row r="30">
          <cell r="K30">
            <v>1.2402267095057624</v>
          </cell>
        </row>
        <row r="31">
          <cell r="K31">
            <v>16.924390084777723</v>
          </cell>
        </row>
        <row r="32">
          <cell r="K32">
            <v>0.89709900019371114</v>
          </cell>
        </row>
        <row r="33">
          <cell r="K33">
            <v>0</v>
          </cell>
        </row>
        <row r="34">
          <cell r="K34">
            <v>4.8912585942573061</v>
          </cell>
        </row>
        <row r="35">
          <cell r="K35">
            <v>0</v>
          </cell>
        </row>
        <row r="36">
          <cell r="K36">
            <v>3.6444428755538723</v>
          </cell>
        </row>
        <row r="37">
          <cell r="K37">
            <v>0.48762459173709771</v>
          </cell>
        </row>
        <row r="38">
          <cell r="K38">
            <v>0</v>
          </cell>
        </row>
        <row r="39">
          <cell r="K39">
            <v>1.1900983541246886</v>
          </cell>
        </row>
        <row r="40">
          <cell r="K40">
            <v>0.88364128344686788</v>
          </cell>
        </row>
        <row r="41">
          <cell r="K41">
            <v>0</v>
          </cell>
        </row>
        <row r="42">
          <cell r="K42">
            <v>2.1795854679347895</v>
          </cell>
        </row>
        <row r="43">
          <cell r="K43">
            <v>0</v>
          </cell>
        </row>
        <row r="44">
          <cell r="K44">
            <v>0.79624918017182233</v>
          </cell>
        </row>
        <row r="45">
          <cell r="K45"/>
        </row>
        <row r="46">
          <cell r="K46">
            <v>0</v>
          </cell>
        </row>
        <row r="47">
          <cell r="K47">
            <v>1.0745919838754545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10.397079267649818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1.8439518747995622</v>
          </cell>
        </row>
        <row r="55">
          <cell r="K55">
            <v>11.007503165338868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Chart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>
        <row r="20">
          <cell r="K20">
            <v>9.8758485243549679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7.5412345006233918</v>
          </cell>
        </row>
        <row r="25">
          <cell r="K25">
            <v>0</v>
          </cell>
        </row>
        <row r="26">
          <cell r="K26">
            <v>0.57173502514627961</v>
          </cell>
        </row>
        <row r="27">
          <cell r="K27">
            <v>15.369168380567308</v>
          </cell>
        </row>
        <row r="28">
          <cell r="K28">
            <v>9.082300833597202</v>
          </cell>
        </row>
        <row r="29">
          <cell r="K29">
            <v>0.74922043064242649</v>
          </cell>
        </row>
        <row r="30">
          <cell r="K30">
            <v>1.2768722165699238</v>
          </cell>
        </row>
        <row r="31">
          <cell r="K31">
            <v>15.520630667999969</v>
          </cell>
        </row>
        <row r="32">
          <cell r="K32">
            <v>0.93629177803312613</v>
          </cell>
        </row>
        <row r="33">
          <cell r="K33">
            <v>0</v>
          </cell>
        </row>
        <row r="34">
          <cell r="K34">
            <v>4.8579710734163495</v>
          </cell>
        </row>
        <row r="35">
          <cell r="K35">
            <v>0</v>
          </cell>
        </row>
        <row r="36">
          <cell r="K36">
            <v>3.6497742125844659</v>
          </cell>
        </row>
        <row r="37">
          <cell r="K37">
            <v>0.51663864698957596</v>
          </cell>
        </row>
        <row r="38">
          <cell r="K38">
            <v>0</v>
          </cell>
        </row>
        <row r="39">
          <cell r="K39">
            <v>1.2096039670527472</v>
          </cell>
        </row>
        <row r="40">
          <cell r="K40">
            <v>0.90997199031033305</v>
          </cell>
        </row>
        <row r="41">
          <cell r="K41">
            <v>0</v>
          </cell>
        </row>
        <row r="42">
          <cell r="K42">
            <v>2.2687412415689057</v>
          </cell>
        </row>
        <row r="43">
          <cell r="K43">
            <v>0</v>
          </cell>
        </row>
        <row r="44">
          <cell r="K44">
            <v>0.74830321434187208</v>
          </cell>
        </row>
        <row r="45">
          <cell r="K45"/>
        </row>
        <row r="46">
          <cell r="K46">
            <v>0</v>
          </cell>
        </row>
        <row r="47">
          <cell r="K47">
            <v>1.0986022029392342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10.721809544901888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1.8775825643827835</v>
          </cell>
        </row>
        <row r="55">
          <cell r="K55">
            <v>11.217698983977261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16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Normal="10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1391.7684300000001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'LB3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'LB3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175.18611999999999</v>
      </c>
      <c r="D20" s="16">
        <f>'LB3 Mixed Standards 5;1'!I18</f>
        <v>0.58399554573934276</v>
      </c>
      <c r="E20" s="17">
        <f>((C20/$I$11)*(($I$7*$I$9)/D20))/1000</f>
        <v>4.3107533465245422E-3</v>
      </c>
      <c r="F20" s="91">
        <v>0.99150000000000005</v>
      </c>
      <c r="G20" s="91">
        <v>0.91139999999999999</v>
      </c>
      <c r="H20" s="17">
        <f>E20*F20</f>
        <v>4.2741119430790842E-3</v>
      </c>
      <c r="I20" s="17">
        <f t="shared" ref="I20:I55" si="0">E20*G20</f>
        <v>3.9288206000224679E-3</v>
      </c>
      <c r="J20" s="90"/>
      <c r="K20" s="20">
        <f>I$20/$I$62*100</f>
        <v>11.98093708114278</v>
      </c>
      <c r="L20" s="14">
        <f>[1]M12!$K20</f>
        <v>9.7650252529176385</v>
      </c>
      <c r="M20" s="14">
        <f>[2]M12!$K20</f>
        <v>9.8758485243549679</v>
      </c>
      <c r="N20" s="92">
        <f>K20</f>
        <v>11.98093708114278</v>
      </c>
      <c r="O20" s="13">
        <f t="shared" ref="O20:O22" si="1">AVERAGE(L20:N20)</f>
        <v>10.540603619471796</v>
      </c>
      <c r="P20" s="13">
        <f t="shared" ref="P20:P23" si="2">STDEV(L20:N20)</f>
        <v>1.2485955349831506</v>
      </c>
    </row>
    <row r="21" spans="1:16" ht="13.5" x14ac:dyDescent="0.25">
      <c r="A21" s="23">
        <v>0.41666666666666669</v>
      </c>
      <c r="B21" s="24"/>
      <c r="C21" s="15">
        <v>0</v>
      </c>
      <c r="D21" s="16">
        <f>'LB3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2">
        <f t="shared" ref="N21:N55" si="4">K21</f>
        <v>0</v>
      </c>
      <c r="O21" s="13">
        <f t="shared" si="1"/>
        <v>0</v>
      </c>
      <c r="P21" s="13">
        <f t="shared" si="2"/>
        <v>0</v>
      </c>
    </row>
    <row r="22" spans="1:16" x14ac:dyDescent="0.2">
      <c r="A22" s="44">
        <v>0.5</v>
      </c>
      <c r="B22" s="44"/>
      <c r="C22" s="89">
        <v>0</v>
      </c>
      <c r="D22" s="16">
        <f>'LB3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5">E22*F22</f>
        <v>0</v>
      </c>
      <c r="I22" s="17"/>
      <c r="K22" s="20"/>
      <c r="L22" s="14">
        <f>[1]M12!$K22</f>
        <v>0</v>
      </c>
      <c r="M22" s="14">
        <f>[2]M12!$K22</f>
        <v>0</v>
      </c>
      <c r="N22" s="92">
        <f t="shared" si="4"/>
        <v>0</v>
      </c>
      <c r="O22" s="13">
        <f t="shared" si="1"/>
        <v>0</v>
      </c>
      <c r="P22" s="13">
        <f t="shared" si="2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'LB3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2">
        <f t="shared" si="4"/>
        <v>0</v>
      </c>
      <c r="O23" s="13">
        <f>AVERAGE(L23:N23)</f>
        <v>0</v>
      </c>
      <c r="P23" s="13">
        <f t="shared" si="2"/>
        <v>0</v>
      </c>
    </row>
    <row r="24" spans="1:16" ht="13.5" x14ac:dyDescent="0.25">
      <c r="A24" s="44">
        <v>0.58333333333333337</v>
      </c>
      <c r="B24" s="44"/>
      <c r="C24" s="15">
        <v>84.334050000000005</v>
      </c>
      <c r="D24" s="16">
        <f>'LB3 Mixed Standards 5;1'!I22</f>
        <v>0.52228332313720438</v>
      </c>
      <c r="E24" s="17">
        <f>((C24/$I$11)*(($I$7*$I$9)/D24))/1000</f>
        <v>2.3203837373172434E-3</v>
      </c>
      <c r="F24" s="18">
        <v>0.99450000000000005</v>
      </c>
      <c r="G24" s="18">
        <v>0.94210000000000005</v>
      </c>
      <c r="H24" s="17">
        <f t="shared" si="5"/>
        <v>2.3076216267619988E-3</v>
      </c>
      <c r="I24" s="17">
        <f t="shared" si="0"/>
        <v>2.1860335189265749E-3</v>
      </c>
      <c r="K24" s="20">
        <f>$I$24/$I$62*100</f>
        <v>6.6663084711423739</v>
      </c>
      <c r="L24" s="14">
        <f>[1]M12!$K24</f>
        <v>7.3184273022471933</v>
      </c>
      <c r="M24" s="14">
        <f>[2]M12!$K24</f>
        <v>7.5412345006233918</v>
      </c>
      <c r="N24" s="92">
        <f t="shared" si="4"/>
        <v>6.6663084711423739</v>
      </c>
      <c r="O24" s="13">
        <f t="shared" ref="O24:O55" si="6">AVERAGE(L24:N24)</f>
        <v>7.175323424670986</v>
      </c>
      <c r="P24" s="13">
        <f t="shared" ref="P24:P55" si="7">STDEV(L24:N24)</f>
        <v>0.45467892968430407</v>
      </c>
    </row>
    <row r="25" spans="1:16" ht="13.5" x14ac:dyDescent="0.25">
      <c r="A25" s="44">
        <v>0.58402777777777781</v>
      </c>
      <c r="B25" s="44"/>
      <c r="C25" s="15"/>
      <c r="D25" s="16">
        <f>'LB3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5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2">
        <f t="shared" si="4"/>
        <v>0</v>
      </c>
      <c r="O25" s="13">
        <f t="shared" si="6"/>
        <v>0</v>
      </c>
      <c r="P25" s="13">
        <f t="shared" si="7"/>
        <v>0</v>
      </c>
    </row>
    <row r="26" spans="1:16" ht="13.5" x14ac:dyDescent="0.25">
      <c r="A26" s="23">
        <v>0.625</v>
      </c>
      <c r="B26" s="24"/>
      <c r="C26" s="15"/>
      <c r="D26" s="16">
        <f>'LB3 Mixed Standards 5;1'!I24</f>
        <v>0.50984323737882487</v>
      </c>
      <c r="E26" s="17">
        <f t="shared" si="3"/>
        <v>0</v>
      </c>
      <c r="F26" s="18">
        <v>0.99480000000000002</v>
      </c>
      <c r="G26" s="18">
        <v>0.94530000000000003</v>
      </c>
      <c r="H26" s="17">
        <f t="shared" si="5"/>
        <v>0</v>
      </c>
      <c r="I26" s="17">
        <f t="shared" si="0"/>
        <v>0</v>
      </c>
      <c r="K26" s="20">
        <f>$I$26/$I$62*100</f>
        <v>0</v>
      </c>
      <c r="L26" s="14">
        <f>[1]M12!$K26</f>
        <v>0.56569635029751608</v>
      </c>
      <c r="M26" s="14">
        <f>[2]M12!$K26</f>
        <v>0.57173502514627961</v>
      </c>
      <c r="N26" s="92">
        <f t="shared" si="4"/>
        <v>0</v>
      </c>
      <c r="O26" s="13">
        <f t="shared" si="6"/>
        <v>0.37914379181459856</v>
      </c>
      <c r="P26" s="13">
        <f t="shared" si="7"/>
        <v>0.32836203731878927</v>
      </c>
    </row>
    <row r="27" spans="1:16" ht="13.5" x14ac:dyDescent="0.25">
      <c r="A27" s="44">
        <v>0.66666666666666663</v>
      </c>
      <c r="B27" s="44"/>
      <c r="C27" s="15">
        <v>196.44995</v>
      </c>
      <c r="D27" s="16">
        <f>'LB3 Mixed Standards 5;1'!I25</f>
        <v>0.52322337655136741</v>
      </c>
      <c r="E27" s="17">
        <f t="shared" si="3"/>
        <v>5.3954515637708398E-3</v>
      </c>
      <c r="F27" s="93">
        <v>0.99480000000000002</v>
      </c>
      <c r="G27" s="18">
        <v>0.94169999999999998</v>
      </c>
      <c r="H27" s="17">
        <f t="shared" si="5"/>
        <v>5.3673952156392318E-3</v>
      </c>
      <c r="I27" s="17">
        <f t="shared" si="0"/>
        <v>5.0808967376030001E-3</v>
      </c>
      <c r="K27" s="20">
        <f>$I$27/$I$62*100</f>
        <v>15.494192870159825</v>
      </c>
      <c r="L27" s="14">
        <f>[1]M12!$K27</f>
        <v>15.272334345316391</v>
      </c>
      <c r="M27" s="14">
        <f>[2]M12!$K27</f>
        <v>15.369168380567308</v>
      </c>
      <c r="N27" s="92">
        <f t="shared" si="4"/>
        <v>15.494192870159825</v>
      </c>
      <c r="O27" s="13">
        <f t="shared" si="6"/>
        <v>15.378565198681173</v>
      </c>
      <c r="P27" s="13">
        <f t="shared" si="7"/>
        <v>0.11122736355962479</v>
      </c>
    </row>
    <row r="28" spans="1:16" ht="13.5" x14ac:dyDescent="0.25">
      <c r="A28" s="44">
        <v>0.66736111111111107</v>
      </c>
      <c r="B28" s="44"/>
      <c r="C28" s="15">
        <v>102.91825</v>
      </c>
      <c r="D28" s="16">
        <f>'LB3 Mixed Standards 5;1'!I26</f>
        <v>0.52518037315984534</v>
      </c>
      <c r="E28" s="17">
        <f t="shared" si="3"/>
        <v>2.8160925274107757E-3</v>
      </c>
      <c r="F28" s="18">
        <v>0.995</v>
      </c>
      <c r="G28" s="18">
        <v>0.94810000000000005</v>
      </c>
      <c r="H28" s="17">
        <f t="shared" si="5"/>
        <v>2.802012064773722E-3</v>
      </c>
      <c r="I28" s="17">
        <f t="shared" si="0"/>
        <v>2.6699373252381566E-3</v>
      </c>
      <c r="K28" s="20">
        <f>$I$28/$I$62*100</f>
        <v>8.1419729636140854</v>
      </c>
      <c r="L28" s="14">
        <f>[1]M12!$K28</f>
        <v>8.873094960759806</v>
      </c>
      <c r="M28" s="14">
        <f>[2]M12!$K28</f>
        <v>9.082300833597202</v>
      </c>
      <c r="N28" s="92">
        <f t="shared" si="4"/>
        <v>8.1419729636140854</v>
      </c>
      <c r="O28" s="13">
        <f t="shared" si="6"/>
        <v>8.699122919323699</v>
      </c>
      <c r="P28" s="13">
        <f t="shared" si="7"/>
        <v>0.49371431938706362</v>
      </c>
    </row>
    <row r="29" spans="1:16" ht="13.5" x14ac:dyDescent="0.25">
      <c r="A29" s="44">
        <v>0.70833333333333337</v>
      </c>
      <c r="B29" s="44"/>
      <c r="C29" s="15">
        <v>13.7659</v>
      </c>
      <c r="D29" s="16">
        <f>'LB3 Mixed Standards 5;1'!I27</f>
        <v>0.5249342140817479</v>
      </c>
      <c r="E29" s="17">
        <f t="shared" si="3"/>
        <v>3.7684498920145083E-4</v>
      </c>
      <c r="F29" s="18">
        <v>0.995</v>
      </c>
      <c r="G29" s="18">
        <v>0.94769999999999999</v>
      </c>
      <c r="H29" s="17">
        <f t="shared" si="5"/>
        <v>3.7496076425544357E-4</v>
      </c>
      <c r="I29" s="17">
        <f t="shared" si="0"/>
        <v>3.5713599626621494E-4</v>
      </c>
      <c r="K29" s="20">
        <f>$I$29/$I$62*100</f>
        <v>1.0890860989306295</v>
      </c>
      <c r="L29" s="14">
        <f>[1]M12!$K29</f>
        <v>0.74767935509412364</v>
      </c>
      <c r="M29" s="14">
        <f>[2]M12!$K29</f>
        <v>0.74922043064242649</v>
      </c>
      <c r="N29" s="92">
        <f t="shared" si="4"/>
        <v>1.0890860989306295</v>
      </c>
      <c r="O29" s="13">
        <f t="shared" si="6"/>
        <v>0.86199529488905979</v>
      </c>
      <c r="P29" s="13">
        <f t="shared" si="7"/>
        <v>0.19666791474118608</v>
      </c>
    </row>
    <row r="30" spans="1:16" ht="13.5" x14ac:dyDescent="0.25">
      <c r="A30" s="44">
        <v>0.7090277777777777</v>
      </c>
      <c r="B30" s="44"/>
      <c r="C30" s="15"/>
      <c r="D30" s="16">
        <f>'LB3 Mixed Standards 5;1'!I28</f>
        <v>0.52931603330530186</v>
      </c>
      <c r="E30" s="17">
        <f t="shared" si="3"/>
        <v>0</v>
      </c>
      <c r="F30" s="18">
        <v>0.99529999999999996</v>
      </c>
      <c r="G30" s="18">
        <v>0.95069999999999999</v>
      </c>
      <c r="H30" s="17">
        <f t="shared" si="5"/>
        <v>0</v>
      </c>
      <c r="I30" s="17">
        <f t="shared" si="0"/>
        <v>0</v>
      </c>
      <c r="K30" s="20">
        <f>$I$30/$I$62*100</f>
        <v>0</v>
      </c>
      <c r="L30" s="14">
        <f>[1]M12!$K30</f>
        <v>1.2402267095057624</v>
      </c>
      <c r="M30" s="14">
        <f>[2]M12!$K30</f>
        <v>1.2768722165699238</v>
      </c>
      <c r="N30" s="92">
        <f t="shared" si="4"/>
        <v>0</v>
      </c>
      <c r="O30" s="13">
        <f t="shared" si="6"/>
        <v>0.83903297535856203</v>
      </c>
      <c r="P30" s="13">
        <f t="shared" si="7"/>
        <v>0.72685485043526976</v>
      </c>
    </row>
    <row r="31" spans="1:16" ht="13.5" x14ac:dyDescent="0.25">
      <c r="A31" s="23">
        <v>0.75</v>
      </c>
      <c r="B31" s="24"/>
      <c r="C31" s="15">
        <v>287.70215000000002</v>
      </c>
      <c r="D31" s="16">
        <f>'LB3 Mixed Standards 5;1'!I29</f>
        <v>0.57207398693293676</v>
      </c>
      <c r="E31" s="17">
        <f>((C31/$I$11)*(($I$7*$I$9)/D31))/1000</f>
        <v>7.2269312262466506E-3</v>
      </c>
      <c r="F31" s="18">
        <v>0.99524199999999996</v>
      </c>
      <c r="G31" s="18">
        <v>0.95034395000000005</v>
      </c>
      <c r="H31" s="17">
        <f t="shared" si="5"/>
        <v>7.1925454874721684E-3</v>
      </c>
      <c r="I31" s="17">
        <f t="shared" si="0"/>
        <v>6.8680703679295857E-3</v>
      </c>
      <c r="K31" s="20">
        <f>$I$31/$I$62*100</f>
        <v>20.944178246915868</v>
      </c>
      <c r="L31" s="14">
        <f>[1]M12!$K31</f>
        <v>16.924390084777723</v>
      </c>
      <c r="M31" s="14">
        <f>[2]M12!$K31</f>
        <v>15.520630667999969</v>
      </c>
      <c r="N31" s="92">
        <f t="shared" si="4"/>
        <v>20.944178246915868</v>
      </c>
      <c r="O31" s="13">
        <f t="shared" si="6"/>
        <v>17.796399666564522</v>
      </c>
      <c r="P31" s="13">
        <f t="shared" si="7"/>
        <v>2.8149631646323701</v>
      </c>
    </row>
    <row r="32" spans="1:16" ht="13.5" x14ac:dyDescent="0.25">
      <c r="A32" s="44">
        <v>0.75069444444444444</v>
      </c>
      <c r="B32" s="44"/>
      <c r="C32" s="15">
        <v>10.240930000000001</v>
      </c>
      <c r="D32" s="16">
        <f>'LB3 Mixed Standards 5;1'!I30</f>
        <v>0.5560986679727572</v>
      </c>
      <c r="E32" s="17">
        <f>((C32/$I$11)*(($I$7*$I$9)/D32))/1000</f>
        <v>2.6463699563776365E-4</v>
      </c>
      <c r="F32" s="18">
        <v>0.99550000000000005</v>
      </c>
      <c r="G32" s="18">
        <v>0.95269999999999999</v>
      </c>
      <c r="H32" s="17">
        <f t="shared" si="5"/>
        <v>2.6344612915739374E-4</v>
      </c>
      <c r="I32" s="17">
        <f t="shared" si="0"/>
        <v>2.5211966574409741E-4</v>
      </c>
      <c r="K32" s="20">
        <f>$I$32/$I$62*100</f>
        <v>0.76883883478454218</v>
      </c>
      <c r="L32" s="14">
        <f>[1]M12!$K32</f>
        <v>0.89709900019371114</v>
      </c>
      <c r="M32" s="14">
        <f>[2]M12!$K32</f>
        <v>0.93629177803312613</v>
      </c>
      <c r="N32" s="92">
        <f t="shared" si="4"/>
        <v>0.76883883478454218</v>
      </c>
      <c r="O32" s="13">
        <f t="shared" si="6"/>
        <v>0.86740987100379308</v>
      </c>
      <c r="P32" s="13">
        <f t="shared" si="7"/>
        <v>8.7585417420339443E-2</v>
      </c>
    </row>
    <row r="33" spans="1:16" ht="13.5" x14ac:dyDescent="0.25">
      <c r="A33" s="44" t="s">
        <v>46</v>
      </c>
      <c r="B33" s="44"/>
      <c r="C33" s="15"/>
      <c r="D33" s="16">
        <f>'LB3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2">
        <f t="shared" si="4"/>
        <v>0</v>
      </c>
      <c r="O33" s="13">
        <f t="shared" si="6"/>
        <v>0</v>
      </c>
      <c r="P33" s="13">
        <f t="shared" si="7"/>
        <v>0</v>
      </c>
    </row>
    <row r="34" spans="1:16" ht="13.5" x14ac:dyDescent="0.25">
      <c r="A34" s="44" t="s">
        <v>47</v>
      </c>
      <c r="B34" s="44"/>
      <c r="C34" s="15">
        <v>70.723230000000001</v>
      </c>
      <c r="D34" s="16">
        <f>'LB3 Mixed Standards 5;1'!I32</f>
        <v>0.57307258596630672</v>
      </c>
      <c r="E34" s="17">
        <f>((C34/$I$11)*(($I$7*$I$9)/D34))/1000</f>
        <v>1.7734357873389725E-3</v>
      </c>
      <c r="F34" s="18">
        <v>0.99539999999999995</v>
      </c>
      <c r="G34" s="18">
        <v>0.95240000000000002</v>
      </c>
      <c r="H34" s="17">
        <f t="shared" si="5"/>
        <v>1.7652779827172132E-3</v>
      </c>
      <c r="I34" s="17">
        <f t="shared" si="0"/>
        <v>1.6890202438616375E-3</v>
      </c>
      <c r="K34" s="20">
        <f>$I$34/$I$62*100</f>
        <v>5.1506666581739555</v>
      </c>
      <c r="L34" s="14">
        <f>[1]M12!$K34</f>
        <v>4.8912585942573061</v>
      </c>
      <c r="M34" s="14">
        <f>[2]M12!$K34</f>
        <v>4.8579710734163495</v>
      </c>
      <c r="N34" s="92">
        <f t="shared" si="4"/>
        <v>5.1506666581739555</v>
      </c>
      <c r="O34" s="13">
        <f t="shared" si="6"/>
        <v>4.9666321086158707</v>
      </c>
      <c r="P34" s="13">
        <f t="shared" si="7"/>
        <v>0.16024528490479759</v>
      </c>
    </row>
    <row r="35" spans="1:16" ht="13.5" x14ac:dyDescent="0.25">
      <c r="A35" s="44">
        <v>0.79166666666666663</v>
      </c>
      <c r="B35" s="44"/>
      <c r="C35" s="15"/>
      <c r="D35" s="16">
        <f>'LB3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5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2">
        <f t="shared" si="4"/>
        <v>0</v>
      </c>
      <c r="O35" s="13">
        <f t="shared" si="6"/>
        <v>0</v>
      </c>
      <c r="P35" s="13">
        <f t="shared" si="7"/>
        <v>0</v>
      </c>
    </row>
    <row r="36" spans="1:16" ht="13.5" x14ac:dyDescent="0.25">
      <c r="A36" s="44">
        <v>0.83333333333333337</v>
      </c>
      <c r="B36" s="44"/>
      <c r="C36" s="15">
        <v>32.557450000000003</v>
      </c>
      <c r="D36" s="16">
        <f>'LB3 Mixed Standards 5;1'!I34</f>
        <v>0.36080032307251586</v>
      </c>
      <c r="E36" s="17">
        <f t="shared" si="3"/>
        <v>1.2967208059244482E-3</v>
      </c>
      <c r="F36" s="18">
        <v>0.99590000000000001</v>
      </c>
      <c r="G36" s="18">
        <v>0.95699999999999996</v>
      </c>
      <c r="H36" s="17">
        <f t="shared" si="5"/>
        <v>1.291404250620158E-3</v>
      </c>
      <c r="I36" s="17">
        <f t="shared" si="0"/>
        <v>1.2409618112696969E-3</v>
      </c>
      <c r="K36" s="20">
        <f>$I$36/$I$62*100</f>
        <v>3.7843126206470705</v>
      </c>
      <c r="L36" s="14">
        <f>[1]M12!$K36</f>
        <v>3.6444428755538723</v>
      </c>
      <c r="M36" s="14">
        <f>[2]M12!$K36</f>
        <v>3.6497742125844659</v>
      </c>
      <c r="N36" s="92">
        <f t="shared" si="4"/>
        <v>3.7843126206470705</v>
      </c>
      <c r="O36" s="13">
        <f t="shared" si="6"/>
        <v>3.6928432362618029</v>
      </c>
      <c r="P36" s="13">
        <f t="shared" si="7"/>
        <v>7.9259649245365243E-2</v>
      </c>
    </row>
    <row r="37" spans="1:16" ht="13.5" x14ac:dyDescent="0.25">
      <c r="A37" s="23" t="s">
        <v>28</v>
      </c>
      <c r="B37" s="24"/>
      <c r="C37" s="15">
        <v>7.8708600000000004</v>
      </c>
      <c r="D37" s="16">
        <f>'LB3 Mixed Standards 5;1'!I35</f>
        <v>0.81100982709706071</v>
      </c>
      <c r="E37" s="17">
        <f t="shared" si="3"/>
        <v>1.3946302649856475E-4</v>
      </c>
      <c r="F37" s="18">
        <v>0.99540499999999998</v>
      </c>
      <c r="G37" s="18">
        <v>0.95204597000000002</v>
      </c>
      <c r="H37" s="17">
        <f t="shared" si="5"/>
        <v>1.3882219389180385E-4</v>
      </c>
      <c r="I37" s="17">
        <f t="shared" si="0"/>
        <v>1.3277521234196179E-4</v>
      </c>
      <c r="K37" s="20">
        <f>$I$37/$I$62*100</f>
        <v>0.40489796479771045</v>
      </c>
      <c r="L37" s="14">
        <f>[1]M12!$K37</f>
        <v>0.48762459173709771</v>
      </c>
      <c r="M37" s="14">
        <f>[2]M12!$K37</f>
        <v>0.51663864698957596</v>
      </c>
      <c r="N37" s="92">
        <f t="shared" si="4"/>
        <v>0.40489796479771045</v>
      </c>
      <c r="O37" s="13">
        <f t="shared" si="6"/>
        <v>0.46972040117479469</v>
      </c>
      <c r="P37" s="13">
        <f t="shared" si="7"/>
        <v>5.7982023455070461E-2</v>
      </c>
    </row>
    <row r="38" spans="1:16" ht="13.5" x14ac:dyDescent="0.25">
      <c r="A38" s="23">
        <v>0.8340277777777777</v>
      </c>
      <c r="B38" s="24"/>
      <c r="C38" s="15"/>
      <c r="D38" s="16">
        <f>'LB3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5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2">
        <f t="shared" si="4"/>
        <v>0</v>
      </c>
      <c r="O38" s="13">
        <f t="shared" si="6"/>
        <v>0</v>
      </c>
      <c r="P38" s="13">
        <f t="shared" si="7"/>
        <v>0</v>
      </c>
    </row>
    <row r="39" spans="1:16" ht="13.5" x14ac:dyDescent="0.25">
      <c r="A39" s="23" t="s">
        <v>29</v>
      </c>
      <c r="B39" s="24"/>
      <c r="C39" s="15">
        <v>15.37504</v>
      </c>
      <c r="D39" s="16">
        <f>'LB3 Mixed Standards 5;1'!I37</f>
        <v>0.57334694994039437</v>
      </c>
      <c r="E39" s="17">
        <f t="shared" si="3"/>
        <v>3.8535567800426437E-4</v>
      </c>
      <c r="F39" s="18">
        <v>0.99539999999999995</v>
      </c>
      <c r="G39" s="18">
        <v>0.95199999999999996</v>
      </c>
      <c r="H39" s="17">
        <f t="shared" si="5"/>
        <v>3.8358304188544471E-4</v>
      </c>
      <c r="I39" s="17">
        <f t="shared" si="0"/>
        <v>3.6685860546005966E-4</v>
      </c>
      <c r="K39" s="20">
        <f>$I$39/$I$62*100</f>
        <v>1.1187351923545765</v>
      </c>
      <c r="L39" s="14">
        <f>[1]M12!$K39</f>
        <v>1.1900983541246886</v>
      </c>
      <c r="M39" s="14">
        <f>[2]M12!$K39</f>
        <v>1.2096039670527472</v>
      </c>
      <c r="N39" s="92">
        <f t="shared" si="4"/>
        <v>1.1187351923545765</v>
      </c>
      <c r="O39" s="13">
        <f t="shared" si="6"/>
        <v>1.1728125045106708</v>
      </c>
      <c r="P39" s="13">
        <f t="shared" si="7"/>
        <v>4.7837056780758939E-2</v>
      </c>
    </row>
    <row r="40" spans="1:16" ht="13.5" x14ac:dyDescent="0.25">
      <c r="A40" s="44">
        <v>0.875</v>
      </c>
      <c r="B40" s="44"/>
      <c r="C40" s="15">
        <v>10.54579</v>
      </c>
      <c r="D40" s="16">
        <f>'LB3 Mixed Standards 5;1'!I38</f>
        <v>0.57169928898171185</v>
      </c>
      <c r="E40" s="17">
        <f>((C40/$I$11)*(($I$7*$I$9)/D40))/1000</f>
        <v>2.6507848601858196E-4</v>
      </c>
      <c r="F40" s="18">
        <v>0.99605399999999999</v>
      </c>
      <c r="G40" s="18">
        <v>0.95881644600000004</v>
      </c>
      <c r="H40" s="17">
        <f>E40*F40</f>
        <v>2.6403248631275264E-4</v>
      </c>
      <c r="I40" s="17">
        <f>E40*G40</f>
        <v>2.5416161187539744E-4</v>
      </c>
      <c r="K40" s="20">
        <f>$I$40/$I$62*100</f>
        <v>0.77506574881621082</v>
      </c>
      <c r="L40" s="14">
        <f>[1]M12!$K40</f>
        <v>0.88364128344686788</v>
      </c>
      <c r="M40" s="14">
        <f>[2]M12!$K40</f>
        <v>0.90997199031033305</v>
      </c>
      <c r="N40" s="92">
        <f t="shared" si="4"/>
        <v>0.77506574881621082</v>
      </c>
      <c r="O40" s="13">
        <f t="shared" si="6"/>
        <v>0.85622634085780402</v>
      </c>
      <c r="P40" s="94">
        <f t="shared" si="7"/>
        <v>7.150949451918158E-2</v>
      </c>
    </row>
    <row r="41" spans="1:16" ht="13.5" x14ac:dyDescent="0.25">
      <c r="A41" s="23">
        <v>0.83472222222222225</v>
      </c>
      <c r="B41" s="24"/>
      <c r="C41" s="15"/>
      <c r="D41" s="16">
        <f>'LB3 Mixed Standards 5;1'!I39</f>
        <v>0.57248541312805568</v>
      </c>
      <c r="E41" s="17">
        <f t="shared" ref="E41" si="8">((C41/$I$11)*(($I$7*$I$9)/D41))/1000</f>
        <v>0</v>
      </c>
      <c r="F41" s="18">
        <v>0.99583299999999997</v>
      </c>
      <c r="G41" s="18">
        <v>0.95651359599999997</v>
      </c>
      <c r="H41" s="17">
        <f t="shared" ref="H41" si="9">E41*F41</f>
        <v>0</v>
      </c>
      <c r="I41" s="17">
        <f t="shared" ref="I41" si="10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2">
        <f t="shared" si="4"/>
        <v>0</v>
      </c>
      <c r="O41" s="13">
        <f t="shared" si="6"/>
        <v>0</v>
      </c>
      <c r="P41" s="13">
        <f t="shared" si="7"/>
        <v>0</v>
      </c>
    </row>
    <row r="42" spans="1:16" ht="13.5" x14ac:dyDescent="0.25">
      <c r="A42" s="50" t="s">
        <v>45</v>
      </c>
      <c r="B42" s="24"/>
      <c r="C42" s="15">
        <v>25.40363</v>
      </c>
      <c r="D42" s="16">
        <f>'LB3 Mixed Standards 5;1'!I40</f>
        <v>0.57248541312805568</v>
      </c>
      <c r="E42" s="17">
        <f t="shared" si="3"/>
        <v>6.3766762495097115E-4</v>
      </c>
      <c r="F42" s="18">
        <v>0.99583299999999997</v>
      </c>
      <c r="G42" s="18">
        <v>0.95651359599999997</v>
      </c>
      <c r="H42" s="17">
        <f t="shared" si="5"/>
        <v>6.3501046395780044E-4</v>
      </c>
      <c r="I42" s="17">
        <f t="shared" si="0"/>
        <v>6.0993775299463275E-4</v>
      </c>
      <c r="K42" s="20">
        <f>$I$42/$I$62*100</f>
        <v>1.860004969939455</v>
      </c>
      <c r="L42" s="14">
        <f>[1]M12!$K42</f>
        <v>2.1795854679347895</v>
      </c>
      <c r="M42" s="14">
        <f>[2]M12!$K42</f>
        <v>2.2687412415689057</v>
      </c>
      <c r="N42" s="92">
        <f t="shared" si="4"/>
        <v>1.860004969939455</v>
      </c>
      <c r="O42" s="13">
        <f t="shared" si="6"/>
        <v>2.10277722648105</v>
      </c>
      <c r="P42" s="13">
        <f t="shared" si="7"/>
        <v>0.21492083287293948</v>
      </c>
    </row>
    <row r="43" spans="1:16" ht="13.5" x14ac:dyDescent="0.25">
      <c r="A43" s="23">
        <v>0.91666666666666663</v>
      </c>
      <c r="B43" s="24"/>
      <c r="C43" s="15"/>
      <c r="D43" s="16">
        <f>'LB3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5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2">
        <f t="shared" si="4"/>
        <v>0</v>
      </c>
      <c r="O43" s="13">
        <f t="shared" si="6"/>
        <v>0</v>
      </c>
      <c r="P43" s="13">
        <f t="shared" si="7"/>
        <v>0</v>
      </c>
    </row>
    <row r="44" spans="1:16" ht="13.5" x14ac:dyDescent="0.25">
      <c r="A44" s="23" t="s">
        <v>30</v>
      </c>
      <c r="B44" s="24"/>
      <c r="C44" s="15">
        <v>13.05433</v>
      </c>
      <c r="D44" s="16">
        <f>'LB3 Mixed Standards 5;1'!I42</f>
        <v>0.47474204470894843</v>
      </c>
      <c r="E44" s="17">
        <f t="shared" si="3"/>
        <v>3.9514810696746663E-4</v>
      </c>
      <c r="F44" s="95">
        <v>0.995807</v>
      </c>
      <c r="G44" s="95">
        <v>0.95624246800000001</v>
      </c>
      <c r="H44" s="17">
        <f t="shared" si="5"/>
        <v>3.9349125095495201E-4</v>
      </c>
      <c r="I44" s="17">
        <f t="shared" si="0"/>
        <v>3.7785740103209831E-4</v>
      </c>
      <c r="K44" s="20">
        <f>$I$44/$I$62*100</f>
        <v>1.1522760157040044</v>
      </c>
      <c r="L44" s="14">
        <f>[1]M12!$K44</f>
        <v>0.79624918017182233</v>
      </c>
      <c r="M44" s="14">
        <f>[2]M12!$K44</f>
        <v>0.74830321434187208</v>
      </c>
      <c r="N44" s="92">
        <f t="shared" si="4"/>
        <v>1.1522760157040044</v>
      </c>
      <c r="O44" s="13">
        <f t="shared" si="6"/>
        <v>0.8989428034058996</v>
      </c>
      <c r="P44" s="13">
        <f t="shared" si="7"/>
        <v>0.22069887006914868</v>
      </c>
    </row>
    <row r="45" spans="1:16" x14ac:dyDescent="0.2">
      <c r="A45" s="23">
        <v>0.91736111111111107</v>
      </c>
      <c r="B45" s="24"/>
      <c r="C45" s="96" t="s">
        <v>44</v>
      </c>
      <c r="D45" s="16">
        <f>'LB3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5"/>
        <v>#VALUE!</v>
      </c>
      <c r="I45" s="17"/>
      <c r="K45" s="20"/>
      <c r="L45" s="14">
        <f>[1]M12!$K45</f>
        <v>0</v>
      </c>
      <c r="M45" s="14">
        <f>[2]M12!$K45</f>
        <v>0</v>
      </c>
      <c r="N45" s="92">
        <f t="shared" si="4"/>
        <v>0</v>
      </c>
      <c r="O45" s="13">
        <f t="shared" si="6"/>
        <v>0</v>
      </c>
      <c r="P45" s="13">
        <f t="shared" si="7"/>
        <v>0</v>
      </c>
    </row>
    <row r="46" spans="1:16" ht="13.5" x14ac:dyDescent="0.25">
      <c r="A46" s="23" t="s">
        <v>31</v>
      </c>
      <c r="B46" s="24"/>
      <c r="C46" s="15"/>
      <c r="D46" s="16">
        <f>'LB3 Mixed Standards 5;1'!I44</f>
        <v>0.75924000000000036</v>
      </c>
      <c r="E46" s="17">
        <f t="shared" si="3"/>
        <v>0</v>
      </c>
      <c r="F46" s="97">
        <v>0.99580000000000002</v>
      </c>
      <c r="G46" s="97">
        <v>0.95620000000000005</v>
      </c>
      <c r="H46" s="17">
        <f t="shared" si="5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2">
        <f t="shared" si="4"/>
        <v>0</v>
      </c>
      <c r="O46" s="13">
        <f t="shared" si="6"/>
        <v>0</v>
      </c>
      <c r="P46" s="13">
        <f t="shared" si="7"/>
        <v>0</v>
      </c>
    </row>
    <row r="47" spans="1:16" ht="13.5" x14ac:dyDescent="0.25">
      <c r="A47" s="23" t="s">
        <v>32</v>
      </c>
      <c r="B47" s="24"/>
      <c r="C47" s="15"/>
      <c r="D47" s="16">
        <f>'LB3 Mixed Standards 5;1'!I45</f>
        <v>0.56695087597379212</v>
      </c>
      <c r="E47" s="17">
        <f t="shared" si="3"/>
        <v>0</v>
      </c>
      <c r="F47" s="95">
        <v>0.99578100000000003</v>
      </c>
      <c r="G47" s="95">
        <v>0.95596872600000005</v>
      </c>
      <c r="H47" s="17">
        <f t="shared" si="5"/>
        <v>0</v>
      </c>
      <c r="I47" s="17">
        <f t="shared" si="0"/>
        <v>0</v>
      </c>
      <c r="K47" s="20">
        <f>$I$47/$I$62*100</f>
        <v>0</v>
      </c>
      <c r="L47" s="14">
        <f>[1]M12!$K47</f>
        <v>1.0745919838754545</v>
      </c>
      <c r="M47" s="14">
        <f>[2]M12!$K47</f>
        <v>1.0986022029392342</v>
      </c>
      <c r="N47" s="92">
        <f t="shared" si="4"/>
        <v>0</v>
      </c>
      <c r="O47" s="13">
        <f t="shared" si="6"/>
        <v>0.72439806227156289</v>
      </c>
      <c r="P47" s="13">
        <f t="shared" si="7"/>
        <v>0.62746198061872183</v>
      </c>
    </row>
    <row r="48" spans="1:16" ht="13.5" x14ac:dyDescent="0.25">
      <c r="A48" s="50">
        <v>0.95833333333333337</v>
      </c>
      <c r="B48" s="24"/>
      <c r="C48" s="15"/>
      <c r="D48" s="16">
        <f>'LB3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2">
        <f t="shared" si="4"/>
        <v>0</v>
      </c>
      <c r="O48" s="13">
        <f t="shared" si="6"/>
        <v>0</v>
      </c>
      <c r="P48" s="13">
        <f t="shared" si="7"/>
        <v>0</v>
      </c>
    </row>
    <row r="49" spans="1:16" ht="13.5" x14ac:dyDescent="0.25">
      <c r="A49" s="50">
        <v>0.91805555555555562</v>
      </c>
      <c r="B49" s="24"/>
      <c r="C49" s="15"/>
      <c r="D49" s="16">
        <f>'LB3 Mixed Standards 5;1'!I47</f>
        <v>0.49902505290589699</v>
      </c>
      <c r="E49" s="17">
        <f t="shared" si="3"/>
        <v>0</v>
      </c>
      <c r="F49" s="95">
        <v>0.99616700000000002</v>
      </c>
      <c r="G49" s="95">
        <v>0.95999944110000002</v>
      </c>
      <c r="H49" s="17">
        <f t="shared" si="5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2">
        <f t="shared" si="4"/>
        <v>0</v>
      </c>
      <c r="O49" s="13">
        <f t="shared" si="6"/>
        <v>0</v>
      </c>
      <c r="P49" s="13">
        <f t="shared" si="7"/>
        <v>0</v>
      </c>
    </row>
    <row r="50" spans="1:16" x14ac:dyDescent="0.2">
      <c r="A50" s="50" t="s">
        <v>25</v>
      </c>
      <c r="B50" s="51"/>
      <c r="C50" s="96"/>
      <c r="D50" s="16">
        <f>'LB3 Mixed Standards 5;1'!I48</f>
        <v>0.51761976434928081</v>
      </c>
      <c r="E50" s="17">
        <f t="shared" si="3"/>
        <v>0</v>
      </c>
      <c r="F50" s="95">
        <v>0.99575400000000003</v>
      </c>
      <c r="G50" s="95">
        <v>0.95568958100000001</v>
      </c>
      <c r="H50" s="17">
        <f t="shared" si="5"/>
        <v>0</v>
      </c>
      <c r="I50" s="17"/>
      <c r="K50" s="20"/>
      <c r="L50" s="14">
        <f>[1]M12!$K50</f>
        <v>0</v>
      </c>
      <c r="M50" s="14">
        <f>[2]M12!$K50</f>
        <v>0</v>
      </c>
      <c r="N50" s="92">
        <f t="shared" si="4"/>
        <v>0</v>
      </c>
      <c r="O50" s="13">
        <f t="shared" si="6"/>
        <v>0</v>
      </c>
      <c r="P50" s="13">
        <f t="shared" si="7"/>
        <v>0</v>
      </c>
    </row>
    <row r="51" spans="1:16" ht="13.5" x14ac:dyDescent="0.25">
      <c r="A51" s="50" t="s">
        <v>33</v>
      </c>
      <c r="B51" s="24"/>
      <c r="C51" s="15">
        <v>116.06227</v>
      </c>
      <c r="D51" s="16">
        <f>'LB3 Mixed Standards 5;1'!I49</f>
        <v>0.53474774135716341</v>
      </c>
      <c r="E51" s="17">
        <f t="shared" si="3"/>
        <v>3.1189263263978312E-3</v>
      </c>
      <c r="F51" s="95">
        <v>0.99648800000000004</v>
      </c>
      <c r="G51" s="95">
        <v>0.96334507599999997</v>
      </c>
      <c r="H51" s="17">
        <f t="shared" si="5"/>
        <v>3.1079726571395221E-3</v>
      </c>
      <c r="I51" s="17">
        <f t="shared" si="0"/>
        <v>3.0046023189421196E-3</v>
      </c>
      <c r="K51" s="20">
        <f>$I$51/$I$62*100</f>
        <v>9.1625337478874371</v>
      </c>
      <c r="L51" s="14">
        <f>[1]M12!$K51</f>
        <v>10.397079267649818</v>
      </c>
      <c r="M51" s="14">
        <f>[2]M12!$K51</f>
        <v>10.721809544901888</v>
      </c>
      <c r="N51" s="92">
        <f t="shared" si="4"/>
        <v>9.1625337478874371</v>
      </c>
      <c r="O51" s="13">
        <f t="shared" si="6"/>
        <v>10.093807520146381</v>
      </c>
      <c r="P51" s="13">
        <f t="shared" si="7"/>
        <v>0.82268801341341047</v>
      </c>
    </row>
    <row r="52" spans="1:16" ht="13.5" x14ac:dyDescent="0.25">
      <c r="A52" s="50" t="s">
        <v>26</v>
      </c>
      <c r="B52" s="24"/>
      <c r="C52" s="15"/>
      <c r="D52" s="16">
        <f>'LB3 Mixed Standards 5;1'!I50</f>
        <v>0.51673904501390822</v>
      </c>
      <c r="E52" s="17">
        <f t="shared" si="3"/>
        <v>0</v>
      </c>
      <c r="F52" s="95">
        <v>0.99646900000000005</v>
      </c>
      <c r="G52" s="95">
        <v>0.96315165800000002</v>
      </c>
      <c r="H52" s="17">
        <f t="shared" si="5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2">
        <f t="shared" si="4"/>
        <v>0</v>
      </c>
      <c r="O52" s="13">
        <f t="shared" si="6"/>
        <v>0</v>
      </c>
      <c r="P52" s="13">
        <f t="shared" si="7"/>
        <v>0</v>
      </c>
    </row>
    <row r="53" spans="1:16" ht="13.5" x14ac:dyDescent="0.25">
      <c r="A53" s="50" t="s">
        <v>40</v>
      </c>
      <c r="B53" s="24"/>
      <c r="C53" s="15"/>
      <c r="D53" s="16">
        <f>'LB3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5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2">
        <f t="shared" si="4"/>
        <v>0</v>
      </c>
      <c r="O53" s="13">
        <f t="shared" si="6"/>
        <v>0</v>
      </c>
      <c r="P53" s="13">
        <f t="shared" si="7"/>
        <v>0</v>
      </c>
    </row>
    <row r="54" spans="1:16" ht="13.5" x14ac:dyDescent="0.25">
      <c r="A54" s="23" t="s">
        <v>39</v>
      </c>
      <c r="B54" s="24"/>
      <c r="C54" s="15">
        <v>19.710139999999999</v>
      </c>
      <c r="D54" s="16">
        <f>'LB3 Mixed Standards 5;1'!I52</f>
        <v>0.50773983680032553</v>
      </c>
      <c r="E54" s="17">
        <f t="shared" si="3"/>
        <v>5.5784235371625259E-4</v>
      </c>
      <c r="F54" s="97">
        <v>0.99609999999999999</v>
      </c>
      <c r="G54" s="97">
        <f>G55-0.003</f>
        <v>0.95605923199999998</v>
      </c>
      <c r="H54" s="17">
        <f t="shared" si="5"/>
        <v>5.556667685367592E-4</v>
      </c>
      <c r="I54" s="17">
        <f t="shared" si="0"/>
        <v>5.3333033227103278E-4</v>
      </c>
      <c r="K54" s="20">
        <f>$I$54/$I$62*100</f>
        <v>1.6263906665444781</v>
      </c>
      <c r="L54" s="14">
        <f>[1]M12!$K54</f>
        <v>1.8439518747995622</v>
      </c>
      <c r="M54" s="14">
        <f>[2]M12!$K54</f>
        <v>1.8775825643827835</v>
      </c>
      <c r="N54" s="92">
        <f t="shared" si="4"/>
        <v>1.6263906665444781</v>
      </c>
      <c r="O54" s="13">
        <f t="shared" si="6"/>
        <v>1.7826417019089413</v>
      </c>
      <c r="P54" s="13">
        <f t="shared" si="7"/>
        <v>0.13635815105746629</v>
      </c>
    </row>
    <row r="55" spans="1:16" ht="14.25" thickBot="1" x14ac:dyDescent="0.3">
      <c r="A55" s="23" t="s">
        <v>34</v>
      </c>
      <c r="B55" s="24"/>
      <c r="C55" s="15">
        <v>111.56104000000001</v>
      </c>
      <c r="D55" s="16">
        <f>'LB3 Mixed Standards 5;1'!I53</f>
        <v>0.47458077977285135</v>
      </c>
      <c r="E55" s="17">
        <f t="shared" si="3"/>
        <v>3.37804494278244E-3</v>
      </c>
      <c r="F55" s="98">
        <v>0.99607699999999999</v>
      </c>
      <c r="G55" s="98">
        <v>0.95905923199999998</v>
      </c>
      <c r="H55" s="17">
        <f t="shared" si="5"/>
        <v>3.3647928724719043E-3</v>
      </c>
      <c r="I55" s="17">
        <f t="shared" si="0"/>
        <v>3.239745188486411E-3</v>
      </c>
      <c r="K55" s="20">
        <f>$I$55/$I$62*100</f>
        <v>9.8796018484449952</v>
      </c>
      <c r="L55" s="14">
        <f>[1]M12!$K55</f>
        <v>11.007503165338868</v>
      </c>
      <c r="M55" s="14">
        <f>[2]M12!$K55</f>
        <v>11.217698983977261</v>
      </c>
      <c r="N55" s="92">
        <f t="shared" si="4"/>
        <v>9.8796018484449952</v>
      </c>
      <c r="O55" s="13">
        <f t="shared" si="6"/>
        <v>10.701601332587041</v>
      </c>
      <c r="P55" s="13">
        <f t="shared" si="7"/>
        <v>0.71958872593350742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3.2792264690265145E-2</v>
      </c>
      <c r="K62" s="116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LB3 Mixed Standards 5;1</vt:lpstr>
      <vt:lpstr>LB3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2020-03-06T19:15:50Z</dcterms:modified>
</cp:coreProperties>
</file>