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B153DE5A-7BAC-4EB4-A0BF-FD8AAEA272E6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LS203 Mixed Standards 5;1" sheetId="2" r:id="rId1"/>
    <sheet name="LS2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N20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<sst xmlns="http://schemas.openxmlformats.org/spreadsheetml/2006/main" count="72" uniqueCount="52">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</sst>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S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7.4624553464514634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16.278619648991015</v>
          </cell>
        </row>
        <row r="28">
          <cell r="K28">
            <v>10.681147778170159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19.39274968490022</v>
          </cell>
        </row>
        <row r="32">
          <cell r="K32">
            <v>6.7837208109996769</v>
          </cell>
        </row>
        <row r="33">
          <cell r="K33">
            <v>0</v>
          </cell>
        </row>
        <row r="34">
          <cell r="K34">
            <v>1.5348424553057947</v>
          </cell>
        </row>
        <row r="35">
          <cell r="K35">
            <v>0</v>
          </cell>
        </row>
        <row r="36">
          <cell r="K36">
            <v>1.5777874876344709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0.91330191473598565</v>
          </cell>
        </row>
        <row r="41">
          <cell r="K41">
            <v>0</v>
          </cell>
        </row>
        <row r="42">
          <cell r="K42">
            <v>3.2525878927948781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0.92196243134472156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14.134030871780778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2.3208048254640263</v>
          </cell>
        </row>
        <row r="55">
          <cell r="K55">
            <v>14.74598885142681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7.5502312647081267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16.301066739869327</v>
          </cell>
        </row>
        <row r="28">
          <cell r="K28">
            <v>10.70546268872808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19.350745705559529</v>
          </cell>
        </row>
        <row r="32">
          <cell r="K32">
            <v>6.7376117749920166</v>
          </cell>
        </row>
        <row r="33">
          <cell r="K33">
            <v>0</v>
          </cell>
        </row>
        <row r="34">
          <cell r="K34">
            <v>1.5313248533969146</v>
          </cell>
        </row>
        <row r="35">
          <cell r="K35">
            <v>0</v>
          </cell>
        </row>
        <row r="36">
          <cell r="K36">
            <v>1.5748507726548442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0.79307987168454119</v>
          </cell>
        </row>
        <row r="41">
          <cell r="K41">
            <v>0</v>
          </cell>
        </row>
        <row r="42">
          <cell r="K42">
            <v>3.1945881786781047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0.92247004250975462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14.064298787600555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2.3438775413378292</v>
          </cell>
        </row>
        <row r="55">
          <cell r="K55">
            <v>14.930391778280383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2337.5070799999999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'LS203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'LS203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'LS203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14">
        <f>[1]M12!$K20</f>
        <v>0</v>
      </c>
      <c r="M20" s="14">
        <f>[2]M12!$K20</f>
        <v>0</v>
      </c>
      <c r="N20" s="92">
        <f>'LS203'!$K20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>'LS203'!$K21</f>
        <v>0</v>
      </c>
      <c r="O21" s="13">
        <f t="shared" ref="O21:O22" si="4">AVERAGE(L21:N21)</f>
        <v>0</v>
      </c>
      <c r="P21" s="13">
        <f t="shared" ref="P21:P23" si="5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'LS203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6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>'LS203'!$K22</f>
        <v>0</v>
      </c>
      <c r="O22" s="13">
        <f t="shared" si="4"/>
        <v>0</v>
      </c>
      <c r="P22" s="13">
        <f t="shared" si="5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'LS203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>'LS203'!$K23</f>
        <v>0</v>
      </c>
      <c r="O23" s="13">
        <f>AVERAGE(L23:N23)</f>
        <v>0</v>
      </c>
      <c r="P23" s="13">
        <f t="shared" si="5"/>
        <v>0</v>
      </c>
    </row>
    <row r="24" spans="1:16" ht="13.5" x14ac:dyDescent="0.25">
      <c r="A24" s="44">
        <v>0.58333333333333337</v>
      </c>
      <c r="B24" s="44"/>
      <c r="C24" s="15">
        <v>2725.1403799999998</v>
      </c>
      <c r="D24" s="16">
        <f>'LS203 Mixed Standards 5;1'!I22</f>
        <v>0.52228332313720438</v>
      </c>
      <c r="E24" s="17">
        <f>((C24/$I$11)*(($I$7*$I$9)/D24))/1000</f>
        <v>4.4643658867764217E-2</v>
      </c>
      <c r="F24" s="18">
        <v>0.99450000000000005</v>
      </c>
      <c r="G24" s="18">
        <v>0.94210000000000005</v>
      </c>
      <c r="H24" s="17">
        <f t="shared" si="6"/>
        <v>4.4398118743991515E-2</v>
      </c>
      <c r="I24" s="17">
        <f t="shared" si="0"/>
        <v>4.2058791019320668E-2</v>
      </c>
      <c r="K24" s="20">
        <f>$I$24/$I$62*100</f>
        <v>7.4790253787219232</v>
      </c>
      <c r="L24" s="14">
        <f>[1]M12!$K24</f>
        <v>7.4624553464514634</v>
      </c>
      <c r="M24" s="14">
        <f>[2]M12!$K24</f>
        <v>7.5502312647081267</v>
      </c>
      <c r="N24" s="92">
        <f>'LS203'!$K24</f>
        <v>7.4790253787219232</v>
      </c>
      <c r="O24" s="13">
        <f t="shared" ref="O24:O55" si="7">AVERAGE(L24:N24)</f>
        <v>7.4972373299605053</v>
      </c>
      <c r="P24" s="13">
        <f t="shared" ref="P24:P55" si="8">STDEV(L24:N24)</f>
        <v>4.6635923196474353E-2</v>
      </c>
    </row>
    <row r="25" spans="1:16" ht="13.5" x14ac:dyDescent="0.25">
      <c r="A25" s="44">
        <v>0.58402777777777781</v>
      </c>
      <c r="B25" s="44"/>
      <c r="C25" s="15"/>
      <c r="D25" s="16">
        <f>'LS203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6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>'LS203'!$K25</f>
        <v>0</v>
      </c>
      <c r="O25" s="13">
        <f t="shared" si="7"/>
        <v>0</v>
      </c>
      <c r="P25" s="13">
        <f t="shared" si="8"/>
        <v>0</v>
      </c>
    </row>
    <row r="26" spans="1:16" ht="13.5" x14ac:dyDescent="0.25">
      <c r="A26" s="23">
        <v>0.625</v>
      </c>
      <c r="B26" s="24"/>
      <c r="C26" s="15"/>
      <c r="D26" s="16">
        <f>'LS203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6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>'LS203'!$K26</f>
        <v>0</v>
      </c>
      <c r="O26" s="13">
        <f t="shared" si="7"/>
        <v>0</v>
      </c>
      <c r="P26" s="13">
        <f t="shared" si="8"/>
        <v>0</v>
      </c>
    </row>
    <row r="27" spans="1:16" ht="13.5" x14ac:dyDescent="0.25">
      <c r="A27" s="44">
        <v>0.66666666666666663</v>
      </c>
      <c r="B27" s="44"/>
      <c r="C27" s="15">
        <v>6059.1259799999998</v>
      </c>
      <c r="D27" s="16">
        <f>'LS203 Mixed Standards 5;1'!I25</f>
        <v>0.52322337655136741</v>
      </c>
      <c r="E27" s="17">
        <f t="shared" si="3"/>
        <v>9.9083172564717964E-2</v>
      </c>
      <c r="F27" s="93">
        <v>0.99480000000000002</v>
      </c>
      <c r="G27" s="18">
        <v>0.94169999999999998</v>
      </c>
      <c r="H27" s="17">
        <f t="shared" si="6"/>
        <v>9.8567940067381427E-2</v>
      </c>
      <c r="I27" s="17">
        <f t="shared" si="0"/>
        <v>9.3306623604194908E-2</v>
      </c>
      <c r="K27" s="20">
        <f>$I$27/$I$62*100</f>
        <v>16.592074784509563</v>
      </c>
      <c r="L27" s="14">
        <f>[1]M12!$K27</f>
        <v>16.278619648991015</v>
      </c>
      <c r="M27" s="14">
        <f>[2]M12!$K27</f>
        <v>16.301066739869327</v>
      </c>
      <c r="N27" s="92">
        <f>'LS203'!$K27</f>
        <v>16.592074784509563</v>
      </c>
      <c r="O27" s="13">
        <f t="shared" si="7"/>
        <v>16.390587057789968</v>
      </c>
      <c r="P27" s="13">
        <f t="shared" si="8"/>
        <v>0.17485407054511892</v>
      </c>
    </row>
    <row r="28" spans="1:16" ht="13.5" x14ac:dyDescent="0.25">
      <c r="A28" s="44">
        <v>0.66736111111111107</v>
      </c>
      <c r="B28" s="44"/>
      <c r="C28" s="15">
        <v>3978.8239699999999</v>
      </c>
      <c r="D28" s="16">
        <f>'LS203 Mixed Standards 5;1'!I26</f>
        <v>0.52518037315984534</v>
      </c>
      <c r="E28" s="17">
        <f t="shared" si="3"/>
        <v>6.4822130212579071E-2</v>
      </c>
      <c r="F28" s="18">
        <v>0.995</v>
      </c>
      <c r="G28" s="18">
        <v>0.94810000000000005</v>
      </c>
      <c r="H28" s="17">
        <f t="shared" si="6"/>
        <v>6.4498019561516171E-2</v>
      </c>
      <c r="I28" s="17">
        <f t="shared" si="0"/>
        <v>6.1457861654546218E-2</v>
      </c>
      <c r="K28" s="20">
        <f>$I$28/$I$62*100</f>
        <v>10.928628614768876</v>
      </c>
      <c r="L28" s="14">
        <f>[1]M12!$K28</f>
        <v>10.681147778170159</v>
      </c>
      <c r="M28" s="14">
        <f>[2]M12!$K28</f>
        <v>10.70546268872808</v>
      </c>
      <c r="N28" s="92">
        <f>'LS203'!$K28</f>
        <v>10.928628614768876</v>
      </c>
      <c r="O28" s="13">
        <f t="shared" si="7"/>
        <v>10.771746360555705</v>
      </c>
      <c r="P28" s="13">
        <f t="shared" si="8"/>
        <v>0.13640687293576675</v>
      </c>
    </row>
    <row r="29" spans="1:16" ht="13.5" x14ac:dyDescent="0.25">
      <c r="A29" s="44">
        <v>0.70833333333333337</v>
      </c>
      <c r="B29" s="44"/>
      <c r="C29" s="15"/>
      <c r="D29" s="16">
        <f>'LS203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6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>'LS203'!$K29</f>
        <v>0</v>
      </c>
      <c r="O29" s="13">
        <f t="shared" si="7"/>
        <v>0</v>
      </c>
      <c r="P29" s="13">
        <f t="shared" si="8"/>
        <v>0</v>
      </c>
    </row>
    <row r="30" spans="1:16" ht="13.5" x14ac:dyDescent="0.25">
      <c r="A30" s="44">
        <v>0.7090277777777777</v>
      </c>
      <c r="B30" s="44"/>
      <c r="C30" s="15"/>
      <c r="D30" s="16">
        <f>'LS203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6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>'LS203'!$K30</f>
        <v>0</v>
      </c>
      <c r="O30" s="13">
        <f t="shared" si="7"/>
        <v>0</v>
      </c>
      <c r="P30" s="13">
        <f t="shared" si="8"/>
        <v>0</v>
      </c>
    </row>
    <row r="31" spans="1:16" ht="13.5" x14ac:dyDescent="0.25">
      <c r="A31" s="23">
        <v>0.75</v>
      </c>
      <c r="B31" s="24"/>
      <c r="C31" s="15">
        <v>6866.34717</v>
      </c>
      <c r="D31" s="16">
        <f>'LS203 Mixed Standards 5;1'!I29</f>
        <v>0.5022104795261112</v>
      </c>
      <c r="E31" s="17">
        <f>((C31/$I$11)*(($I$7*$I$9)/D31))/1000</f>
        <v>0.11698146285926969</v>
      </c>
      <c r="F31" s="18">
        <v>0.99524199999999996</v>
      </c>
      <c r="G31" s="18">
        <v>0.95034395000000005</v>
      </c>
      <c r="H31" s="17">
        <f t="shared" si="6"/>
        <v>0.11642486505898528</v>
      </c>
      <c r="I31" s="17">
        <f t="shared" si="0"/>
        <v>0.11117262549045666</v>
      </c>
      <c r="K31" s="20">
        <f>$I$31/$I$62*100</f>
        <v>19.769062954765428</v>
      </c>
      <c r="L31" s="14">
        <f>[1]M12!$K31</f>
        <v>19.39274968490022</v>
      </c>
      <c r="M31" s="14">
        <f>[2]M12!$K31</f>
        <v>19.350745705559529</v>
      </c>
      <c r="N31" s="92">
        <f>'LS203'!$K31</f>
        <v>19.769062954765428</v>
      </c>
      <c r="O31" s="13">
        <f t="shared" si="7"/>
        <v>19.504186115075058</v>
      </c>
      <c r="P31" s="13">
        <f t="shared" si="8"/>
        <v>0.23034949256158832</v>
      </c>
    </row>
    <row r="32" spans="1:16" ht="13.5" x14ac:dyDescent="0.25">
      <c r="A32" s="44">
        <v>0.75069444444444444</v>
      </c>
      <c r="B32" s="44"/>
      <c r="C32" s="15">
        <v>2519.1213400000001</v>
      </c>
      <c r="D32" s="16">
        <f>'LS203 Mixed Standards 5;1'!I30</f>
        <v>0.5560986679727572</v>
      </c>
      <c r="E32" s="17">
        <f>((C32/$I$11)*(($I$7*$I$9)/D32))/1000</f>
        <v>3.8759154331548001E-2</v>
      </c>
      <c r="F32" s="18">
        <v>0.99550000000000005</v>
      </c>
      <c r="G32" s="18">
        <v>0.95269999999999999</v>
      </c>
      <c r="H32" s="17">
        <f t="shared" si="6"/>
        <v>3.858473813705604E-2</v>
      </c>
      <c r="I32" s="17">
        <f t="shared" si="0"/>
        <v>3.6925846331665783E-2</v>
      </c>
      <c r="K32" s="20">
        <f>$I$32/$I$62*100</f>
        <v>6.5662691473573149</v>
      </c>
      <c r="L32" s="14">
        <f>[1]M12!$K32</f>
        <v>6.7837208109996769</v>
      </c>
      <c r="M32" s="14">
        <f>[2]M12!$K32</f>
        <v>6.7376117749920166</v>
      </c>
      <c r="N32" s="92">
        <f>'LS203'!$K32</f>
        <v>6.5662691473573149</v>
      </c>
      <c r="O32" s="13">
        <f t="shared" si="7"/>
        <v>6.6958672444496692</v>
      </c>
      <c r="P32" s="13">
        <f t="shared" si="8"/>
        <v>0.11457862312778265</v>
      </c>
    </row>
    <row r="33" spans="1:16" ht="13.5" x14ac:dyDescent="0.25">
      <c r="A33" s="44" t="s">
        <v>46</v>
      </c>
      <c r="B33" s="44"/>
      <c r="C33" s="15"/>
      <c r="D33" s="16">
        <f>'LS203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>'LS203'!$K33</f>
        <v>0</v>
      </c>
      <c r="O33" s="13">
        <f t="shared" si="7"/>
        <v>0</v>
      </c>
      <c r="P33" s="13">
        <f t="shared" si="8"/>
        <v>0</v>
      </c>
    </row>
    <row r="34" spans="1:16" ht="13.5" x14ac:dyDescent="0.25">
      <c r="A34" s="44" t="s">
        <v>47</v>
      </c>
      <c r="B34" s="44"/>
      <c r="C34" s="15">
        <v>652.87756000000002</v>
      </c>
      <c r="D34" s="16">
        <f>'LS203 Mixed Standards 5;1'!I32</f>
        <v>0.57307258596630672</v>
      </c>
      <c r="E34" s="17">
        <f>((C34/$I$11)*(($I$7*$I$9)/D34))/1000</f>
        <v>9.7476329833419036E-3</v>
      </c>
      <c r="F34" s="18">
        <v>0.99539999999999995</v>
      </c>
      <c r="G34" s="18">
        <v>0.95240000000000002</v>
      </c>
      <c r="H34" s="17">
        <f t="shared" si="6"/>
        <v>9.7027938716185303E-3</v>
      </c>
      <c r="I34" s="17">
        <f t="shared" si="0"/>
        <v>9.283645653334829E-3</v>
      </c>
      <c r="K34" s="20">
        <f>$I$34/$I$62*100</f>
        <v>1.6508468209763136</v>
      </c>
      <c r="L34" s="14">
        <f>[1]M12!$K34</f>
        <v>1.5348424553057947</v>
      </c>
      <c r="M34" s="14">
        <f>[2]M12!$K34</f>
        <v>1.5313248533969146</v>
      </c>
      <c r="N34" s="92">
        <f>'LS203'!$K34</f>
        <v>1.6508468209763136</v>
      </c>
      <c r="O34" s="13">
        <f t="shared" si="7"/>
        <v>1.572338043226341</v>
      </c>
      <c r="P34" s="13">
        <f t="shared" si="8"/>
        <v>6.8013340740205458E-2</v>
      </c>
    </row>
    <row r="35" spans="1:16" ht="13.5" x14ac:dyDescent="0.25">
      <c r="A35" s="44">
        <v>0.79166666666666663</v>
      </c>
      <c r="B35" s="44"/>
      <c r="C35" s="15"/>
      <c r="D35" s="16">
        <f>'LS203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6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>'LS203'!$K35</f>
        <v>0</v>
      </c>
      <c r="O35" s="13">
        <f t="shared" si="7"/>
        <v>0</v>
      </c>
      <c r="P35" s="13">
        <f t="shared" si="8"/>
        <v>0</v>
      </c>
    </row>
    <row r="36" spans="1:16" ht="13.5" x14ac:dyDescent="0.25">
      <c r="A36" s="44">
        <v>0.83333333333333337</v>
      </c>
      <c r="B36" s="44"/>
      <c r="C36" s="15">
        <v>363.91613999999998</v>
      </c>
      <c r="D36" s="16">
        <f>'LS203 Mixed Standards 5;1'!I34</f>
        <v>0.36080032307251586</v>
      </c>
      <c r="E36" s="17">
        <f t="shared" si="3"/>
        <v>8.6300132061746578E-3</v>
      </c>
      <c r="F36" s="18">
        <v>0.99590000000000001</v>
      </c>
      <c r="G36" s="18">
        <v>0.95699999999999996</v>
      </c>
      <c r="H36" s="17">
        <f t="shared" si="6"/>
        <v>8.5946301520293412E-3</v>
      </c>
      <c r="I36" s="17">
        <f t="shared" si="0"/>
        <v>8.258922638309147E-3</v>
      </c>
      <c r="K36" s="20">
        <f>$I$36/$I$62*100</f>
        <v>1.4686273788621331</v>
      </c>
      <c r="L36" s="14">
        <f>[1]M12!$K36</f>
        <v>1.5777874876344709</v>
      </c>
      <c r="M36" s="14">
        <f>[2]M12!$K36</f>
        <v>1.5748507726548442</v>
      </c>
      <c r="N36" s="92">
        <f>'LS203'!$K36</f>
        <v>1.4686273788621331</v>
      </c>
      <c r="O36" s="13">
        <f t="shared" si="7"/>
        <v>1.5404218797171494</v>
      </c>
      <c r="P36" s="13">
        <f t="shared" si="8"/>
        <v>6.2193197686592615E-2</v>
      </c>
    </row>
    <row r="37" spans="1:16" ht="13.5" x14ac:dyDescent="0.25">
      <c r="A37" s="23" t="s">
        <v>28</v>
      </c>
      <c r="B37" s="24"/>
      <c r="C37" s="15"/>
      <c r="D37" s="16">
        <f>'LS203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6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>'LS203'!$K37</f>
        <v>0</v>
      </c>
      <c r="O37" s="13">
        <f t="shared" si="7"/>
        <v>0</v>
      </c>
      <c r="P37" s="13">
        <f t="shared" si="8"/>
        <v>0</v>
      </c>
    </row>
    <row r="38" spans="1:16" ht="13.5" x14ac:dyDescent="0.25">
      <c r="A38" s="23">
        <v>0.8340277777777777</v>
      </c>
      <c r="B38" s="24"/>
      <c r="C38" s="15"/>
      <c r="D38" s="16">
        <f>'LS203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6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>'LS203'!$K38</f>
        <v>0</v>
      </c>
      <c r="O38" s="13">
        <f t="shared" si="7"/>
        <v>0</v>
      </c>
      <c r="P38" s="13">
        <f t="shared" si="8"/>
        <v>0</v>
      </c>
    </row>
    <row r="39" spans="1:16" ht="13.5" x14ac:dyDescent="0.25">
      <c r="A39" s="23" t="s">
        <v>29</v>
      </c>
      <c r="B39" s="24"/>
      <c r="C39" s="15"/>
      <c r="D39" s="16">
        <f>'LS203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6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>'LS203'!$K39</f>
        <v>0</v>
      </c>
      <c r="O39" s="13">
        <f t="shared" si="7"/>
        <v>0</v>
      </c>
      <c r="P39" s="13">
        <f t="shared" si="8"/>
        <v>0</v>
      </c>
    </row>
    <row r="40" spans="1:16" ht="13.5" x14ac:dyDescent="0.25">
      <c r="A40" s="44">
        <v>0.875</v>
      </c>
      <c r="B40" s="44"/>
      <c r="C40" s="15">
        <v>230.25958</v>
      </c>
      <c r="D40" s="16">
        <f>'LS203 Mixed Standards 5;1'!I38</f>
        <v>0.57169928898171185</v>
      </c>
      <c r="E40" s="17">
        <f>((C40/$I$11)*(($I$7*$I$9)/D40))/1000</f>
        <v>3.4460939772717135E-3</v>
      </c>
      <c r="F40" s="18">
        <v>0.99605399999999999</v>
      </c>
      <c r="G40" s="18">
        <v>0.95881644600000004</v>
      </c>
      <c r="H40" s="17">
        <f>E40*F40</f>
        <v>3.4324956904373993E-3</v>
      </c>
      <c r="I40" s="17">
        <f>E40*G40</f>
        <v>3.3041715798696695E-3</v>
      </c>
      <c r="K40" s="20">
        <f>$I$40/$I$62*100</f>
        <v>0.58755809433858797</v>
      </c>
      <c r="L40" s="14">
        <f>[1]M12!$K40</f>
        <v>0.91330191473598565</v>
      </c>
      <c r="M40" s="14">
        <f>[2]M12!$K40</f>
        <v>0.79307987168454119</v>
      </c>
      <c r="N40" s="92">
        <f>'LS203'!$K40</f>
        <v>0.58755809433858797</v>
      </c>
      <c r="O40" s="13">
        <f t="shared" si="7"/>
        <v>0.76464662691970497</v>
      </c>
      <c r="P40" s="94">
        <f t="shared" si="8"/>
        <v>0.16472278587877837</v>
      </c>
    </row>
    <row r="41" spans="1:16" ht="13.5" x14ac:dyDescent="0.25">
      <c r="A41" s="23">
        <v>0.83472222222222225</v>
      </c>
      <c r="B41" s="24"/>
      <c r="C41" s="15"/>
      <c r="D41" s="16">
        <f>'LS203 Mixed Standards 5;1'!I39</f>
        <v>0.57248541312805568</v>
      </c>
      <c r="E41" s="17">
        <f t="shared" ref="E41" si="9">((C41/$I$11)*(($I$7*$I$9)/D41))/1000</f>
        <v>0</v>
      </c>
      <c r="F41" s="18">
        <v>0.99583299999999997</v>
      </c>
      <c r="G41" s="18">
        <v>0.95651359599999997</v>
      </c>
      <c r="H41" s="17">
        <f t="shared" ref="H41" si="10">E41*F41</f>
        <v>0</v>
      </c>
      <c r="I41" s="17">
        <f t="shared" ref="I41" si="11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>'LS203'!$K41</f>
        <v>0</v>
      </c>
      <c r="O41" s="13">
        <f t="shared" si="7"/>
        <v>0</v>
      </c>
      <c r="P41" s="13">
        <f t="shared" si="8"/>
        <v>0</v>
      </c>
    </row>
    <row r="42" spans="1:16" ht="13.5" x14ac:dyDescent="0.25">
      <c r="A42" s="50" t="s">
        <v>45</v>
      </c>
      <c r="B42" s="24"/>
      <c r="C42" s="15">
        <v>1259.8249499999999</v>
      </c>
      <c r="D42" s="16">
        <f>'LS203 Mixed Standards 5;1'!I40</f>
        <v>0.57248541312805568</v>
      </c>
      <c r="E42" s="17">
        <f t="shared" si="3"/>
        <v>1.88288085826799E-2</v>
      </c>
      <c r="F42" s="18">
        <v>0.99583299999999997</v>
      </c>
      <c r="G42" s="18">
        <v>0.95651359599999997</v>
      </c>
      <c r="H42" s="17">
        <f t="shared" si="6"/>
        <v>1.8750348937315871E-2</v>
      </c>
      <c r="I42" s="17">
        <f t="shared" si="0"/>
        <v>1.8010011405814815E-2</v>
      </c>
      <c r="K42" s="20">
        <f>$I$42/$I$62*100</f>
        <v>3.2025963921141716</v>
      </c>
      <c r="L42" s="14">
        <f>[1]M12!$K42</f>
        <v>3.2525878927948781</v>
      </c>
      <c r="M42" s="14">
        <f>[2]M12!$K42</f>
        <v>3.1945881786781047</v>
      </c>
      <c r="N42" s="92">
        <f>'LS203'!$K42</f>
        <v>3.2025963921141716</v>
      </c>
      <c r="O42" s="13">
        <f t="shared" si="7"/>
        <v>3.2165908211957182</v>
      </c>
      <c r="P42" s="13">
        <f t="shared" si="8"/>
        <v>3.1430474756129416E-2</v>
      </c>
    </row>
    <row r="43" spans="1:16" ht="13.5" x14ac:dyDescent="0.25">
      <c r="A43" s="23">
        <v>0.91666666666666663</v>
      </c>
      <c r="B43" s="24"/>
      <c r="C43" s="15"/>
      <c r="D43" s="16">
        <f>'LS203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6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>'LS203'!$K43</f>
        <v>0</v>
      </c>
      <c r="O43" s="13">
        <f t="shared" si="7"/>
        <v>0</v>
      </c>
      <c r="P43" s="13">
        <f t="shared" si="8"/>
        <v>0</v>
      </c>
    </row>
    <row r="44" spans="1:16" ht="13.5" x14ac:dyDescent="0.25">
      <c r="A44" s="23" t="s">
        <v>30</v>
      </c>
      <c r="B44" s="24"/>
      <c r="C44" s="15"/>
      <c r="D44" s="16">
        <f>'LS203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6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>'LS203'!$K44</f>
        <v>0</v>
      </c>
      <c r="O44" s="13">
        <f t="shared" si="7"/>
        <v>0</v>
      </c>
      <c r="P44" s="13">
        <f t="shared" si="8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'LS203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6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>'LS203'!$K45</f>
        <v>0</v>
      </c>
      <c r="O45" s="13">
        <f t="shared" si="7"/>
        <v>0</v>
      </c>
      <c r="P45" s="13">
        <f t="shared" si="8"/>
        <v>0</v>
      </c>
    </row>
    <row r="46" spans="1:16" ht="13.5" x14ac:dyDescent="0.25">
      <c r="A46" s="23" t="s">
        <v>31</v>
      </c>
      <c r="B46" s="24"/>
      <c r="C46" s="15"/>
      <c r="D46" s="16">
        <f>'LS203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6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>'LS203'!$K46</f>
        <v>0</v>
      </c>
      <c r="O46" s="13">
        <f t="shared" si="7"/>
        <v>0</v>
      </c>
      <c r="P46" s="13">
        <f t="shared" si="8"/>
        <v>0</v>
      </c>
    </row>
    <row r="47" spans="1:16" ht="13.5" x14ac:dyDescent="0.25">
      <c r="A47" s="23" t="s">
        <v>32</v>
      </c>
      <c r="B47" s="24"/>
      <c r="C47" s="15">
        <v>355.86734000000001</v>
      </c>
      <c r="D47" s="16">
        <f>'LS203 Mixed Standards 5;1'!I45</f>
        <v>0.56695087597379212</v>
      </c>
      <c r="E47" s="17">
        <f t="shared" si="3"/>
        <v>5.3705623406938349E-3</v>
      </c>
      <c r="F47" s="95">
        <v>0.99578100000000003</v>
      </c>
      <c r="G47" s="95">
        <v>0.95596872600000005</v>
      </c>
      <c r="H47" s="17">
        <f t="shared" si="6"/>
        <v>5.3479039381784475E-3</v>
      </c>
      <c r="I47" s="17">
        <f t="shared" si="0"/>
        <v>5.1340896387366639E-3</v>
      </c>
      <c r="K47" s="20">
        <f>$I$47/$I$62*100</f>
        <v>0.91295983013648174</v>
      </c>
      <c r="L47" s="14">
        <f>[1]M12!$K47</f>
        <v>0.92196243134472156</v>
      </c>
      <c r="M47" s="14">
        <f>[2]M12!$K47</f>
        <v>0.92247004250975462</v>
      </c>
      <c r="N47" s="92">
        <f>'LS203'!$K47</f>
        <v>0.91295983013648174</v>
      </c>
      <c r="O47" s="13">
        <f t="shared" si="7"/>
        <v>0.91913076799698601</v>
      </c>
      <c r="P47" s="13">
        <f t="shared" si="8"/>
        <v>5.3502124100235438E-3</v>
      </c>
    </row>
    <row r="48" spans="1:16" ht="13.5" x14ac:dyDescent="0.25">
      <c r="A48" s="50">
        <v>0.95833333333333337</v>
      </c>
      <c r="B48" s="24"/>
      <c r="C48" s="15"/>
      <c r="D48" s="16">
        <f>'LS203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>'LS203'!$K48</f>
        <v>0</v>
      </c>
      <c r="O48" s="13">
        <f t="shared" si="7"/>
        <v>0</v>
      </c>
      <c r="P48" s="13">
        <f t="shared" si="8"/>
        <v>0</v>
      </c>
    </row>
    <row r="49" spans="1:16" ht="13.5" x14ac:dyDescent="0.25">
      <c r="A49" s="50">
        <v>0.91805555555555562</v>
      </c>
      <c r="B49" s="24"/>
      <c r="C49" s="15"/>
      <c r="D49" s="16">
        <f>'LS203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6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>'LS203'!$K49</f>
        <v>0</v>
      </c>
      <c r="O49" s="13">
        <f t="shared" si="7"/>
        <v>0</v>
      </c>
      <c r="P49" s="13">
        <f t="shared" si="8"/>
        <v>0</v>
      </c>
    </row>
    <row r="50" spans="1:16" x14ac:dyDescent="0.2">
      <c r="A50" s="50" t="s">
        <v>25</v>
      </c>
      <c r="B50" s="51"/>
      <c r="C50" s="96"/>
      <c r="D50" s="16">
        <f>'LS203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6"/>
        <v>0</v>
      </c>
      <c r="I50" s="17"/>
      <c r="K50" s="20"/>
      <c r="L50" s="14">
        <f>[1]M12!$K50</f>
        <v>0</v>
      </c>
      <c r="M50" s="14">
        <f>[2]M12!$K50</f>
        <v>0</v>
      </c>
      <c r="N50" s="92">
        <f>'LS203'!$K50</f>
        <v>0</v>
      </c>
      <c r="O50" s="13">
        <f t="shared" si="7"/>
        <v>0</v>
      </c>
      <c r="P50" s="13">
        <f t="shared" si="8"/>
        <v>0</v>
      </c>
    </row>
    <row r="51" spans="1:16" ht="13.5" x14ac:dyDescent="0.25">
      <c r="A51" s="50" t="s">
        <v>33</v>
      </c>
      <c r="B51" s="24"/>
      <c r="C51" s="15">
        <v>5210.2002000000002</v>
      </c>
      <c r="D51" s="16">
        <f>'LS203 Mixed Standards 5;1'!I49</f>
        <v>0.53474774135716341</v>
      </c>
      <c r="E51" s="17">
        <f t="shared" si="3"/>
        <v>8.336476169178994E-2</v>
      </c>
      <c r="F51" s="95">
        <v>0.99648800000000004</v>
      </c>
      <c r="G51" s="95">
        <v>0.96334507599999997</v>
      </c>
      <c r="H51" s="17">
        <f t="shared" si="6"/>
        <v>8.3071984648728378E-2</v>
      </c>
      <c r="I51" s="17">
        <f t="shared" si="0"/>
        <v>8.0309032687699261E-2</v>
      </c>
      <c r="K51" s="20">
        <f>$I$51/$I$62*100</f>
        <v>14.28080263495916</v>
      </c>
      <c r="L51" s="14">
        <f>[1]M12!$K51</f>
        <v>14.134030871780778</v>
      </c>
      <c r="M51" s="14">
        <f>[2]M12!$K51</f>
        <v>14.064298787600555</v>
      </c>
      <c r="N51" s="92">
        <f>'LS203'!$K51</f>
        <v>14.28080263495916</v>
      </c>
      <c r="O51" s="13">
        <f t="shared" si="7"/>
        <v>14.159710764780165</v>
      </c>
      <c r="P51" s="13">
        <f t="shared" si="8"/>
        <v>0.11051276694850493</v>
      </c>
    </row>
    <row r="52" spans="1:16" ht="13.5" x14ac:dyDescent="0.25">
      <c r="A52" s="50" t="s">
        <v>26</v>
      </c>
      <c r="B52" s="24"/>
      <c r="C52" s="15"/>
      <c r="D52" s="16">
        <f>'LS203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6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>'LS203'!$K52</f>
        <v>0</v>
      </c>
      <c r="O52" s="13">
        <f t="shared" si="7"/>
        <v>0</v>
      </c>
      <c r="P52" s="13">
        <f t="shared" si="8"/>
        <v>0</v>
      </c>
    </row>
    <row r="53" spans="1:16" ht="13.5" x14ac:dyDescent="0.25">
      <c r="A53" s="50" t="s">
        <v>40</v>
      </c>
      <c r="B53" s="24"/>
      <c r="C53" s="15"/>
      <c r="D53" s="16">
        <f>'LS203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6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>'LS203'!$K53</f>
        <v>0</v>
      </c>
      <c r="O53" s="13">
        <f t="shared" si="7"/>
        <v>0</v>
      </c>
      <c r="P53" s="13">
        <f t="shared" si="8"/>
        <v>0</v>
      </c>
    </row>
    <row r="54" spans="1:16" ht="13.5" x14ac:dyDescent="0.25">
      <c r="A54" s="23" t="s">
        <v>39</v>
      </c>
      <c r="B54" s="24"/>
      <c r="C54" s="15">
        <v>827.80615</v>
      </c>
      <c r="D54" s="16">
        <f>'LS203 Mixed Standards 5;1'!I52</f>
        <v>0.50773983680032553</v>
      </c>
      <c r="E54" s="17">
        <f t="shared" si="3"/>
        <v>1.3949687226931552E-2</v>
      </c>
      <c r="F54" s="97">
        <v>0.99609999999999999</v>
      </c>
      <c r="G54" s="97">
        <f>G55-0.003</f>
        <v>0.95605923199999998</v>
      </c>
      <c r="H54" s="17">
        <f t="shared" si="6"/>
        <v>1.389528344674652E-2</v>
      </c>
      <c r="I54" s="17">
        <f t="shared" si="0"/>
        <v>1.3336727256820389E-2</v>
      </c>
      <c r="K54" s="20">
        <f>$I$54/$I$62*100</f>
        <v>2.3715784311781958</v>
      </c>
      <c r="L54" s="14">
        <f>[1]M12!$K54</f>
        <v>2.3208048254640263</v>
      </c>
      <c r="M54" s="14">
        <f>[2]M12!$K54</f>
        <v>2.3438775413378292</v>
      </c>
      <c r="N54" s="92">
        <f>'LS203'!$K54</f>
        <v>2.3715784311781958</v>
      </c>
      <c r="O54" s="13">
        <f t="shared" si="7"/>
        <v>2.3454202659933503</v>
      </c>
      <c r="P54" s="13">
        <f t="shared" si="8"/>
        <v>2.5421934600390855E-2</v>
      </c>
    </row>
    <row r="55" spans="1:16" ht="14.25" thickBot="1" x14ac:dyDescent="0.3">
      <c r="A55" s="23" t="s">
        <v>34</v>
      </c>
      <c r="B55" s="24"/>
      <c r="C55" s="15">
        <v>4615.0976600000004</v>
      </c>
      <c r="D55" s="16">
        <f>'LS203 Mixed Standards 5;1'!I53</f>
        <v>0.47458077977285135</v>
      </c>
      <c r="E55" s="17">
        <f t="shared" si="3"/>
        <v>8.3204690729801897E-2</v>
      </c>
      <c r="F55" s="98">
        <v>0.99607699999999999</v>
      </c>
      <c r="G55" s="98">
        <v>0.95905923199999998</v>
      </c>
      <c r="H55" s="17">
        <f t="shared" si="6"/>
        <v>8.2878278728068883E-2</v>
      </c>
      <c r="I55" s="17">
        <f t="shared" si="0"/>
        <v>7.9798226790121329E-2</v>
      </c>
      <c r="K55" s="20">
        <f>$I$55/$I$62*100</f>
        <v>14.189969537311843</v>
      </c>
      <c r="L55" s="14">
        <f>[1]M12!$K55</f>
        <v>14.74598885142681</v>
      </c>
      <c r="M55" s="14">
        <f>[2]M12!$K55</f>
        <v>14.930391778280383</v>
      </c>
      <c r="N55" s="92">
        <f>'LS203'!$K55</f>
        <v>14.189969537311843</v>
      </c>
      <c r="O55" s="13">
        <f t="shared" si="7"/>
        <v>14.622116722339678</v>
      </c>
      <c r="P55" s="13">
        <f t="shared" si="8"/>
        <v>0.38544065951019357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0.56235657575089038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LS203 Mixed Standards 5;1</vt:lpstr>
      <vt:lpstr>LS203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2020-03-09T16:31:49Z</dcterms:modified>
</cp:coreProperties>
</file>