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A57F0F57-4805-4EE0-8CB6-B06F3C7D674E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Z Mixed Standards 5;1" sheetId="2" r:id="rId1"/>
    <sheet name="1L24Z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K21" i="29" l="1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0" i="29" l="1"/>
  <c r="O20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<sst xmlns="http://schemas.openxmlformats.org/spreadsheetml/2006/main" count="72" uniqueCount="52">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</sst>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L24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L24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7.9935913457184373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9.065070328259484</v>
          </cell>
        </row>
        <row r="25">
          <cell r="K25">
            <v>0.28021533105303364</v>
          </cell>
        </row>
        <row r="26">
          <cell r="K26">
            <v>0.12612270040782103</v>
          </cell>
        </row>
        <row r="27">
          <cell r="K27">
            <v>18.062895400436808</v>
          </cell>
        </row>
        <row r="28">
          <cell r="K28">
            <v>11.817747471539022</v>
          </cell>
        </row>
        <row r="29">
          <cell r="K29">
            <v>1.014607614449955</v>
          </cell>
        </row>
        <row r="30">
          <cell r="K30">
            <v>1.50493115281727</v>
          </cell>
        </row>
        <row r="31">
          <cell r="K31">
            <v>2.8989031717589242</v>
          </cell>
        </row>
        <row r="32">
          <cell r="K32">
            <v>1.2593313760721399</v>
          </cell>
        </row>
        <row r="33">
          <cell r="K33">
            <v>0</v>
          </cell>
        </row>
        <row r="34">
          <cell r="K34">
            <v>2.1510151599622862</v>
          </cell>
        </row>
        <row r="35">
          <cell r="K35">
            <v>0</v>
          </cell>
        </row>
        <row r="36">
          <cell r="K36">
            <v>1.5872266444249601</v>
          </cell>
        </row>
        <row r="37">
          <cell r="K37">
            <v>1.1038774893540433</v>
          </cell>
        </row>
        <row r="38">
          <cell r="K38">
            <v>0.33088899180745973</v>
          </cell>
        </row>
        <row r="39">
          <cell r="K39">
            <v>1.709371970525968</v>
          </cell>
        </row>
        <row r="40">
          <cell r="K40">
            <v>0</v>
          </cell>
        </row>
        <row r="41">
          <cell r="K41">
            <v>0.81118973793064209</v>
          </cell>
        </row>
        <row r="42">
          <cell r="K42">
            <v>3.2118921025379352</v>
          </cell>
        </row>
        <row r="43">
          <cell r="K43">
            <v>0.27152708118595442</v>
          </cell>
        </row>
        <row r="44">
          <cell r="K44">
            <v>0.41171872673396848</v>
          </cell>
        </row>
        <row r="46">
          <cell r="K46">
            <v>1.060988429252292</v>
          </cell>
        </row>
        <row r="47">
          <cell r="K47">
            <v>0.1863391854622698</v>
          </cell>
        </row>
        <row r="48">
          <cell r="K48">
            <v>0</v>
          </cell>
        </row>
        <row r="49">
          <cell r="K49">
            <v>0.10875764432504142</v>
          </cell>
        </row>
        <row r="51">
          <cell r="K51">
            <v>15.125244032706586</v>
          </cell>
        </row>
        <row r="52">
          <cell r="K52">
            <v>0.70547232898076073</v>
          </cell>
        </row>
        <row r="53">
          <cell r="K53">
            <v>0.40677519817254576</v>
          </cell>
        </row>
        <row r="54">
          <cell r="K54">
            <v>2.4738476091183728</v>
          </cell>
        </row>
        <row r="55">
          <cell r="K55">
            <v>14.320451775006008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7.0233376953200723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9.1901279892987429</v>
          </cell>
        </row>
        <row r="25">
          <cell r="K25">
            <v>0.28415591220571523</v>
          </cell>
        </row>
        <row r="26">
          <cell r="K26">
            <v>0.12597092047110067</v>
          </cell>
        </row>
        <row r="27">
          <cell r="K27">
            <v>18.310208891731648</v>
          </cell>
        </row>
        <row r="28">
          <cell r="K28">
            <v>11.946510289129366</v>
          </cell>
        </row>
        <row r="29">
          <cell r="K29">
            <v>0.94283132644299195</v>
          </cell>
        </row>
        <row r="30">
          <cell r="K30">
            <v>1.5247324228622721</v>
          </cell>
        </row>
        <row r="31">
          <cell r="K31">
            <v>2.9437041710848355</v>
          </cell>
        </row>
        <row r="32">
          <cell r="K32">
            <v>1.3104113320907544</v>
          </cell>
        </row>
        <row r="33">
          <cell r="K33">
            <v>0</v>
          </cell>
        </row>
        <row r="34">
          <cell r="K34">
            <v>2.27295335081801</v>
          </cell>
        </row>
        <row r="35">
          <cell r="K35">
            <v>0</v>
          </cell>
        </row>
        <row r="36">
          <cell r="K36">
            <v>1.6176531356612598</v>
          </cell>
        </row>
        <row r="37">
          <cell r="K37">
            <v>1.1214218479206308</v>
          </cell>
        </row>
        <row r="38">
          <cell r="K38">
            <v>0.34799860054468529</v>
          </cell>
        </row>
        <row r="39">
          <cell r="K39">
            <v>1.3311014380593895</v>
          </cell>
        </row>
        <row r="40">
          <cell r="K40">
            <v>0</v>
          </cell>
        </row>
        <row r="41">
          <cell r="K41">
            <v>0.88279509440970794</v>
          </cell>
        </row>
        <row r="42">
          <cell r="K42">
            <v>3.2080191761535759</v>
          </cell>
        </row>
        <row r="43">
          <cell r="K43">
            <v>0.2769143207867325</v>
          </cell>
        </row>
        <row r="44">
          <cell r="K44">
            <v>0.4099366201430088</v>
          </cell>
        </row>
        <row r="46">
          <cell r="K46">
            <v>1.0791795103240416</v>
          </cell>
        </row>
        <row r="47">
          <cell r="K47">
            <v>0.1962869075449416</v>
          </cell>
        </row>
        <row r="48">
          <cell r="K48">
            <v>0</v>
          </cell>
        </row>
        <row r="49">
          <cell r="K49">
            <v>0.10274026197582325</v>
          </cell>
        </row>
        <row r="51">
          <cell r="K51">
            <v>15.471912993159497</v>
          </cell>
        </row>
        <row r="52">
          <cell r="K52">
            <v>0.72108181534976246</v>
          </cell>
        </row>
        <row r="53">
          <cell r="K53">
            <v>0.40355236030448755</v>
          </cell>
        </row>
        <row r="54">
          <cell r="K54">
            <v>2.5250582983809138</v>
          </cell>
        </row>
        <row r="55">
          <cell r="K55">
            <v>14.429403317826026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1" zoomScale="85" zoomScaleNormal="85" workbookViewId="0">
      <selection activeCell="A11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7" t="s">
        <v>38</v>
      </c>
      <c r="I2" s="97"/>
      <c r="J2" s="97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9" t="s">
        <v>11</v>
      </c>
      <c r="C4" s="99"/>
      <c r="D4" s="99"/>
      <c r="E4" s="99"/>
      <c r="F4" s="99"/>
      <c r="G4" s="99"/>
      <c r="H4" s="99"/>
      <c r="I4" s="99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8" t="s">
        <v>48</v>
      </c>
      <c r="G8" s="98"/>
      <c r="H8" s="98"/>
      <c r="I8" s="98"/>
      <c r="J8" s="89">
        <v>760.72333000000003</v>
      </c>
      <c r="K8" s="89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1">
        <v>0.16666666666666666</v>
      </c>
      <c r="D16" s="91"/>
      <c r="E16" s="89">
        <v>500</v>
      </c>
      <c r="F16" s="89"/>
      <c r="G16" s="90">
        <v>2.6315789473684199</v>
      </c>
      <c r="H16" s="90"/>
      <c r="I16" s="37">
        <f>(E16*1.998)/(G16*J8)</f>
        <v>0.49902505290589699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1">
        <v>0.25</v>
      </c>
      <c r="D17" s="91"/>
      <c r="E17" s="89">
        <v>500</v>
      </c>
      <c r="F17" s="89"/>
      <c r="G17" s="90">
        <f>G$16</f>
        <v>2.6315789473684199</v>
      </c>
      <c r="H17" s="90"/>
      <c r="I17" s="37">
        <f>(E17*1.998)/(G17*J8)</f>
        <v>0.49902505290589699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1">
        <v>0.33333333333333331</v>
      </c>
      <c r="D18" s="91"/>
      <c r="E18" s="89">
        <v>585.13649999999996</v>
      </c>
      <c r="F18" s="89"/>
      <c r="G18" s="90">
        <f t="shared" ref="G18:G53" si="0">G$16</f>
        <v>2.6315789473684199</v>
      </c>
      <c r="H18" s="90"/>
      <c r="I18" s="37">
        <f>(E18*1.998)/(G18*J8)</f>
        <v>0.58399554573934276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7">
        <v>0.41666666666666669</v>
      </c>
      <c r="D19" s="88"/>
      <c r="E19" s="89">
        <v>421.19412</v>
      </c>
      <c r="F19" s="89"/>
      <c r="G19" s="90">
        <f t="shared" si="0"/>
        <v>2.6315789473684199</v>
      </c>
      <c r="H19" s="90"/>
      <c r="I19" s="37">
        <f>(E19*1.998)/(G19*J8)</f>
        <v>0.4203728360333055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1">
        <v>0.5</v>
      </c>
      <c r="D20" s="91"/>
      <c r="E20" s="89">
        <v>499.27242999999999</v>
      </c>
      <c r="F20" s="89"/>
      <c r="G20" s="90">
        <f t="shared" si="0"/>
        <v>2.6315789473684199</v>
      </c>
      <c r="H20" s="90"/>
      <c r="I20" s="37">
        <f>(E20*1.998)/(G20*J8)</f>
        <v>0.49829890159041151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1">
        <v>0.54166666666666663</v>
      </c>
      <c r="D21" s="91"/>
      <c r="E21" s="89">
        <v>500</v>
      </c>
      <c r="F21" s="89"/>
      <c r="G21" s="90">
        <f t="shared" si="0"/>
        <v>2.6315789473684199</v>
      </c>
      <c r="H21" s="90"/>
      <c r="I21" s="37">
        <f>(E21*1.998)/(G21*J8)</f>
        <v>0.49902505290589699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1">
        <v>0.58333333333333337</v>
      </c>
      <c r="D22" s="91"/>
      <c r="E22" s="94">
        <v>523.30371000000002</v>
      </c>
      <c r="F22" s="95"/>
      <c r="G22" s="90">
        <f t="shared" si="0"/>
        <v>2.6315789473684199</v>
      </c>
      <c r="H22" s="90"/>
      <c r="I22" s="37">
        <f>(E22*1.998)/(G22*J8)</f>
        <v>0.52228332313720438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1">
        <v>0.58402777777777781</v>
      </c>
      <c r="D23" s="91"/>
      <c r="E23" s="94">
        <v>523.90808000000004</v>
      </c>
      <c r="F23" s="95"/>
      <c r="G23" s="90">
        <f t="shared" si="0"/>
        <v>2.6315789473684199</v>
      </c>
      <c r="H23" s="90"/>
      <c r="I23" s="37">
        <f>(E23*1.998)/(G23*J8)</f>
        <v>0.52288651467965397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7">
        <v>0.625</v>
      </c>
      <c r="D24" s="88"/>
      <c r="E24" s="89">
        <v>510.83931999999999</v>
      </c>
      <c r="F24" s="89"/>
      <c r="G24" s="90">
        <f t="shared" si="0"/>
        <v>2.6315789473684199</v>
      </c>
      <c r="H24" s="90"/>
      <c r="I24" s="37">
        <f>(E24*1.998)/(G24*J8)</f>
        <v>0.50984323737882487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1">
        <v>0.66666666666666663</v>
      </c>
      <c r="D25" s="91"/>
      <c r="E25" s="89">
        <v>524.24559999999997</v>
      </c>
      <c r="F25" s="89"/>
      <c r="G25" s="90">
        <f t="shared" si="0"/>
        <v>2.6315789473684199</v>
      </c>
      <c r="H25" s="90"/>
      <c r="I25" s="37">
        <f>(E25*1.998)/(G25*J8)</f>
        <v>0.52322337655136741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1">
        <v>0.66736111111111107</v>
      </c>
      <c r="D26" s="91"/>
      <c r="E26" s="89">
        <v>526.20641999999998</v>
      </c>
      <c r="F26" s="89"/>
      <c r="G26" s="90">
        <f t="shared" si="0"/>
        <v>2.6315789473684199</v>
      </c>
      <c r="H26" s="90"/>
      <c r="I26" s="37">
        <f>(E26*1.998)/(G26*J8)</f>
        <v>0.52518037315984534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1">
        <v>0.70833333333333337</v>
      </c>
      <c r="D27" s="91"/>
      <c r="E27" s="89">
        <v>525.95978000000002</v>
      </c>
      <c r="F27" s="89"/>
      <c r="G27" s="90">
        <f t="shared" si="0"/>
        <v>2.6315789473684199</v>
      </c>
      <c r="H27" s="90"/>
      <c r="I27" s="37">
        <f>(E27*1.998)/(G27*J8)</f>
        <v>0.5249342140817479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1">
        <v>0.7090277777777777</v>
      </c>
      <c r="D28" s="91"/>
      <c r="E28" s="89">
        <v>530.35015999999996</v>
      </c>
      <c r="F28" s="89"/>
      <c r="G28" s="90">
        <f t="shared" si="0"/>
        <v>2.6315789473684199</v>
      </c>
      <c r="H28" s="90"/>
      <c r="I28" s="37">
        <f>(E28*1.998)/(G28*J8)</f>
        <v>0.52931603330530186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7">
        <v>0.75</v>
      </c>
      <c r="D29" s="88"/>
      <c r="E29" s="89">
        <v>573.19164999999998</v>
      </c>
      <c r="F29" s="89"/>
      <c r="G29" s="90">
        <f t="shared" si="0"/>
        <v>2.6315789473684199</v>
      </c>
      <c r="H29" s="90"/>
      <c r="I29" s="37">
        <f>(E29*1.998)/(G29*J8)</f>
        <v>0.57207398693293676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1">
        <v>0.75069444444444444</v>
      </c>
      <c r="D30" s="91"/>
      <c r="E30" s="89">
        <v>557.18511999999998</v>
      </c>
      <c r="F30" s="89"/>
      <c r="G30" s="90">
        <f t="shared" si="0"/>
        <v>2.6315789473684199</v>
      </c>
      <c r="H30" s="90"/>
      <c r="I30" s="37">
        <f>(E30*1.998)/(G30*J8)</f>
        <v>0.5560986679727572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1" t="s">
        <v>41</v>
      </c>
      <c r="D31" s="91"/>
      <c r="E31" s="89">
        <v>574.19219999999996</v>
      </c>
      <c r="F31" s="89"/>
      <c r="G31" s="90">
        <f t="shared" si="0"/>
        <v>2.6315789473684199</v>
      </c>
      <c r="H31" s="90"/>
      <c r="I31" s="37">
        <f>(E31*1.998)/(G31*J8)</f>
        <v>0.57307258596630672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1" t="s">
        <v>42</v>
      </c>
      <c r="D32" s="91"/>
      <c r="E32" s="89">
        <v>574.19219999999996</v>
      </c>
      <c r="F32" s="89"/>
      <c r="G32" s="90">
        <f t="shared" si="0"/>
        <v>2.6315789473684199</v>
      </c>
      <c r="H32" s="90"/>
      <c r="I32" s="37">
        <f>(E32*1.998)/(G32*J8)</f>
        <v>0.57307258596630672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1">
        <v>0.79166666666666663</v>
      </c>
      <c r="D33" s="91"/>
      <c r="E33" s="89">
        <v>500</v>
      </c>
      <c r="F33" s="89"/>
      <c r="G33" s="90">
        <f t="shared" si="0"/>
        <v>2.6315789473684199</v>
      </c>
      <c r="H33" s="90"/>
      <c r="I33" s="37">
        <f>(E33*1.998)/(G33*J8)</f>
        <v>0.49902505290589699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1">
        <v>0.83333333333333337</v>
      </c>
      <c r="D34" s="91"/>
      <c r="E34" s="89">
        <v>361.50522000000001</v>
      </c>
      <c r="F34" s="89"/>
      <c r="G34" s="90">
        <f t="shared" si="0"/>
        <v>2.6315789473684199</v>
      </c>
      <c r="H34" s="90"/>
      <c r="I34" s="37">
        <f>(E34*1.998)/(G34*J8)</f>
        <v>0.36080032307251586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7" t="s">
        <v>28</v>
      </c>
      <c r="D35" s="88"/>
      <c r="E35" s="89">
        <v>812.59429999999998</v>
      </c>
      <c r="F35" s="89"/>
      <c r="G35" s="90">
        <f t="shared" si="0"/>
        <v>2.6315789473684199</v>
      </c>
      <c r="H35" s="90"/>
      <c r="I35" s="37">
        <f>(E35*1.998)/(G35*J8)</f>
        <v>0.81100982709706071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7">
        <v>0.8340277777777777</v>
      </c>
      <c r="D36" s="88"/>
      <c r="E36" s="89">
        <v>574.46709999999996</v>
      </c>
      <c r="F36" s="89"/>
      <c r="G36" s="90">
        <f t="shared" si="0"/>
        <v>2.6315789473684199</v>
      </c>
      <c r="H36" s="90"/>
      <c r="I36" s="37">
        <f>(E36*1.998)/(G36*J8)</f>
        <v>0.57334694994039437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7" t="s">
        <v>29</v>
      </c>
      <c r="D37" s="88"/>
      <c r="E37" s="89">
        <v>574.46709999999996</v>
      </c>
      <c r="F37" s="89"/>
      <c r="G37" s="90">
        <f t="shared" si="0"/>
        <v>2.6315789473684199</v>
      </c>
      <c r="H37" s="90"/>
      <c r="I37" s="37">
        <f>(E37*1.998)/(G37*J8)</f>
        <v>0.57334694994039437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1">
        <v>0.875</v>
      </c>
      <c r="D38" s="91"/>
      <c r="E38" s="89">
        <v>572.81622000000004</v>
      </c>
      <c r="F38" s="89"/>
      <c r="G38" s="90">
        <f t="shared" si="0"/>
        <v>2.6315789473684199</v>
      </c>
      <c r="H38" s="90"/>
      <c r="I38" s="37">
        <f>(E38*1.998)/(G38*J8)</f>
        <v>0.57169928898171185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1">
        <v>0.83472222222222225</v>
      </c>
      <c r="D39" s="91"/>
      <c r="E39" s="89">
        <v>573.60388</v>
      </c>
      <c r="F39" s="89"/>
      <c r="G39" s="90">
        <f t="shared" si="0"/>
        <v>2.6315789473684199</v>
      </c>
      <c r="H39" s="90"/>
      <c r="I39" s="37">
        <f>(E39*1.998)/(G39*J8)</f>
        <v>0.57248541312805568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6" t="s">
        <v>44</v>
      </c>
      <c r="D40" s="91"/>
      <c r="E40" s="89">
        <v>573.60388</v>
      </c>
      <c r="F40" s="89"/>
      <c r="G40" s="90">
        <f t="shared" si="0"/>
        <v>2.6315789473684199</v>
      </c>
      <c r="H40" s="90"/>
      <c r="I40" s="37">
        <f>(E40*1.998)/(G40*J8)</f>
        <v>0.57248541312805568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7">
        <v>0.91666666666666663</v>
      </c>
      <c r="D41" s="88"/>
      <c r="E41" s="89">
        <v>573.60388</v>
      </c>
      <c r="F41" s="89"/>
      <c r="G41" s="90">
        <f t="shared" si="0"/>
        <v>2.6315789473684199</v>
      </c>
      <c r="H41" s="90"/>
      <c r="I41" s="37">
        <f>(E41*1.998)/(G41*J8)</f>
        <v>0.57248541312805568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7" t="s">
        <v>30</v>
      </c>
      <c r="D42" s="88"/>
      <c r="E42" s="89">
        <v>475.66955000000002</v>
      </c>
      <c r="F42" s="89"/>
      <c r="G42" s="90">
        <f t="shared" si="0"/>
        <v>2.6315789473684199</v>
      </c>
      <c r="H42" s="90"/>
      <c r="I42" s="37">
        <f>(E42*1.998)/(G42*J8)</f>
        <v>0.47474204470894843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7">
        <v>0.91736111111111107</v>
      </c>
      <c r="D43" s="88"/>
      <c r="E43" s="89">
        <v>475.66955000000002</v>
      </c>
      <c r="F43" s="89"/>
      <c r="G43" s="90">
        <f t="shared" si="0"/>
        <v>2.6315789473684199</v>
      </c>
      <c r="H43" s="90"/>
      <c r="I43" s="37">
        <f>(E43*1.998)/(G43*J8)</f>
        <v>0.47474204470894843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7" t="s">
        <v>31</v>
      </c>
      <c r="D44" s="88"/>
      <c r="E44" s="89">
        <v>760.72333000000003</v>
      </c>
      <c r="F44" s="89"/>
      <c r="G44" s="90">
        <f t="shared" si="0"/>
        <v>2.6315789473684199</v>
      </c>
      <c r="H44" s="90"/>
      <c r="I44" s="37">
        <f>(E44*1.998)/(G44*J8)</f>
        <v>0.75924000000000036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7" t="s">
        <v>32</v>
      </c>
      <c r="D45" s="88"/>
      <c r="E45" s="89">
        <v>568.05853000000002</v>
      </c>
      <c r="F45" s="89"/>
      <c r="G45" s="90">
        <f t="shared" si="0"/>
        <v>2.6315789473684199</v>
      </c>
      <c r="H45" s="90"/>
      <c r="I45" s="37">
        <f>(E45*1.998)/(G45*J8)</f>
        <v>0.56695087597379212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88"/>
      <c r="E46" s="89">
        <v>500</v>
      </c>
      <c r="F46" s="89"/>
      <c r="G46" s="90">
        <f t="shared" si="0"/>
        <v>2.6315789473684199</v>
      </c>
      <c r="H46" s="90"/>
      <c r="I46" s="37">
        <f>(E46*1.998)/(G46*J8)</f>
        <v>0.49902505290589699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88"/>
      <c r="E47" s="89">
        <v>500</v>
      </c>
      <c r="F47" s="89"/>
      <c r="G47" s="90">
        <f t="shared" si="0"/>
        <v>2.6315789473684199</v>
      </c>
      <c r="H47" s="90"/>
      <c r="I47" s="37">
        <f>(E47*1.998)/(G47*J8)</f>
        <v>0.49902505290589699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93"/>
      <c r="E48" s="89">
        <v>518.63103999999998</v>
      </c>
      <c r="F48" s="89"/>
      <c r="G48" s="90">
        <f t="shared" si="0"/>
        <v>2.6315789473684199</v>
      </c>
      <c r="H48" s="90"/>
      <c r="I48" s="37">
        <f>(E48*1.998)/(G48*J8)</f>
        <v>0.51761976434928081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88"/>
      <c r="E49" s="89">
        <v>535.79247999999995</v>
      </c>
      <c r="F49" s="89"/>
      <c r="G49" s="90">
        <f t="shared" si="0"/>
        <v>2.6315789473684199</v>
      </c>
      <c r="H49" s="90"/>
      <c r="I49" s="37">
        <f>(E49*1.998)/(G49*J8)</f>
        <v>0.53474774135716341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88"/>
      <c r="E50" s="89">
        <v>517.74860000000001</v>
      </c>
      <c r="F50" s="89"/>
      <c r="G50" s="90">
        <f t="shared" si="0"/>
        <v>2.6315789473684199</v>
      </c>
      <c r="H50" s="90"/>
      <c r="I50" s="37">
        <f>(E50*1.998)/(G50*J8)</f>
        <v>0.51673904501390822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88"/>
      <c r="E51" s="89">
        <v>571.73473999999999</v>
      </c>
      <c r="F51" s="89"/>
      <c r="G51" s="90">
        <f t="shared" si="0"/>
        <v>2.6315789473684199</v>
      </c>
      <c r="H51" s="90"/>
      <c r="I51" s="37">
        <f>(E51*1.998)/(G51*J8)</f>
        <v>0.57061991775327847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7" t="s">
        <v>39</v>
      </c>
      <c r="D52" s="88"/>
      <c r="E52" s="89">
        <v>508.73181</v>
      </c>
      <c r="F52" s="89"/>
      <c r="G52" s="90">
        <f t="shared" si="0"/>
        <v>2.6315789473684199</v>
      </c>
      <c r="H52" s="90"/>
      <c r="I52" s="37">
        <f>(E52*1.998)/(G52*J8)</f>
        <v>0.50773983680032553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7" t="s">
        <v>34</v>
      </c>
      <c r="D53" s="88"/>
      <c r="E53" s="89">
        <v>475.50797</v>
      </c>
      <c r="F53" s="89"/>
      <c r="G53" s="90">
        <f t="shared" si="0"/>
        <v>2.6315789473684199</v>
      </c>
      <c r="H53" s="90"/>
      <c r="I53" s="37">
        <f>(E53*1.998)/(G53*J8)</f>
        <v>0.47458077977285135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6">
        <f>SUM(G16:H53)</f>
        <v>100</v>
      </c>
      <c r="H54" s="86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55" zoomScaleNormal="55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3" t="s">
        <v>49</v>
      </c>
      <c r="F7" s="113"/>
      <c r="G7" s="113"/>
      <c r="H7" s="11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17"/>
      <c r="C11" s="9" t="s">
        <v>37</v>
      </c>
      <c r="E11" s="113" t="s">
        <v>50</v>
      </c>
      <c r="F11" s="113"/>
      <c r="G11" s="113"/>
      <c r="H11" s="113"/>
      <c r="I11" s="14">
        <v>1684.1864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3" t="s">
        <v>5</v>
      </c>
      <c r="F13" s="113"/>
      <c r="G13" s="113"/>
      <c r="H13" s="11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62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61"/>
      <c r="K17" s="111"/>
    </row>
    <row r="18" spans="1:16" x14ac:dyDescent="0.2">
      <c r="A18" s="91">
        <v>0.16666666666666666</v>
      </c>
      <c r="B18" s="91"/>
      <c r="C18" s="63">
        <v>0</v>
      </c>
      <c r="D18" s="16">
        <f>'1L24Z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91">
        <v>0.25</v>
      </c>
      <c r="B19" s="91"/>
      <c r="C19" s="63">
        <v>0</v>
      </c>
      <c r="D19" s="16">
        <f>'1L24Z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91">
        <v>0.33333333333333331</v>
      </c>
      <c r="B20" s="91"/>
      <c r="C20" s="63">
        <v>4810.3364300000003</v>
      </c>
      <c r="D20" s="16">
        <f>'1L24Z Mixed Standards 5;1'!I18</f>
        <v>0.58399554573934276</v>
      </c>
      <c r="E20" s="17">
        <f>((C20/$I$11)*(($I$7*$I$9)/D20))/1000</f>
        <v>9.7815066943664541E-2</v>
      </c>
      <c r="F20" s="65">
        <v>0.99150000000000005</v>
      </c>
      <c r="G20" s="65">
        <v>0.91139999999999999</v>
      </c>
      <c r="H20" s="17">
        <f>E20*F20</f>
        <v>9.6983638874643396E-2</v>
      </c>
      <c r="I20" s="17">
        <f>E20*G20</f>
        <v>8.9148652012455865E-2</v>
      </c>
      <c r="J20" s="64"/>
      <c r="K20" s="66">
        <f>I20/I$62*100</f>
        <v>6.5168019582645664</v>
      </c>
      <c r="L20" s="14">
        <f>[1]M12!$K20</f>
        <v>7.9935913457184373</v>
      </c>
      <c r="M20" s="14">
        <f>[2]M12!$K20</f>
        <v>7.0233376953200723</v>
      </c>
      <c r="N20" s="67">
        <f>K20</f>
        <v>6.5168019582645664</v>
      </c>
      <c r="O20" s="13">
        <f>AVERAGE(L20:N20)</f>
        <v>7.1779103331010248</v>
      </c>
      <c r="P20" s="13">
        <f>STDEV(L20:N20)</f>
        <v>0.75043070898452446</v>
      </c>
    </row>
    <row r="21" spans="1:16" ht="13.5" x14ac:dyDescent="0.25">
      <c r="A21" s="87">
        <v>0.41666666666666669</v>
      </c>
      <c r="B21" s="88"/>
      <c r="C21" s="15">
        <v>0</v>
      </c>
      <c r="D21" s="16">
        <f>'1L24Z Mixed Standards 5;1'!I19</f>
        <v>0.4203728360333055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67">
        <f t="shared" ref="N21:N55" si="2">K21</f>
        <v>0</v>
      </c>
    </row>
    <row r="22" spans="1:16" x14ac:dyDescent="0.2">
      <c r="A22" s="91">
        <v>0.5</v>
      </c>
      <c r="B22" s="91"/>
      <c r="C22" s="63">
        <v>0</v>
      </c>
      <c r="D22" s="16">
        <f>'1L24Z Mixed Standards 5;1'!I20</f>
        <v>0.49829890159041151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3">E22*F22</f>
        <v>0</v>
      </c>
      <c r="I22" s="17"/>
      <c r="K22" s="20"/>
      <c r="L22" s="14">
        <f>[1]M12!$K22</f>
        <v>0</v>
      </c>
      <c r="M22" s="14">
        <f>[2]M12!$K22</f>
        <v>0</v>
      </c>
      <c r="N22" s="67">
        <f t="shared" si="2"/>
        <v>0</v>
      </c>
      <c r="O22" s="13">
        <f t="shared" ref="O22" si="4">AVERAGE(L22:N22)</f>
        <v>0</v>
      </c>
      <c r="P22" s="13">
        <f t="shared" ref="P22:P23" si="5">STDEV(L22:N22)</f>
        <v>0</v>
      </c>
    </row>
    <row r="23" spans="1:16" ht="13.5" x14ac:dyDescent="0.25">
      <c r="A23" s="91">
        <v>0.54166666666666663</v>
      </c>
      <c r="B23" s="91"/>
      <c r="C23" s="15">
        <v>0</v>
      </c>
      <c r="D23" s="16">
        <f>'1L24Z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67">
        <f t="shared" si="2"/>
        <v>0</v>
      </c>
      <c r="O23" s="13">
        <f>AVERAGE(L23:N23)</f>
        <v>0</v>
      </c>
      <c r="P23" s="13">
        <f t="shared" si="5"/>
        <v>0</v>
      </c>
    </row>
    <row r="24" spans="1:16" ht="13.5" x14ac:dyDescent="0.25">
      <c r="A24" s="91">
        <v>0.58333333333333337</v>
      </c>
      <c r="B24" s="91"/>
      <c r="C24" s="15">
        <v>5993.6601600000004</v>
      </c>
      <c r="D24" s="16">
        <f>'1L24Z Mixed Standards 5;1'!I22</f>
        <v>0.52228332313720438</v>
      </c>
      <c r="E24" s="17">
        <f>((C24/$I$11)*(($I$7*$I$9)/D24))/1000</f>
        <v>0.13627801394242778</v>
      </c>
      <c r="F24" s="18">
        <v>0.99450000000000005</v>
      </c>
      <c r="G24" s="18">
        <v>0.94210000000000005</v>
      </c>
      <c r="H24" s="17">
        <f t="shared" si="3"/>
        <v>0.13552848486574443</v>
      </c>
      <c r="I24" s="17">
        <f t="shared" si="1"/>
        <v>0.12838751693516121</v>
      </c>
      <c r="K24" s="20">
        <f>$I$24/$I$62*100</f>
        <v>9.3851786077806665</v>
      </c>
      <c r="L24" s="14">
        <f>[1]M12!$K24</f>
        <v>9.065070328259484</v>
      </c>
      <c r="M24" s="14">
        <f>[2]M12!$K24</f>
        <v>9.1901279892987429</v>
      </c>
      <c r="N24" s="67">
        <f t="shared" si="2"/>
        <v>9.3851786077806665</v>
      </c>
      <c r="O24" s="13">
        <f t="shared" ref="O24:O55" si="6">AVERAGE(L24:N24)</f>
        <v>9.2134589751129639</v>
      </c>
      <c r="P24" s="13">
        <f t="shared" ref="P24:P55" si="7">STDEV(L24:N24)</f>
        <v>0.16132445204866011</v>
      </c>
    </row>
    <row r="25" spans="1:16" ht="13.5" x14ac:dyDescent="0.25">
      <c r="A25" s="91">
        <v>0.58402777777777781</v>
      </c>
      <c r="B25" s="91"/>
      <c r="C25" s="15">
        <v>192.39507</v>
      </c>
      <c r="D25" s="16">
        <f>'1L24Z Mixed Standards 5;1'!I23</f>
        <v>0.52288651467965397</v>
      </c>
      <c r="E25" s="17">
        <f>((C25/$I$11)*(($I$7*$I$9)/D25))/1000</f>
        <v>4.3694456077600008E-3</v>
      </c>
      <c r="F25" s="18">
        <v>0.99439999999999995</v>
      </c>
      <c r="G25" s="18">
        <v>0.94169999999999998</v>
      </c>
      <c r="H25" s="17">
        <f t="shared" si="3"/>
        <v>4.3449767123565448E-3</v>
      </c>
      <c r="I25" s="17">
        <f t="shared" si="1"/>
        <v>4.1147069288275931E-3</v>
      </c>
      <c r="K25" s="20">
        <f>$I$25/$I$62*100</f>
        <v>0.30078671484255171</v>
      </c>
      <c r="L25" s="14">
        <f>[1]M12!$K25</f>
        <v>0.28021533105303364</v>
      </c>
      <c r="M25" s="14">
        <f>[2]M12!$K25</f>
        <v>0.28415591220571523</v>
      </c>
      <c r="N25" s="67">
        <f t="shared" si="2"/>
        <v>0.30078671484255171</v>
      </c>
      <c r="O25" s="13">
        <f t="shared" si="6"/>
        <v>0.28838598603376686</v>
      </c>
      <c r="P25" s="13">
        <f t="shared" si="7"/>
        <v>1.0918589707328832E-2</v>
      </c>
    </row>
    <row r="26" spans="1:16" ht="13.5" x14ac:dyDescent="0.25">
      <c r="A26" s="87">
        <v>0.625</v>
      </c>
      <c r="B26" s="88"/>
      <c r="C26" s="15">
        <v>62.949599999999997</v>
      </c>
      <c r="D26" s="16">
        <f>'1L24Z Mixed Standards 5;1'!I24</f>
        <v>0.50984323737882487</v>
      </c>
      <c r="E26" s="17">
        <f>((C26/$I$11)*(($I$7*$I$9)/D26))/1000</f>
        <v>1.4662099125089985E-3</v>
      </c>
      <c r="F26" s="18">
        <v>0.99480000000000002</v>
      </c>
      <c r="G26" s="18">
        <v>0.94530000000000003</v>
      </c>
      <c r="H26" s="17">
        <f t="shared" si="3"/>
        <v>1.4585856209639518E-3</v>
      </c>
      <c r="I26" s="17">
        <f t="shared" si="1"/>
        <v>1.3860082302947563E-3</v>
      </c>
      <c r="K26" s="20">
        <f>$I$26/$I$62*100</f>
        <v>0.10131775349888268</v>
      </c>
      <c r="L26" s="14">
        <f>[1]M12!$K26</f>
        <v>0.12612270040782103</v>
      </c>
      <c r="M26" s="14">
        <f>[2]M12!$K26</f>
        <v>0.12597092047110067</v>
      </c>
      <c r="N26" s="67">
        <f t="shared" si="2"/>
        <v>0.10131775349888268</v>
      </c>
      <c r="O26" s="13">
        <f t="shared" si="6"/>
        <v>0.11780379145926813</v>
      </c>
      <c r="P26" s="13">
        <f t="shared" si="7"/>
        <v>1.4277529373485812E-2</v>
      </c>
    </row>
    <row r="27" spans="1:16" ht="13.5" x14ac:dyDescent="0.25">
      <c r="A27" s="91">
        <v>0.66666666666666663</v>
      </c>
      <c r="B27" s="91"/>
      <c r="C27" s="15">
        <v>11848.5</v>
      </c>
      <c r="D27" s="16">
        <f>'1L24Z Mixed Standards 5;1'!I25</f>
        <v>0.52322337655136741</v>
      </c>
      <c r="E27" s="17">
        <f t="shared" si="0"/>
        <v>0.26891564745672103</v>
      </c>
      <c r="F27" s="68">
        <v>0.99480000000000002</v>
      </c>
      <c r="G27" s="18">
        <v>0.94169999999999998</v>
      </c>
      <c r="H27" s="17">
        <f t="shared" si="3"/>
        <v>0.26751728608994607</v>
      </c>
      <c r="I27" s="17">
        <f t="shared" si="1"/>
        <v>0.2532378652099942</v>
      </c>
      <c r="K27" s="20">
        <f>$I$27/$I$62*100</f>
        <v>18.51178877810343</v>
      </c>
      <c r="L27" s="14">
        <f>[1]M12!$K27</f>
        <v>18.062895400436808</v>
      </c>
      <c r="M27" s="14">
        <f>[2]M12!$K27</f>
        <v>18.310208891731648</v>
      </c>
      <c r="N27" s="67">
        <f t="shared" si="2"/>
        <v>18.51178877810343</v>
      </c>
      <c r="O27" s="13">
        <f t="shared" si="6"/>
        <v>18.294964356757294</v>
      </c>
      <c r="P27" s="13">
        <f t="shared" si="7"/>
        <v>0.22483463481673641</v>
      </c>
    </row>
    <row r="28" spans="1:16" ht="13.5" x14ac:dyDescent="0.25">
      <c r="A28" s="91">
        <v>0.66736111111111107</v>
      </c>
      <c r="B28" s="91"/>
      <c r="C28" s="15">
        <v>7616.8925799999997</v>
      </c>
      <c r="D28" s="16">
        <f>'1L24Z Mixed Standards 5;1'!I26</f>
        <v>0.52518037315984534</v>
      </c>
      <c r="E28" s="17">
        <f t="shared" si="0"/>
        <v>0.17223015126532015</v>
      </c>
      <c r="F28" s="18">
        <v>0.995</v>
      </c>
      <c r="G28" s="18">
        <v>0.94810000000000005</v>
      </c>
      <c r="H28" s="17">
        <f t="shared" si="3"/>
        <v>0.17136900050899356</v>
      </c>
      <c r="I28" s="17">
        <f t="shared" si="1"/>
        <v>0.16329140641465004</v>
      </c>
      <c r="K28" s="20">
        <f>$I$28/$I$62*100</f>
        <v>11.936666826348478</v>
      </c>
      <c r="L28" s="14">
        <f>[1]M12!$K28</f>
        <v>11.817747471539022</v>
      </c>
      <c r="M28" s="14">
        <f>[2]M12!$K28</f>
        <v>11.946510289129366</v>
      </c>
      <c r="N28" s="67">
        <f t="shared" si="2"/>
        <v>11.936666826348478</v>
      </c>
      <c r="O28" s="13">
        <f t="shared" si="6"/>
        <v>11.900308195672288</v>
      </c>
      <c r="P28" s="13">
        <f t="shared" si="7"/>
        <v>7.1668879696397625E-2</v>
      </c>
    </row>
    <row r="29" spans="1:16" ht="13.5" x14ac:dyDescent="0.25">
      <c r="A29" s="91">
        <v>0.70833333333333337</v>
      </c>
      <c r="B29" s="91"/>
      <c r="C29" s="15">
        <v>616.49437999999998</v>
      </c>
      <c r="D29" s="16">
        <f>'1L24Z Mixed Standards 5;1'!I27</f>
        <v>0.5249342140817479</v>
      </c>
      <c r="E29" s="17">
        <f t="shared" si="0"/>
        <v>1.3946463078773301E-2</v>
      </c>
      <c r="F29" s="18">
        <v>0.995</v>
      </c>
      <c r="G29" s="18">
        <v>0.94769999999999999</v>
      </c>
      <c r="H29" s="17">
        <f t="shared" si="3"/>
        <v>1.3876730763379435E-2</v>
      </c>
      <c r="I29" s="17">
        <f t="shared" si="1"/>
        <v>1.3217063059753457E-2</v>
      </c>
      <c r="K29" s="20">
        <f>$I$29/$I$62*100</f>
        <v>0.96617257228155362</v>
      </c>
      <c r="L29" s="14">
        <f>[1]M12!$K29</f>
        <v>1.014607614449955</v>
      </c>
      <c r="M29" s="14">
        <f>[2]M12!$K29</f>
        <v>0.94283132644299195</v>
      </c>
      <c r="N29" s="67">
        <f t="shared" si="2"/>
        <v>0.96617257228155362</v>
      </c>
      <c r="O29" s="13">
        <f t="shared" si="6"/>
        <v>0.97453717105816684</v>
      </c>
      <c r="P29" s="13">
        <f t="shared" si="7"/>
        <v>3.6611934728103548E-2</v>
      </c>
    </row>
    <row r="30" spans="1:16" ht="13.5" x14ac:dyDescent="0.25">
      <c r="A30" s="91">
        <v>0.7090277777777777</v>
      </c>
      <c r="B30" s="91"/>
      <c r="C30" s="15">
        <v>997.68413999999996</v>
      </c>
      <c r="D30" s="16">
        <f>'1L24Z Mixed Standards 5;1'!I28</f>
        <v>0.52931603330530186</v>
      </c>
      <c r="E30" s="17">
        <f t="shared" si="0"/>
        <v>2.2382977531162647E-2</v>
      </c>
      <c r="F30" s="18">
        <v>0.99529999999999996</v>
      </c>
      <c r="G30" s="18">
        <v>0.95069999999999999</v>
      </c>
      <c r="H30" s="17">
        <f t="shared" si="3"/>
        <v>2.2277777536766182E-2</v>
      </c>
      <c r="I30" s="17">
        <f t="shared" si="1"/>
        <v>2.1279496738876327E-2</v>
      </c>
      <c r="K30" s="20">
        <f>$I$30/$I$62*100</f>
        <v>1.5555396844297555</v>
      </c>
      <c r="L30" s="14">
        <f>[1]M12!$K30</f>
        <v>1.50493115281727</v>
      </c>
      <c r="M30" s="14">
        <f>[2]M12!$K30</f>
        <v>1.5247324228622721</v>
      </c>
      <c r="N30" s="67">
        <f t="shared" si="2"/>
        <v>1.5555396844297555</v>
      </c>
      <c r="O30" s="13">
        <f t="shared" si="6"/>
        <v>1.5284010867030993</v>
      </c>
      <c r="P30" s="13">
        <f t="shared" si="7"/>
        <v>2.550294470792995E-2</v>
      </c>
    </row>
    <row r="31" spans="1:16" ht="13.5" x14ac:dyDescent="0.25">
      <c r="A31" s="87">
        <v>0.75</v>
      </c>
      <c r="B31" s="88"/>
      <c r="C31" s="15">
        <v>2040.09033</v>
      </c>
      <c r="D31" s="16">
        <f>'1L24Z Mixed Standards 5;1'!I29</f>
        <v>0.57207398693293676</v>
      </c>
      <c r="E31" s="17">
        <f>((C31/$I$11)*(($I$7*$I$9)/D31))/1000</f>
        <v>4.2348402943643018E-2</v>
      </c>
      <c r="F31" s="18">
        <v>0.99524199999999996</v>
      </c>
      <c r="G31" s="18">
        <v>0.95034395000000005</v>
      </c>
      <c r="H31" s="17">
        <f t="shared" si="3"/>
        <v>4.2146909242437164E-2</v>
      </c>
      <c r="I31" s="17">
        <f t="shared" si="1"/>
        <v>4.0245548529653334E-2</v>
      </c>
      <c r="K31" s="20">
        <f>$I$31/$I$62*100</f>
        <v>2.9419656220133508</v>
      </c>
      <c r="L31" s="14">
        <f>[1]M12!$K31</f>
        <v>2.8989031717589242</v>
      </c>
      <c r="M31" s="14">
        <f>[2]M12!$K31</f>
        <v>2.9437041710848355</v>
      </c>
      <c r="N31" s="67">
        <f t="shared" si="2"/>
        <v>2.9419656220133508</v>
      </c>
      <c r="O31" s="13">
        <f t="shared" si="6"/>
        <v>2.9281909882857033</v>
      </c>
      <c r="P31" s="13">
        <f t="shared" si="7"/>
        <v>2.537888464645767E-2</v>
      </c>
    </row>
    <row r="32" spans="1:16" ht="13.5" x14ac:dyDescent="0.25">
      <c r="A32" s="91">
        <v>0.75069444444444444</v>
      </c>
      <c r="B32" s="91"/>
      <c r="C32" s="15">
        <v>894.70587</v>
      </c>
      <c r="D32" s="16">
        <f>'1L24Z Mixed Standards 5;1'!I30</f>
        <v>0.5560986679727572</v>
      </c>
      <c r="E32" s="17">
        <f>((C32/$I$11)*(($I$7*$I$9)/D32))/1000</f>
        <v>1.9105933925393111E-2</v>
      </c>
      <c r="F32" s="18">
        <v>0.99550000000000005</v>
      </c>
      <c r="G32" s="18">
        <v>0.95269999999999999</v>
      </c>
      <c r="H32" s="17">
        <f t="shared" si="3"/>
        <v>1.9019957222728843E-2</v>
      </c>
      <c r="I32" s="17">
        <f t="shared" si="1"/>
        <v>1.8202223250722016E-2</v>
      </c>
      <c r="K32" s="20">
        <f>$I$32/$I$62*100</f>
        <v>1.3305897671733768</v>
      </c>
      <c r="L32" s="14">
        <f>[1]M12!$K32</f>
        <v>1.2593313760721399</v>
      </c>
      <c r="M32" s="14">
        <f>[2]M12!$K32</f>
        <v>1.3104113320907544</v>
      </c>
      <c r="N32" s="67">
        <f t="shared" si="2"/>
        <v>1.3305897671733768</v>
      </c>
      <c r="O32" s="13">
        <f t="shared" si="6"/>
        <v>1.3001108251120905</v>
      </c>
      <c r="P32" s="13">
        <f t="shared" si="7"/>
        <v>3.6728938299348417E-2</v>
      </c>
    </row>
    <row r="33" spans="1:16" ht="13.5" x14ac:dyDescent="0.25">
      <c r="A33" s="91" t="s">
        <v>45</v>
      </c>
      <c r="B33" s="91"/>
      <c r="C33" s="15"/>
      <c r="D33" s="16">
        <f>'1L24Z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67">
        <f t="shared" si="2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91" t="s">
        <v>46</v>
      </c>
      <c r="B34" s="91"/>
      <c r="C34" s="15">
        <v>1970.3367900000001</v>
      </c>
      <c r="D34" s="16">
        <f>'1L24Z Mixed Standards 5;1'!I32</f>
        <v>0.57307258596630672</v>
      </c>
      <c r="E34" s="17">
        <f>((C34/$I$11)*(($I$7*$I$9)/D34))/1000</f>
        <v>4.082918138434033E-2</v>
      </c>
      <c r="F34" s="18">
        <v>0.99539999999999995</v>
      </c>
      <c r="G34" s="18">
        <v>0.95240000000000002</v>
      </c>
      <c r="H34" s="17">
        <f t="shared" si="3"/>
        <v>4.0641367149972359E-2</v>
      </c>
      <c r="I34" s="17">
        <f t="shared" si="1"/>
        <v>3.8885712350445731E-2</v>
      </c>
      <c r="K34" s="20">
        <f>$I$34/$I$62*100</f>
        <v>2.8425610558698162</v>
      </c>
      <c r="L34" s="14">
        <f>[1]M12!$K34</f>
        <v>2.1510151599622862</v>
      </c>
      <c r="M34" s="14">
        <f>[2]M12!$K34</f>
        <v>2.27295335081801</v>
      </c>
      <c r="N34" s="67">
        <f t="shared" si="2"/>
        <v>2.8425610558698162</v>
      </c>
      <c r="O34" s="13">
        <f t="shared" si="6"/>
        <v>2.4221765222167044</v>
      </c>
      <c r="P34" s="13">
        <f t="shared" si="7"/>
        <v>0.36913357704000394</v>
      </c>
    </row>
    <row r="35" spans="1:16" ht="13.5" x14ac:dyDescent="0.25">
      <c r="A35" s="91">
        <v>0.79166666666666663</v>
      </c>
      <c r="B35" s="91"/>
      <c r="C35" s="15">
        <v>0</v>
      </c>
      <c r="D35" s="16">
        <f>'1L24Z Mixed Standards 5;1'!I33</f>
        <v>0.49902505290589699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3"/>
        <v>0</v>
      </c>
      <c r="I35" s="17">
        <f t="shared" si="1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67">
        <f t="shared" si="2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91">
        <v>0.83333333333333337</v>
      </c>
      <c r="B36" s="91"/>
      <c r="C36" s="15">
        <v>699.66467</v>
      </c>
      <c r="D36" s="16">
        <f>'1L24Z Mixed Standards 5;1'!I34</f>
        <v>0.36080032307251586</v>
      </c>
      <c r="E36" s="17">
        <f t="shared" si="0"/>
        <v>2.3028352377070297E-2</v>
      </c>
      <c r="F36" s="18">
        <v>0.99590000000000001</v>
      </c>
      <c r="G36" s="18">
        <v>0.95699999999999996</v>
      </c>
      <c r="H36" s="17">
        <f t="shared" si="3"/>
        <v>2.293393613232431E-2</v>
      </c>
      <c r="I36" s="17">
        <f t="shared" si="1"/>
        <v>2.2038133224856274E-2</v>
      </c>
      <c r="K36" s="20">
        <f>$I$36/$I$62*100</f>
        <v>1.6109963136197776</v>
      </c>
      <c r="L36" s="14">
        <f>[1]M12!$K36</f>
        <v>1.5872266444249601</v>
      </c>
      <c r="M36" s="14">
        <f>[2]M12!$K36</f>
        <v>1.6176531356612598</v>
      </c>
      <c r="N36" s="67">
        <f t="shared" si="2"/>
        <v>1.6109963136197776</v>
      </c>
      <c r="O36" s="13">
        <f t="shared" si="6"/>
        <v>1.6052920312353323</v>
      </c>
      <c r="P36" s="13">
        <f t="shared" si="7"/>
        <v>1.5995217109475997E-2</v>
      </c>
    </row>
    <row r="37" spans="1:16" ht="13.5" x14ac:dyDescent="0.25">
      <c r="A37" s="87" t="s">
        <v>28</v>
      </c>
      <c r="B37" s="88"/>
      <c r="C37" s="15">
        <v>1082.7440200000001</v>
      </c>
      <c r="D37" s="16">
        <f>'1L24Z Mixed Standards 5;1'!I35</f>
        <v>0.81100982709706071</v>
      </c>
      <c r="E37" s="17">
        <f t="shared" si="0"/>
        <v>1.5854024199768682E-2</v>
      </c>
      <c r="F37" s="18">
        <v>0.99540499999999998</v>
      </c>
      <c r="G37" s="18">
        <v>0.95204597000000002</v>
      </c>
      <c r="H37" s="17">
        <f t="shared" si="3"/>
        <v>1.5781174958570746E-2</v>
      </c>
      <c r="I37" s="17">
        <f t="shared" si="1"/>
        <v>1.5093759847672248E-2</v>
      </c>
      <c r="K37" s="20">
        <f>$I$37/$I$62*100</f>
        <v>1.1033598547193095</v>
      </c>
      <c r="L37" s="14">
        <f>[1]M12!$K37</f>
        <v>1.1038774893540433</v>
      </c>
      <c r="M37" s="14">
        <f>[2]M12!$K37</f>
        <v>1.1214218479206308</v>
      </c>
      <c r="N37" s="67">
        <f t="shared" si="2"/>
        <v>1.1033598547193095</v>
      </c>
      <c r="O37" s="13">
        <f t="shared" si="6"/>
        <v>1.1095530639979945</v>
      </c>
      <c r="P37" s="13">
        <f t="shared" si="7"/>
        <v>1.0281926388349657E-2</v>
      </c>
    </row>
    <row r="38" spans="1:16" ht="13.5" x14ac:dyDescent="0.25">
      <c r="A38" s="87">
        <v>0.8340277777777777</v>
      </c>
      <c r="B38" s="88"/>
      <c r="C38" s="15">
        <v>175.23209</v>
      </c>
      <c r="D38" s="16">
        <f>'1L24Z Mixed Standards 5;1'!I36</f>
        <v>0.57334694994039437</v>
      </c>
      <c r="E38" s="17">
        <f t="shared" si="0"/>
        <v>3.6294095189913504E-3</v>
      </c>
      <c r="F38" s="18">
        <v>0.99585900000000005</v>
      </c>
      <c r="G38" s="18">
        <v>0.95678210500000005</v>
      </c>
      <c r="H38" s="17">
        <f t="shared" si="3"/>
        <v>3.6143801341732076E-3</v>
      </c>
      <c r="I38" s="17">
        <f t="shared" si="1"/>
        <v>3.472554079487582E-3</v>
      </c>
      <c r="K38" s="20">
        <f>$I$38/$I$62*100</f>
        <v>0.25384508587098342</v>
      </c>
      <c r="L38" s="14">
        <f>[1]M12!$K38</f>
        <v>0.33088899180745973</v>
      </c>
      <c r="M38" s="14">
        <f>[2]M12!$K38</f>
        <v>0.34799860054468529</v>
      </c>
      <c r="N38" s="67">
        <f t="shared" si="2"/>
        <v>0.25384508587098342</v>
      </c>
      <c r="O38" s="13">
        <f t="shared" si="6"/>
        <v>0.31091089274104283</v>
      </c>
      <c r="P38" s="13">
        <f t="shared" si="7"/>
        <v>5.0155402631056868E-2</v>
      </c>
    </row>
    <row r="39" spans="1:16" ht="13.5" x14ac:dyDescent="0.25">
      <c r="A39" s="87" t="s">
        <v>29</v>
      </c>
      <c r="B39" s="88"/>
      <c r="C39" s="15">
        <v>925.54021999999998</v>
      </c>
      <c r="D39" s="16">
        <f>'1L24Z Mixed Standards 5;1'!I37</f>
        <v>0.57334694994039437</v>
      </c>
      <c r="E39" s="17">
        <f t="shared" si="0"/>
        <v>1.9169802087490646E-2</v>
      </c>
      <c r="F39" s="18">
        <v>0.99539999999999995</v>
      </c>
      <c r="G39" s="18">
        <v>0.95199999999999996</v>
      </c>
      <c r="H39" s="17">
        <f t="shared" si="3"/>
        <v>1.9081620997888189E-2</v>
      </c>
      <c r="I39" s="17">
        <f t="shared" si="1"/>
        <v>1.8249651587291093E-2</v>
      </c>
      <c r="K39" s="20">
        <f>$I$39/$I$62*100</f>
        <v>1.3340567974610296</v>
      </c>
      <c r="L39" s="14">
        <f>[1]M12!$K39</f>
        <v>1.709371970525968</v>
      </c>
      <c r="M39" s="14">
        <f>[2]M12!$K39</f>
        <v>1.3311014380593895</v>
      </c>
      <c r="N39" s="67">
        <f t="shared" si="2"/>
        <v>1.3340567974610296</v>
      </c>
      <c r="O39" s="13">
        <f t="shared" si="6"/>
        <v>1.4581767353487958</v>
      </c>
      <c r="P39" s="13">
        <f t="shared" si="7"/>
        <v>0.21754647358457541</v>
      </c>
    </row>
    <row r="40" spans="1:16" ht="13.5" x14ac:dyDescent="0.25">
      <c r="A40" s="91">
        <v>0.875</v>
      </c>
      <c r="B40" s="91"/>
      <c r="C40" s="15"/>
      <c r="D40" s="16">
        <f>'1L24Z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67">
        <f t="shared" si="2"/>
        <v>0</v>
      </c>
      <c r="O40" s="13">
        <f t="shared" si="6"/>
        <v>0</v>
      </c>
      <c r="P40" s="69">
        <f t="shared" si="7"/>
        <v>0</v>
      </c>
    </row>
    <row r="41" spans="1:16" ht="13.5" x14ac:dyDescent="0.25">
      <c r="A41" s="87">
        <v>0.83472222222222225</v>
      </c>
      <c r="B41" s="88"/>
      <c r="C41" s="15">
        <v>435.93743999999998</v>
      </c>
      <c r="D41" s="16">
        <f>'1L24Z Mixed Standards 5;1'!I39</f>
        <v>0.57248541312805568</v>
      </c>
      <c r="E41" s="17">
        <f t="shared" ref="E41" si="8">((C41/$I$11)*(($I$7*$I$9)/D41))/1000</f>
        <v>9.0427304161718423E-3</v>
      </c>
      <c r="F41" s="18">
        <v>0.99583299999999997</v>
      </c>
      <c r="G41" s="18">
        <v>0.95651359599999997</v>
      </c>
      <c r="H41" s="17">
        <f t="shared" ref="H41" si="9">E41*F41</f>
        <v>9.0050493585276548E-3</v>
      </c>
      <c r="I41" s="17">
        <f t="shared" ref="I41" si="10">E41*G41</f>
        <v>8.6494945880311053E-3</v>
      </c>
      <c r="K41" s="20">
        <f>$I$41/$I$62*100</f>
        <v>0.63228149833835134</v>
      </c>
      <c r="L41" s="14">
        <f>[1]M12!$K41</f>
        <v>0.81118973793064209</v>
      </c>
      <c r="M41" s="14">
        <f>[2]M12!$K41</f>
        <v>0.88279509440970794</v>
      </c>
      <c r="N41" s="67">
        <f t="shared" si="2"/>
        <v>0.63228149833835134</v>
      </c>
      <c r="O41" s="13">
        <f t="shared" si="6"/>
        <v>0.77542211022623375</v>
      </c>
      <c r="P41" s="13">
        <f t="shared" si="7"/>
        <v>0.12903006567405789</v>
      </c>
    </row>
    <row r="42" spans="1:16" ht="13.5" x14ac:dyDescent="0.25">
      <c r="A42" s="92" t="s">
        <v>44</v>
      </c>
      <c r="B42" s="88"/>
      <c r="C42" s="15">
        <v>2123.7697800000001</v>
      </c>
      <c r="D42" s="16">
        <f>'1L24Z Mixed Standards 5;1'!I40</f>
        <v>0.57248541312805568</v>
      </c>
      <c r="E42" s="17">
        <f t="shared" si="0"/>
        <v>4.4053746763647053E-2</v>
      </c>
      <c r="F42" s="18">
        <v>0.99583299999999997</v>
      </c>
      <c r="G42" s="18">
        <v>0.95651359599999997</v>
      </c>
      <c r="H42" s="17">
        <f t="shared" si="3"/>
        <v>4.3870174800882934E-2</v>
      </c>
      <c r="I42" s="17">
        <f t="shared" si="1"/>
        <v>4.2138007734169404E-2</v>
      </c>
      <c r="K42" s="20">
        <f>$I$42/$I$62*100</f>
        <v>3.08030514338046</v>
      </c>
      <c r="L42" s="14">
        <f>[1]M12!$K42</f>
        <v>3.2118921025379352</v>
      </c>
      <c r="M42" s="14">
        <f>[2]M12!$K42</f>
        <v>3.2080191761535759</v>
      </c>
      <c r="N42" s="67">
        <f t="shared" si="2"/>
        <v>3.08030514338046</v>
      </c>
      <c r="O42" s="13">
        <f t="shared" si="6"/>
        <v>3.1667388073573242</v>
      </c>
      <c r="P42" s="13">
        <f t="shared" si="7"/>
        <v>7.4878792665505137E-2</v>
      </c>
    </row>
    <row r="43" spans="1:16" ht="13.5" x14ac:dyDescent="0.25">
      <c r="A43" s="87">
        <v>0.91666666666666663</v>
      </c>
      <c r="B43" s="88"/>
      <c r="C43" s="15">
        <v>174.35803000000001</v>
      </c>
      <c r="D43" s="16">
        <f>'1L24Z Mixed Standards 5;1'!I41</f>
        <v>0.57248541312805568</v>
      </c>
      <c r="E43" s="17">
        <f t="shared" si="0"/>
        <v>3.6167406524771138E-3</v>
      </c>
      <c r="F43" s="18">
        <v>0.99619999999999997</v>
      </c>
      <c r="G43" s="18">
        <v>0.96040000000000003</v>
      </c>
      <c r="H43" s="17">
        <f t="shared" si="3"/>
        <v>3.6029970379977006E-3</v>
      </c>
      <c r="I43" s="17">
        <f t="shared" si="1"/>
        <v>3.4735177226390204E-3</v>
      </c>
      <c r="K43" s="20">
        <f>$I$43/$I$62*100</f>
        <v>0.25391552856904559</v>
      </c>
      <c r="L43" s="14">
        <f>[1]M12!$K43</f>
        <v>0.27152708118595442</v>
      </c>
      <c r="M43" s="14">
        <f>[2]M12!$K43</f>
        <v>0.2769143207867325</v>
      </c>
      <c r="N43" s="67">
        <f t="shared" si="2"/>
        <v>0.25391552856904559</v>
      </c>
      <c r="O43" s="13">
        <f t="shared" si="6"/>
        <v>0.26745231018057747</v>
      </c>
      <c r="P43" s="13">
        <f t="shared" si="7"/>
        <v>1.2028671162176615E-2</v>
      </c>
    </row>
    <row r="44" spans="1:16" ht="13.5" x14ac:dyDescent="0.25">
      <c r="A44" s="87" t="s">
        <v>30</v>
      </c>
      <c r="B44" s="88"/>
      <c r="C44" s="15">
        <v>219.18952999999999</v>
      </c>
      <c r="D44" s="16">
        <f>'1L24Z Mixed Standards 5;1'!I42</f>
        <v>0.47474204470894843</v>
      </c>
      <c r="E44" s="17">
        <f t="shared" si="0"/>
        <v>5.4827942552968167E-3</v>
      </c>
      <c r="F44" s="70">
        <v>0.995807</v>
      </c>
      <c r="G44" s="70">
        <v>0.95624246800000001</v>
      </c>
      <c r="H44" s="17">
        <f t="shared" si="3"/>
        <v>5.459804898984357E-3</v>
      </c>
      <c r="I44" s="17">
        <f t="shared" si="1"/>
        <v>5.24288071022125E-3</v>
      </c>
      <c r="K44" s="20">
        <f>$I$44/$I$62*100</f>
        <v>0.38325666746529791</v>
      </c>
      <c r="L44" s="14">
        <f>[1]M12!$K44</f>
        <v>0.41171872673396848</v>
      </c>
      <c r="M44" s="14">
        <f>[2]M12!$K44</f>
        <v>0.4099366201430088</v>
      </c>
      <c r="N44" s="67">
        <f t="shared" si="2"/>
        <v>0.38325666746529791</v>
      </c>
      <c r="O44" s="13">
        <f t="shared" si="6"/>
        <v>0.40163733811409169</v>
      </c>
      <c r="P44" s="13">
        <f t="shared" si="7"/>
        <v>1.5943047578802445E-2</v>
      </c>
    </row>
    <row r="45" spans="1:16" x14ac:dyDescent="0.2">
      <c r="A45" s="87">
        <v>0.91736111111111107</v>
      </c>
      <c r="B45" s="88"/>
      <c r="C45" s="71" t="s">
        <v>43</v>
      </c>
      <c r="D45" s="16">
        <f>'1L24Z Mixed Standards 5;1'!I43</f>
        <v>0.47474204470894843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3"/>
        <v>#VALUE!</v>
      </c>
      <c r="I45" s="17"/>
      <c r="K45" s="20"/>
      <c r="L45" s="14">
        <f>[1]M12!$K45</f>
        <v>0</v>
      </c>
      <c r="M45" s="14">
        <f>[2]M12!$K45</f>
        <v>0</v>
      </c>
      <c r="N45" s="67">
        <f t="shared" si="2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87" t="s">
        <v>31</v>
      </c>
      <c r="B46" s="88"/>
      <c r="C46" s="15">
        <v>979.43566999999996</v>
      </c>
      <c r="D46" s="16">
        <f>'1L24Z Mixed Standards 5;1'!I44</f>
        <v>0.75924000000000036</v>
      </c>
      <c r="E46" s="17">
        <f t="shared" si="0"/>
        <v>1.5319220792932946E-2</v>
      </c>
      <c r="F46" s="72">
        <v>0.99580000000000002</v>
      </c>
      <c r="G46" s="72">
        <v>0.95620000000000005</v>
      </c>
      <c r="H46" s="17">
        <f t="shared" si="3"/>
        <v>1.5254880065602628E-2</v>
      </c>
      <c r="I46" s="17">
        <f t="shared" si="1"/>
        <v>1.4648238922202484E-2</v>
      </c>
      <c r="K46" s="20">
        <f>$I$46/$I$62*100</f>
        <v>1.0707920976752261</v>
      </c>
      <c r="L46" s="14">
        <f>[1]M12!$K46</f>
        <v>1.060988429252292</v>
      </c>
      <c r="M46" s="14">
        <f>[2]M12!$K46</f>
        <v>1.0791795103240416</v>
      </c>
      <c r="N46" s="67">
        <f t="shared" si="2"/>
        <v>1.0707920976752261</v>
      </c>
      <c r="O46" s="13">
        <f t="shared" si="6"/>
        <v>1.0703200124171866</v>
      </c>
      <c r="P46" s="13">
        <f t="shared" si="7"/>
        <v>9.1047243784688724E-3</v>
      </c>
    </row>
    <row r="47" spans="1:16" ht="13.5" x14ac:dyDescent="0.25">
      <c r="A47" s="87" t="s">
        <v>32</v>
      </c>
      <c r="B47" s="88"/>
      <c r="C47" s="15">
        <v>132.77520999999999</v>
      </c>
      <c r="D47" s="16">
        <f>'1L24Z Mixed Standards 5;1'!I45</f>
        <v>0.56695087597379212</v>
      </c>
      <c r="E47" s="17">
        <f t="shared" si="0"/>
        <v>2.7810667064820404E-3</v>
      </c>
      <c r="F47" s="70">
        <v>0.99578100000000003</v>
      </c>
      <c r="G47" s="70">
        <v>0.95596872600000005</v>
      </c>
      <c r="H47" s="17">
        <f t="shared" si="3"/>
        <v>2.769333386047393E-3</v>
      </c>
      <c r="I47" s="17">
        <f t="shared" si="1"/>
        <v>2.6586127963166522E-3</v>
      </c>
      <c r="K47" s="20">
        <f>$I$47/$I$62*100</f>
        <v>0.19434565398569179</v>
      </c>
      <c r="L47" s="14">
        <f>[1]M12!$K47</f>
        <v>0.1863391854622698</v>
      </c>
      <c r="M47" s="14">
        <f>[2]M12!$K47</f>
        <v>0.1962869075449416</v>
      </c>
      <c r="N47" s="67">
        <f t="shared" si="2"/>
        <v>0.19434565398569179</v>
      </c>
      <c r="O47" s="13">
        <f t="shared" si="6"/>
        <v>0.19232391566430107</v>
      </c>
      <c r="P47" s="13">
        <f t="shared" si="7"/>
        <v>5.273031674345785E-3</v>
      </c>
    </row>
    <row r="48" spans="1:16" ht="13.5" x14ac:dyDescent="0.25">
      <c r="A48" s="92">
        <v>0.95833333333333337</v>
      </c>
      <c r="B48" s="88"/>
      <c r="C48" s="15"/>
      <c r="D48" s="16">
        <f>'1L24Z Mixed Standards 5;1'!I46</f>
        <v>0.49902505290589699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67">
        <f t="shared" si="2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92">
        <v>0.91805555555555562</v>
      </c>
      <c r="B49" s="88"/>
      <c r="C49" s="15">
        <v>86.788120000000006</v>
      </c>
      <c r="D49" s="16">
        <f>'1L24Z Mixed Standards 5;1'!I47</f>
        <v>0.49902505290589699</v>
      </c>
      <c r="E49" s="17">
        <f t="shared" si="0"/>
        <v>2.065274444004095E-3</v>
      </c>
      <c r="F49" s="70">
        <v>0.99616700000000002</v>
      </c>
      <c r="G49" s="70">
        <v>0.95999944110000002</v>
      </c>
      <c r="H49" s="17">
        <f t="shared" si="3"/>
        <v>2.0573582470602273E-3</v>
      </c>
      <c r="I49" s="17">
        <f t="shared" si="1"/>
        <v>1.9826623119620444E-3</v>
      </c>
      <c r="K49" s="20">
        <f>$I$49/$I$62*100</f>
        <v>0.14493340443741462</v>
      </c>
      <c r="L49" s="14">
        <f>[1]M12!$K49</f>
        <v>0.10875764432504142</v>
      </c>
      <c r="M49" s="14">
        <f>[2]M12!$K49</f>
        <v>0.10274026197582325</v>
      </c>
      <c r="N49" s="67">
        <f t="shared" si="2"/>
        <v>0.14493340443741462</v>
      </c>
      <c r="O49" s="13">
        <f t="shared" si="6"/>
        <v>0.11881043691275976</v>
      </c>
      <c r="P49" s="13">
        <f t="shared" si="7"/>
        <v>2.2822342053452828E-2</v>
      </c>
    </row>
    <row r="50" spans="1:16" x14ac:dyDescent="0.2">
      <c r="A50" s="92" t="s">
        <v>25</v>
      </c>
      <c r="B50" s="93"/>
      <c r="C50" s="71"/>
      <c r="D50" s="16">
        <f>'1L24Z Mixed Standards 5;1'!I48</f>
        <v>0.51761976434928081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3"/>
        <v>0</v>
      </c>
      <c r="I50" s="17"/>
      <c r="K50" s="20"/>
      <c r="L50" s="14">
        <f>[1]M12!$K50</f>
        <v>0</v>
      </c>
      <c r="M50" s="14">
        <f>[2]M12!$K50</f>
        <v>0</v>
      </c>
      <c r="N50" s="67">
        <f t="shared" si="2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92" t="s">
        <v>33</v>
      </c>
      <c r="B51" s="88"/>
      <c r="C51" s="15">
        <v>9846.1259800000007</v>
      </c>
      <c r="D51" s="16">
        <f>'1L24Z Mixed Standards 5;1'!I49</f>
        <v>0.53474774135716341</v>
      </c>
      <c r="E51" s="17">
        <f t="shared" si="0"/>
        <v>0.21865341713848438</v>
      </c>
      <c r="F51" s="70">
        <v>0.99648800000000004</v>
      </c>
      <c r="G51" s="70">
        <v>0.96334507599999997</v>
      </c>
      <c r="H51" s="17">
        <f t="shared" si="3"/>
        <v>0.21788550633749404</v>
      </c>
      <c r="I51" s="17">
        <f t="shared" si="1"/>
        <v>0.21063869275093294</v>
      </c>
      <c r="K51" s="20">
        <f>$I$51/$I$62*100</f>
        <v>15.397772309712272</v>
      </c>
      <c r="L51" s="14">
        <f>[1]M12!$K51</f>
        <v>15.125244032706586</v>
      </c>
      <c r="M51" s="14">
        <f>[2]M12!$K51</f>
        <v>15.471912993159497</v>
      </c>
      <c r="N51" s="67">
        <f t="shared" si="2"/>
        <v>15.397772309712272</v>
      </c>
      <c r="O51" s="13">
        <f t="shared" si="6"/>
        <v>15.331643111859451</v>
      </c>
      <c r="P51" s="13">
        <f t="shared" si="7"/>
        <v>0.18255039069218279</v>
      </c>
    </row>
    <row r="52" spans="1:16" ht="13.5" x14ac:dyDescent="0.25">
      <c r="A52" s="92" t="s">
        <v>26</v>
      </c>
      <c r="B52" s="88"/>
      <c r="C52" s="15">
        <v>445.07396999999997</v>
      </c>
      <c r="D52" s="16">
        <f>'1L24Z Mixed Standards 5;1'!I50</f>
        <v>0.51673904501390822</v>
      </c>
      <c r="E52" s="17">
        <f t="shared" si="0"/>
        <v>1.0228236393375669E-2</v>
      </c>
      <c r="F52" s="70">
        <v>0.99646900000000005</v>
      </c>
      <c r="G52" s="70">
        <v>0.96315165800000002</v>
      </c>
      <c r="H52" s="17">
        <f t="shared" si="3"/>
        <v>1.0192120490670659E-2</v>
      </c>
      <c r="I52" s="17">
        <f>E52*G52</f>
        <v>9.8513428406957152E-3</v>
      </c>
      <c r="K52" s="20">
        <f>$I$52/$I$62*100</f>
        <v>0.72013708414583222</v>
      </c>
      <c r="L52" s="14">
        <f>[1]M12!$K52</f>
        <v>0.70547232898076073</v>
      </c>
      <c r="M52" s="14">
        <f>[2]M12!$K52</f>
        <v>0.72108181534976246</v>
      </c>
      <c r="N52" s="67">
        <f t="shared" si="2"/>
        <v>0.72013708414583222</v>
      </c>
      <c r="O52" s="13">
        <f t="shared" si="6"/>
        <v>0.71556374282545177</v>
      </c>
      <c r="P52" s="13">
        <f t="shared" si="7"/>
        <v>8.7521771177540061E-3</v>
      </c>
    </row>
    <row r="53" spans="1:16" ht="13.5" x14ac:dyDescent="0.25">
      <c r="A53" s="92" t="s">
        <v>40</v>
      </c>
      <c r="B53" s="88"/>
      <c r="C53" s="15">
        <v>284.59879000000001</v>
      </c>
      <c r="D53" s="16">
        <f>'1L24Z Mixed Standards 5;1'!I51</f>
        <v>0.57061991775327847</v>
      </c>
      <c r="E53" s="17">
        <f t="shared" si="0"/>
        <v>5.9227849216561988E-3</v>
      </c>
      <c r="F53" s="18">
        <v>0.99609999999999999</v>
      </c>
      <c r="G53" s="18">
        <f>G54-0.003</f>
        <v>0.95305923199999998</v>
      </c>
      <c r="H53" s="17">
        <f t="shared" si="3"/>
        <v>5.8996860604617393E-3</v>
      </c>
      <c r="I53" s="17">
        <f t="shared" si="1"/>
        <v>5.6447648487348368E-3</v>
      </c>
      <c r="K53" s="20">
        <f>$I$53/$I$62*100</f>
        <v>0.41263455800810594</v>
      </c>
      <c r="L53" s="14">
        <f>[1]M12!$K53</f>
        <v>0.40677519817254576</v>
      </c>
      <c r="M53" s="14">
        <f>[2]M12!$K53</f>
        <v>0.40355236030448755</v>
      </c>
      <c r="N53" s="67">
        <f t="shared" si="2"/>
        <v>0.41263455800810594</v>
      </c>
      <c r="O53" s="13">
        <f t="shared" si="6"/>
        <v>0.40765403882837975</v>
      </c>
      <c r="P53" s="13">
        <f t="shared" si="7"/>
        <v>4.6044380173548734E-3</v>
      </c>
    </row>
    <row r="54" spans="1:16" ht="13.5" x14ac:dyDescent="0.25">
      <c r="A54" s="87" t="s">
        <v>39</v>
      </c>
      <c r="B54" s="88"/>
      <c r="C54" s="15">
        <v>1526.5767800000001</v>
      </c>
      <c r="D54" s="16">
        <f>'1L24Z Mixed Standards 5;1'!I52</f>
        <v>0.50773983680032553</v>
      </c>
      <c r="E54" s="17">
        <f t="shared" si="0"/>
        <v>3.570403115399267E-2</v>
      </c>
      <c r="F54" s="72">
        <v>0.99609999999999999</v>
      </c>
      <c r="G54" s="72">
        <f>G55-0.003</f>
        <v>0.95605923199999998</v>
      </c>
      <c r="H54" s="17">
        <f t="shared" si="3"/>
        <v>3.5564785432492099E-2</v>
      </c>
      <c r="I54" s="17">
        <f t="shared" si="1"/>
        <v>3.4135168604390302E-2</v>
      </c>
      <c r="K54" s="20">
        <f>$I$54/$I$62*100</f>
        <v>2.4952944165179387</v>
      </c>
      <c r="L54" s="14">
        <f>[1]M12!$K54</f>
        <v>2.4738476091183728</v>
      </c>
      <c r="M54" s="14">
        <f>[2]M12!$K54</f>
        <v>2.5250582983809138</v>
      </c>
      <c r="N54" s="67">
        <f t="shared" si="2"/>
        <v>2.4952944165179387</v>
      </c>
      <c r="O54" s="13">
        <f t="shared" si="6"/>
        <v>2.4980667746724086</v>
      </c>
      <c r="P54" s="13">
        <f t="shared" si="7"/>
        <v>2.5717662238015034E-2</v>
      </c>
    </row>
    <row r="55" spans="1:16" ht="14.25" thickBot="1" x14ac:dyDescent="0.3">
      <c r="A55" s="87" t="s">
        <v>34</v>
      </c>
      <c r="B55" s="88"/>
      <c r="C55" s="15">
        <v>8278.5185500000007</v>
      </c>
      <c r="D55" s="16">
        <f>'1L24Z Mixed Standards 5;1'!I53</f>
        <v>0.47458077977285135</v>
      </c>
      <c r="E55" s="17">
        <f t="shared" si="0"/>
        <v>0.20714875158259369</v>
      </c>
      <c r="F55" s="73">
        <v>0.99607699999999999</v>
      </c>
      <c r="G55" s="73">
        <v>0.95905923199999998</v>
      </c>
      <c r="H55" s="17">
        <f t="shared" si="3"/>
        <v>0.20633610703013516</v>
      </c>
      <c r="I55" s="17">
        <f t="shared" si="1"/>
        <v>0.19866792260256108</v>
      </c>
      <c r="K55" s="20">
        <f>$I$55/$I$62*100</f>
        <v>14.522704245486858</v>
      </c>
      <c r="L55" s="14">
        <f>[1]M12!$K55</f>
        <v>14.320451775006008</v>
      </c>
      <c r="M55" s="14">
        <f>[2]M12!$K55</f>
        <v>14.429403317826026</v>
      </c>
      <c r="N55" s="67">
        <f t="shared" si="2"/>
        <v>14.522704245486858</v>
      </c>
      <c r="O55" s="13">
        <f t="shared" si="6"/>
        <v>14.424186446106297</v>
      </c>
      <c r="P55" s="13">
        <f t="shared" si="7"/>
        <v>0.10122710737152815</v>
      </c>
    </row>
    <row r="56" spans="1:16" x14ac:dyDescent="0.2">
      <c r="A56" s="19"/>
      <c r="F56" s="112" t="s">
        <v>7</v>
      </c>
      <c r="G56" s="112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  <c r="N56" s="67"/>
    </row>
    <row r="57" spans="1:16" x14ac:dyDescent="0.2">
      <c r="A57" s="19"/>
      <c r="B57" s="107"/>
      <c r="C57" s="107"/>
      <c r="D57" s="107"/>
      <c r="E57" s="77"/>
      <c r="F57" s="108" t="s">
        <v>8</v>
      </c>
      <c r="G57" s="108"/>
      <c r="H57" s="78" t="s">
        <v>21</v>
      </c>
      <c r="I57" s="79"/>
      <c r="K57" s="80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78" t="s">
        <v>21</v>
      </c>
      <c r="I58" s="79"/>
      <c r="K58" s="80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8"/>
      <c r="D60" s="98"/>
      <c r="E60" s="19"/>
      <c r="F60" s="109" t="s">
        <v>24</v>
      </c>
      <c r="G60" s="109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05"/>
      <c r="D61" s="105"/>
      <c r="E61" s="19"/>
      <c r="F61" s="106" t="s">
        <v>27</v>
      </c>
      <c r="G61" s="106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1.3679816048329982</v>
      </c>
      <c r="K62" s="85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1L24Z Mixed Standards 5;1</vt:lpstr>
      <vt:lpstr>1L24Z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2020-03-06T20:51:56Z</dcterms:modified>
</cp:coreProperties>
</file>