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977983AE-8FAB-4B85-A421-500CE3C72134}" xr6:coauthVersionLast="45" xr6:coauthVersionMax="45" xr10:uidLastSave="{00000000-0000-0000-0000-000000000000}"/>
  <bookViews>
    <workbookView xWindow="-25125" yWindow="450" windowWidth="21600" windowHeight="14550" tabRatio="835" xr2:uid="{00000000-000D-0000-FFFF-FFFF00000000}"/>
  </bookViews>
  <sheets>
    <sheet name="3L36C Mixed Standards 5;1" sheetId="2" r:id="rId1"/>
    <sheet name="3L36C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<sst xmlns="http://schemas.openxmlformats.org/spreadsheetml/2006/main" count="72" uniqueCount="52">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</sst>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8" fontId="5" fillId="0" borderId="0" xfId="0" applyNumberFormat="1" applyFont="1" applyFill="1" applyAlignment="1">
      <alignment horizontal="center"/>
    </xf>
    <xf numFmtId="171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7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8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6" fontId="0" fillId="0" borderId="0" xfId="0" applyNumberFormat="1" applyFill="1"/>
    <xf numFmtId="0" fontId="0" fillId="0" borderId="0" xfId="0" applyFill="1" applyAlignment="1">
      <alignment horizontal="center" vertical="center"/>
    </xf>
    <xf numFmtId="179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9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9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9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3" fontId="0" fillId="0" borderId="13" xfId="0" applyNumberFormat="1" applyFill="1" applyBorder="1" applyAlignment="1">
      <alignment horizontal="center"/>
    </xf>
    <xf numFmtId="171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5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1" fontId="0" fillId="0" borderId="9" xfId="0" applyNumberFormat="1" applyFill="1" applyBorder="1" applyAlignment="1">
      <alignment horizontal="center"/>
    </xf>
    <xf numFmtId="174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6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9" fontId="5" fillId="0" borderId="14" xfId="0" applyNumberFormat="1" applyFont="1" applyFill="1" applyBorder="1" applyAlignment="1">
      <alignment horizontal="center"/>
    </xf>
    <xf numFmtId="169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/>
    </xf>
    <xf numFmtId="169" fontId="6" fillId="0" borderId="9" xfId="0" applyNumberFormat="1" applyFont="1" applyFill="1" applyBorder="1" applyAlignment="1">
      <alignment horizontal="center"/>
    </xf>
    <xf numFmtId="169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2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1084.41516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'3L36C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'3L36C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0</v>
      </c>
      <c r="D20" s="16">
        <f>'3L36C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'3L36C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'3L36C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'3L36C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10.07155</v>
      </c>
      <c r="D24" s="16">
        <f>'3L36C Mixed Standards 5;1'!I22</f>
        <v>0.83527126926749917</v>
      </c>
      <c r="E24" s="17">
        <f>((C24/$I$11)*(($I$7*$I$9)/D24))/1000</f>
        <v>2.2238381954225338E-4</v>
      </c>
      <c r="F24" s="18">
        <v>0.99450000000000005</v>
      </c>
      <c r="G24" s="18">
        <v>0.94210000000000005</v>
      </c>
      <c r="H24" s="17">
        <f t="shared" si="2"/>
        <v>2.2116070853477101E-4</v>
      </c>
      <c r="I24" s="17">
        <f t="shared" si="1"/>
        <v>2.0950779639075691E-4</v>
      </c>
      <c r="K24" s="20">
        <f>$I$24/$I$62*100</f>
        <v>4.9619289602942143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'3L36C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'3L36C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24.31392</v>
      </c>
      <c r="D27" s="16">
        <f>'3L36C Mixed Standards 5;1'!I25</f>
        <v>0.83677466708558523</v>
      </c>
      <c r="E27" s="17">
        <f t="shared" si="0"/>
        <v>5.3589644375751501E-4</v>
      </c>
      <c r="F27" s="64">
        <v>0.99480000000000002</v>
      </c>
      <c r="G27" s="18">
        <v>0.94169999999999998</v>
      </c>
      <c r="H27" s="17">
        <f t="shared" si="2"/>
        <v>5.3310978224997598E-4</v>
      </c>
      <c r="I27" s="17">
        <f t="shared" si="1"/>
        <v>5.0465368108645187E-4</v>
      </c>
      <c r="K27" s="20">
        <f>$I$27/$I$62*100</f>
        <v>11.952088457995066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12.20201</v>
      </c>
      <c r="D28" s="16">
        <f>'3L36C Mixed Standards 5;1'!I26</f>
        <v>0.83990443012549398</v>
      </c>
      <c r="E28" s="17">
        <f t="shared" si="0"/>
        <v>2.679389924467679E-4</v>
      </c>
      <c r="F28" s="18">
        <v>0.995</v>
      </c>
      <c r="G28" s="18">
        <v>0.94810000000000005</v>
      </c>
      <c r="H28" s="17">
        <f t="shared" si="2"/>
        <v>2.6659929748453404E-4</v>
      </c>
      <c r="I28" s="17">
        <f t="shared" si="1"/>
        <v>2.5403295873878065E-4</v>
      </c>
      <c r="K28" s="20">
        <f>$I$28/$I$62*100</f>
        <v>6.0164514951234125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'3L36C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>
        <v>0</v>
      </c>
      <c r="D30" s="16">
        <f>'3L36C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68.481610000000003</v>
      </c>
      <c r="D31" s="16">
        <f>'3L36C Mixed Standards 5;1'!I29</f>
        <v>0.91489990970832613</v>
      </c>
      <c r="E31" s="17">
        <f>((C31/$I$11)*(($I$7*$I$9)/D31))/1000</f>
        <v>1.3804948557364432E-3</v>
      </c>
      <c r="F31" s="18">
        <v>0.99524199999999996</v>
      </c>
      <c r="G31" s="18">
        <v>0.95034395000000005</v>
      </c>
      <c r="H31" s="17">
        <f t="shared" si="2"/>
        <v>1.3739264612128491E-3</v>
      </c>
      <c r="I31" s="17">
        <f t="shared" si="1"/>
        <v>1.3119449341552516E-3</v>
      </c>
      <c r="K31" s="20">
        <f>$I$31/$I$62*100</f>
        <v>31.071767615534085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28.27619</v>
      </c>
      <c r="D32" s="16">
        <f>'3L36C Mixed Standards 5;1'!I30</f>
        <v>0.88935108524142481</v>
      </c>
      <c r="E32" s="17">
        <f>((C32/$I$11)*(($I$7*$I$9)/D32))/1000</f>
        <v>5.863839399079271E-4</v>
      </c>
      <c r="F32" s="18">
        <v>0.99550000000000005</v>
      </c>
      <c r="G32" s="18">
        <v>0.95269999999999999</v>
      </c>
      <c r="H32" s="17">
        <f t="shared" si="2"/>
        <v>5.8374521217834151E-4</v>
      </c>
      <c r="I32" s="17">
        <f t="shared" si="1"/>
        <v>5.5864797955028215E-4</v>
      </c>
      <c r="K32" s="20">
        <f>$I$32/$I$62*100</f>
        <v>13.23087558598697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'3L36C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14.95379</v>
      </c>
      <c r="D34" s="16">
        <f>'3L36C Mixed Standards 5;1'!I32</f>
        <v>0.91649693769130303</v>
      </c>
      <c r="E34" s="17">
        <f>((C34/$I$11)*(($I$7*$I$9)/D34))/1000</f>
        <v>3.0092250928175996E-4</v>
      </c>
      <c r="F34" s="18">
        <v>0.99539999999999995</v>
      </c>
      <c r="G34" s="18">
        <v>0.95240000000000002</v>
      </c>
      <c r="H34" s="17">
        <f t="shared" si="2"/>
        <v>2.9953826573906386E-4</v>
      </c>
      <c r="I34" s="17">
        <f t="shared" si="1"/>
        <v>2.8659859783994817E-4</v>
      </c>
      <c r="K34" s="20">
        <f>$I$34/$I$62*100</f>
        <v>6.787727746176099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'3L36C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'3L36C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3"/>
      <c r="O36" s="13"/>
      <c r="P36" s="13"/>
    </row>
    <row r="37" spans="1:16" ht="13.5" x14ac:dyDescent="0.25">
      <c r="A37" s="23" t="s">
        <v>28</v>
      </c>
      <c r="B37" s="24"/>
      <c r="C37" s="15"/>
      <c r="D37" s="16">
        <f>'3L36C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'3L36C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3"/>
      <c r="O38" s="13"/>
      <c r="P38" s="13"/>
    </row>
    <row r="39" spans="1:16" ht="13.5" x14ac:dyDescent="0.25">
      <c r="A39" s="23" t="s">
        <v>29</v>
      </c>
      <c r="B39" s="24"/>
      <c r="C39" s="15"/>
      <c r="D39" s="16">
        <f>'3L36C Mixed Standards 5;1'!I37</f>
        <v>0.91693571935390894</v>
      </c>
      <c r="E39" s="17">
        <f t="shared" si="0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1"/>
        <v>0</v>
      </c>
      <c r="K39" s="20">
        <f>$I$39/$I$62*100</f>
        <v>0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'3L36C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/>
      <c r="D41" s="16">
        <f>'3L36C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7.1837799999999996</v>
      </c>
      <c r="D42" s="16">
        <f>'3L36C Mixed Standards 5;1'!I40</f>
        <v>0.91555789066422311</v>
      </c>
      <c r="E42" s="17">
        <f t="shared" si="0"/>
        <v>1.4471102817349577E-4</v>
      </c>
      <c r="F42" s="18">
        <v>0.99583299999999997</v>
      </c>
      <c r="G42" s="18">
        <v>0.95651359599999997</v>
      </c>
      <c r="H42" s="17">
        <f t="shared" si="2"/>
        <v>1.4410801731909681E-4</v>
      </c>
      <c r="I42" s="17">
        <f t="shared" si="1"/>
        <v>1.3841806593908776E-4</v>
      </c>
      <c r="K42" s="20">
        <f>$I$42/$I$62*100</f>
        <v>3.2782580020557885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'3L36C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'3L36C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'3L36C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/>
      <c r="D46" s="16">
        <f>'3L36C Mixed Standards 5;1'!I44</f>
        <v>1.2142286195725589</v>
      </c>
      <c r="E46" s="17">
        <f t="shared" si="0"/>
        <v>0</v>
      </c>
      <c r="F46" s="69">
        <v>0.99580000000000002</v>
      </c>
      <c r="G46" s="69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'3L36C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'3L36C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'3L36C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'3L36C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18.058330000000002</v>
      </c>
      <c r="D51" s="16">
        <f>'3L36C Mixed Standards 5;1'!I49</f>
        <v>0.85520522075714134</v>
      </c>
      <c r="E51" s="17">
        <f t="shared" si="0"/>
        <v>3.8944098678985817E-4</v>
      </c>
      <c r="F51" s="67">
        <v>0.99648800000000004</v>
      </c>
      <c r="G51" s="67">
        <v>0.96334507599999997</v>
      </c>
      <c r="H51" s="17">
        <f t="shared" si="2"/>
        <v>3.8807327004425221E-4</v>
      </c>
      <c r="I51" s="17">
        <f t="shared" si="1"/>
        <v>3.751660570165909E-4</v>
      </c>
      <c r="K51" s="20">
        <f>$I$51/$I$62*100</f>
        <v>8.8853367526142364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6.8129999999999997</v>
      </c>
      <c r="D52" s="16">
        <f>'3L36C Mixed Standards 5;1'!I50</f>
        <v>0.82640447988314614</v>
      </c>
      <c r="E52" s="17">
        <f t="shared" si="0"/>
        <v>1.5204780028203909E-4</v>
      </c>
      <c r="F52" s="67">
        <v>0.99646900000000005</v>
      </c>
      <c r="G52" s="67">
        <v>0.96315165800000002</v>
      </c>
      <c r="H52" s="17">
        <f t="shared" si="2"/>
        <v>1.515109194992432E-4</v>
      </c>
      <c r="I52" s="17">
        <f>E52*G52</f>
        <v>1.4644509093689881E-4</v>
      </c>
      <c r="K52" s="20">
        <f>$I$52/$I$62*100</f>
        <v>3.4683680050618699</v>
      </c>
      <c r="N52" s="63"/>
      <c r="O52" s="13"/>
      <c r="P52" s="13"/>
    </row>
    <row r="53" spans="1:16" ht="13.5" x14ac:dyDescent="0.25">
      <c r="A53" s="66" t="s">
        <v>40</v>
      </c>
      <c r="B53" s="24"/>
      <c r="C53" s="15"/>
      <c r="D53" s="16">
        <f>'3L36C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6.8318399999999997</v>
      </c>
      <c r="D54" s="16">
        <f>'3L36C Mixed Standards 5;1'!I52</f>
        <v>0.81201232961916558</v>
      </c>
      <c r="E54" s="17">
        <f t="shared" si="0"/>
        <v>1.5517061393392095E-4</v>
      </c>
      <c r="F54" s="69">
        <v>0.99609999999999999</v>
      </c>
      <c r="G54" s="69">
        <f>G55-0.003</f>
        <v>0.95605923199999998</v>
      </c>
      <c r="H54" s="17">
        <f t="shared" si="2"/>
        <v>1.5456544853957864E-4</v>
      </c>
      <c r="I54" s="17">
        <f t="shared" si="1"/>
        <v>1.4835229798663296E-4</v>
      </c>
      <c r="K54" s="20">
        <f>$I$54/$I$62*100</f>
        <v>3.5135378080781869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12.38097</v>
      </c>
      <c r="D55" s="16">
        <f>'3L36C Mixed Standards 5;1'!I53</f>
        <v>0.75898209406677419</v>
      </c>
      <c r="E55" s="17">
        <f t="shared" si="0"/>
        <v>3.0085522369623004E-4</v>
      </c>
      <c r="F55" s="71">
        <v>0.99607699999999999</v>
      </c>
      <c r="G55" s="71">
        <v>0.95905923199999998</v>
      </c>
      <c r="H55" s="17">
        <f t="shared" si="2"/>
        <v>2.9967496865366974E-4</v>
      </c>
      <c r="I55" s="17">
        <f t="shared" si="1"/>
        <v>2.8853797978129457E-4</v>
      </c>
      <c r="K55" s="20">
        <f>$I$55/$I$62*100</f>
        <v>6.8336595710800765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4.2223054394219762E-3</v>
      </c>
      <c r="K62" s="91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3L36C Mixed Standards 5;1</vt:lpstr>
      <vt:lpstr>3L36C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2020-03-06T21:15:10Z</dcterms:modified>
</cp:coreProperties>
</file>