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F4519616-85AA-4032-89F9-4855037CE1C6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301 Mixed Standards 5;1" sheetId="2" r:id="rId1"/>
    <sheet name="LC301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0" i="29"/>
  <c r="M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<sst xmlns="http://schemas.openxmlformats.org/spreadsheetml/2006/main" count="72" uniqueCount="52">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</sst>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18.045347271301431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6.4024860325751884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15.658289253684243</v>
          </cell>
        </row>
        <row r="28">
          <cell r="K28">
            <v>10.449531556149003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2.8882979297443097</v>
          </cell>
        </row>
        <row r="32">
          <cell r="K32">
            <v>6.4870623806990411</v>
          </cell>
        </row>
        <row r="33">
          <cell r="K33">
            <v>0</v>
          </cell>
        </row>
        <row r="34">
          <cell r="K34">
            <v>2.6916282235866151</v>
          </cell>
        </row>
        <row r="35">
          <cell r="K35">
            <v>0</v>
          </cell>
        </row>
        <row r="36">
          <cell r="K36">
            <v>2.4040553603449544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1.2395700911938525</v>
          </cell>
        </row>
        <row r="41">
          <cell r="K41">
            <v>0</v>
          </cell>
        </row>
        <row r="42">
          <cell r="K42">
            <v>3.0721790867293168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1.0164662729391187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16.212702415996478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2.3070301349502982</v>
          </cell>
        </row>
        <row r="55">
          <cell r="K55">
            <v>11.125353990106143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18.266931482807934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6.4181222281678423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15.599557555080096</v>
          </cell>
        </row>
        <row r="28">
          <cell r="K28">
            <v>10.373381100022888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2.8839374157887585</v>
          </cell>
        </row>
        <row r="32">
          <cell r="K32">
            <v>6.7026470482193705</v>
          </cell>
        </row>
        <row r="33">
          <cell r="K33">
            <v>0</v>
          </cell>
        </row>
        <row r="34">
          <cell r="K34">
            <v>2.6710968799788048</v>
          </cell>
        </row>
        <row r="35">
          <cell r="K35">
            <v>0</v>
          </cell>
        </row>
        <row r="36">
          <cell r="K36">
            <v>2.3117531393474091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1.2309605183450449</v>
          </cell>
        </row>
        <row r="41">
          <cell r="K41">
            <v>0</v>
          </cell>
        </row>
        <row r="42">
          <cell r="K42">
            <v>3.0403636847121946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1.0109480700175266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16.088894677578754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2.2962771991010773</v>
          </cell>
        </row>
        <row r="55">
          <cell r="K55">
            <v>11.105129000832308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2282.5615200000002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6432.2055700000001</v>
      </c>
      <c r="D20" s="16">
        <f>'LC301 Mixed Standards 5;1'!I18</f>
        <v>0.25075909103510741</v>
      </c>
      <c r="E20" s="17">
        <f>((C20/$I$11)*(($I$7*$I$9)/D20))/1000</f>
        <v>0.22475570950349585</v>
      </c>
      <c r="F20" s="91">
        <v>0.99150000000000005</v>
      </c>
      <c r="G20" s="91">
        <v>0.91139999999999999</v>
      </c>
      <c r="H20" s="17">
        <f>E20*F20</f>
        <v>0.22284528597271616</v>
      </c>
      <c r="I20" s="17">
        <f t="shared" ref="I20:I55" si="0">E20*G20</f>
        <v>0.20484235364148612</v>
      </c>
      <c r="J20" s="90"/>
      <c r="K20" s="20">
        <f>I$20/$I$62*100</f>
        <v>29.904568660742225</v>
      </c>
      <c r="L20" s="14">
        <f>[1]M12!$K20</f>
        <v>18.045347271301431</v>
      </c>
      <c r="M20" s="14">
        <f>[2]M12!$K20</f>
        <v>18.266931482807934</v>
      </c>
      <c r="N20" s="92">
        <f>K20</f>
        <v>29.904568660742225</v>
      </c>
      <c r="O20" s="13">
        <f t="shared" ref="O20" si="1">AVERAGE(L20:N20)</f>
        <v>22.072282471617196</v>
      </c>
      <c r="P20" s="13">
        <f t="shared" ref="P20" si="2">STDEV(L20:N20)</f>
        <v>6.7838635822049369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'LC301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'LC301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'LC301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2430.0551799999998</v>
      </c>
      <c r="D24" s="16">
        <f>'LC301 Mixed Standards 5;1'!I22</f>
        <v>0.52228332313720438</v>
      </c>
      <c r="E24" s="17">
        <f>((C24/$I$11)*(($I$7*$I$9)/D24))/1000</f>
        <v>4.0767819243399797E-2</v>
      </c>
      <c r="F24" s="18">
        <v>0.99450000000000005</v>
      </c>
      <c r="G24" s="18">
        <v>0.94210000000000005</v>
      </c>
      <c r="H24" s="17">
        <f t="shared" si="7"/>
        <v>4.0543596237561097E-2</v>
      </c>
      <c r="I24" s="17">
        <f t="shared" si="0"/>
        <v>3.8407362509206948E-2</v>
      </c>
      <c r="K24" s="20">
        <f>$I$24/$I$62*100</f>
        <v>5.6070221261213939</v>
      </c>
      <c r="L24" s="14">
        <f>[1]M12!$K24</f>
        <v>6.4024860325751884</v>
      </c>
      <c r="M24" s="14">
        <f>[2]M12!$K24</f>
        <v>6.4181222281678423</v>
      </c>
      <c r="N24" s="92">
        <f t="shared" si="4"/>
        <v>5.6070221261213939</v>
      </c>
      <c r="O24" s="13">
        <f t="shared" ref="O24:O55" si="8">AVERAGE(L24:N24)</f>
        <v>6.1425434622881419</v>
      </c>
      <c r="P24" s="13">
        <f t="shared" ref="P24:P55" si="9">STDEV(L24:N24)</f>
        <v>0.46384097357878695</v>
      </c>
    </row>
    <row r="25" spans="1:16" ht="13.5" x14ac:dyDescent="0.25">
      <c r="A25" s="44">
        <v>0.58402777777777781</v>
      </c>
      <c r="B25" s="44"/>
      <c r="C25" s="15"/>
      <c r="D25" s="16">
        <f>'LC301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'LC301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6044.7739300000003</v>
      </c>
      <c r="D27" s="16">
        <f>'LC301 Mixed Standards 5;1'!I25</f>
        <v>0.52322337655136741</v>
      </c>
      <c r="E27" s="17">
        <f t="shared" si="3"/>
        <v>0.10122794680506232</v>
      </c>
      <c r="F27" s="93">
        <v>0.99480000000000002</v>
      </c>
      <c r="G27" s="18">
        <v>0.94169999999999998</v>
      </c>
      <c r="H27" s="17">
        <f t="shared" si="7"/>
        <v>0.100701561481676</v>
      </c>
      <c r="I27" s="17">
        <f t="shared" si="0"/>
        <v>9.5326357506327189E-2</v>
      </c>
      <c r="K27" s="20">
        <f>$I$27/$I$62*100</f>
        <v>13.916524354214795</v>
      </c>
      <c r="L27" s="14">
        <f>[1]M12!$K27</f>
        <v>15.658289253684243</v>
      </c>
      <c r="M27" s="14">
        <f>[2]M12!$K27</f>
        <v>15.599557555080096</v>
      </c>
      <c r="N27" s="92">
        <f t="shared" si="4"/>
        <v>13.916524354214795</v>
      </c>
      <c r="O27" s="13">
        <f t="shared" si="8"/>
        <v>15.058123720993045</v>
      </c>
      <c r="P27" s="13">
        <f t="shared" si="9"/>
        <v>0.98909008122445952</v>
      </c>
    </row>
    <row r="28" spans="1:16" ht="13.5" x14ac:dyDescent="0.25">
      <c r="A28" s="44">
        <v>0.66736111111111107</v>
      </c>
      <c r="B28" s="44"/>
      <c r="C28" s="15">
        <v>3821.3952599999998</v>
      </c>
      <c r="D28" s="16">
        <f>'LC301 Mixed Standards 5;1'!I26</f>
        <v>0.52518037315984534</v>
      </c>
      <c r="E28" s="17">
        <f t="shared" si="3"/>
        <v>6.3755987566510589E-2</v>
      </c>
      <c r="F28" s="18">
        <v>0.995</v>
      </c>
      <c r="G28" s="18">
        <v>0.94810000000000005</v>
      </c>
      <c r="H28" s="17">
        <f t="shared" si="7"/>
        <v>6.3437207628678036E-2</v>
      </c>
      <c r="I28" s="17">
        <f t="shared" si="0"/>
        <v>6.0447051811808691E-2</v>
      </c>
      <c r="K28" s="20">
        <f>$I$28/$I$62*100</f>
        <v>8.82455692932235</v>
      </c>
      <c r="L28" s="14">
        <f>[1]M12!$K28</f>
        <v>10.449531556149003</v>
      </c>
      <c r="M28" s="14">
        <f>[2]M12!$K28</f>
        <v>10.373381100022888</v>
      </c>
      <c r="N28" s="92">
        <f t="shared" si="4"/>
        <v>8.82455692932235</v>
      </c>
      <c r="O28" s="13">
        <f t="shared" si="8"/>
        <v>9.8824898618314148</v>
      </c>
      <c r="P28" s="13">
        <f t="shared" si="9"/>
        <v>0.91698761728688238</v>
      </c>
    </row>
    <row r="29" spans="1:16" ht="13.5" x14ac:dyDescent="0.25">
      <c r="A29" s="44">
        <v>0.70833333333333337</v>
      </c>
      <c r="B29" s="44"/>
      <c r="C29" s="15"/>
      <c r="D29" s="16">
        <f>'LC301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'LC301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1254.8177499999999</v>
      </c>
      <c r="D31" s="16">
        <f>'LC301 Mixed Standards 5;1'!I29</f>
        <v>0.57207398693293676</v>
      </c>
      <c r="E31" s="17">
        <f>((C31/$I$11)*(($I$7*$I$9)/D31))/1000</f>
        <v>1.9219228814560958E-2</v>
      </c>
      <c r="F31" s="18">
        <v>0.99524199999999996</v>
      </c>
      <c r="G31" s="18">
        <v>0.95034395000000005</v>
      </c>
      <c r="H31" s="17">
        <f t="shared" si="7"/>
        <v>1.9127783723861275E-2</v>
      </c>
      <c r="I31" s="17">
        <f t="shared" si="0"/>
        <v>1.8264877827583681E-2</v>
      </c>
      <c r="K31" s="20">
        <f>$I$31/$I$62*100</f>
        <v>2.6664568306562533</v>
      </c>
      <c r="L31" s="14">
        <f>[1]M12!$K31</f>
        <v>2.8882979297443097</v>
      </c>
      <c r="M31" s="14">
        <f>[2]M12!$K31</f>
        <v>2.8839374157887585</v>
      </c>
      <c r="N31" s="92">
        <f t="shared" si="4"/>
        <v>2.6664568306562533</v>
      </c>
      <c r="O31" s="13">
        <f t="shared" si="8"/>
        <v>2.8128973920631068</v>
      </c>
      <c r="P31" s="13">
        <f t="shared" si="9"/>
        <v>0.1268399859640289</v>
      </c>
    </row>
    <row r="32" spans="1:16" ht="13.5" x14ac:dyDescent="0.25">
      <c r="A32" s="44">
        <v>0.75069444444444444</v>
      </c>
      <c r="B32" s="44"/>
      <c r="C32" s="15">
        <v>2377.02637</v>
      </c>
      <c r="D32" s="16">
        <f>'LC301 Mixed Standards 5;1'!I30</f>
        <v>0.5560986679727572</v>
      </c>
      <c r="E32" s="17">
        <f>((C32/$I$11)*(($I$7*$I$9)/D32))/1000</f>
        <v>3.745326202918936E-2</v>
      </c>
      <c r="F32" s="18">
        <v>0.99550000000000005</v>
      </c>
      <c r="G32" s="18">
        <v>0.95269999999999999</v>
      </c>
      <c r="H32" s="17">
        <f t="shared" si="7"/>
        <v>3.728472235005801E-2</v>
      </c>
      <c r="I32" s="17">
        <f t="shared" si="0"/>
        <v>3.5681722735208705E-2</v>
      </c>
      <c r="K32" s="20">
        <f>$I$32/$I$62*100</f>
        <v>5.2091108528080774</v>
      </c>
      <c r="L32" s="14">
        <f>[1]M12!$K32</f>
        <v>6.4870623806990411</v>
      </c>
      <c r="M32" s="14">
        <f>[2]M12!$K32</f>
        <v>6.7026470482193705</v>
      </c>
      <c r="N32" s="92">
        <f t="shared" si="4"/>
        <v>5.2091108528080774</v>
      </c>
      <c r="O32" s="13">
        <f t="shared" si="8"/>
        <v>6.1329400939088297</v>
      </c>
      <c r="P32" s="13">
        <f t="shared" si="9"/>
        <v>0.80728838543116777</v>
      </c>
    </row>
    <row r="33" spans="1:16" ht="13.5" x14ac:dyDescent="0.25">
      <c r="A33" s="44" t="s">
        <v>46</v>
      </c>
      <c r="B33" s="44"/>
      <c r="C33" s="15"/>
      <c r="D33" s="16">
        <f>'LC301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1115.1838399999999</v>
      </c>
      <c r="D34" s="16">
        <f>'LC301 Mixed Standards 5;1'!I32</f>
        <v>0.57307258596630672</v>
      </c>
      <c r="E34" s="17">
        <f>((C34/$I$11)*(($I$7*$I$9)/D34))/1000</f>
        <v>1.7050783418681721E-2</v>
      </c>
      <c r="F34" s="18">
        <v>0.99539999999999995</v>
      </c>
      <c r="G34" s="18">
        <v>0.95240000000000002</v>
      </c>
      <c r="H34" s="17">
        <f t="shared" si="7"/>
        <v>1.6972349814955785E-2</v>
      </c>
      <c r="I34" s="17">
        <f t="shared" si="0"/>
        <v>1.6239166127952471E-2</v>
      </c>
      <c r="K34" s="20">
        <f>$I$34/$I$62*100</f>
        <v>2.3707268044600416</v>
      </c>
      <c r="L34" s="14">
        <f>[1]M12!$K34</f>
        <v>2.6916282235866151</v>
      </c>
      <c r="M34" s="14">
        <f>[2]M12!$K34</f>
        <v>2.6710968799788048</v>
      </c>
      <c r="N34" s="92">
        <f t="shared" si="4"/>
        <v>2.3707268044600416</v>
      </c>
      <c r="O34" s="13">
        <f t="shared" si="8"/>
        <v>2.5778173026751539</v>
      </c>
      <c r="P34" s="13">
        <f t="shared" si="9"/>
        <v>0.17963919354033811</v>
      </c>
    </row>
    <row r="35" spans="1:16" ht="13.5" x14ac:dyDescent="0.25">
      <c r="A35" s="44">
        <v>0.79166666666666663</v>
      </c>
      <c r="B35" s="44"/>
      <c r="C35" s="15"/>
      <c r="D35" s="16">
        <f>'LC301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>
        <v>431.85419000000002</v>
      </c>
      <c r="D36" s="16">
        <f>'LC301 Mixed Standards 5;1'!I34</f>
        <v>0.36080032307251586</v>
      </c>
      <c r="E36" s="17">
        <f t="shared" si="3"/>
        <v>1.0487638857880857E-2</v>
      </c>
      <c r="F36" s="18">
        <v>0.99590000000000001</v>
      </c>
      <c r="G36" s="18">
        <v>0.95699999999999996</v>
      </c>
      <c r="H36" s="17">
        <f t="shared" si="7"/>
        <v>1.0444639538563547E-2</v>
      </c>
      <c r="I36" s="17">
        <f t="shared" si="0"/>
        <v>1.0036670386991979E-2</v>
      </c>
      <c r="K36" s="20">
        <f>$I$36/$I$62*100</f>
        <v>1.4652355500579104</v>
      </c>
      <c r="L36" s="14">
        <f>[1]M12!$K36</f>
        <v>2.4040553603449544</v>
      </c>
      <c r="M36" s="14">
        <f>[2]M12!$K36</f>
        <v>2.3117531393474091</v>
      </c>
      <c r="N36" s="92">
        <f t="shared" si="4"/>
        <v>1.4652355500579104</v>
      </c>
      <c r="O36" s="13">
        <f t="shared" si="8"/>
        <v>2.0603480165834243</v>
      </c>
      <c r="P36" s="13">
        <f t="shared" si="9"/>
        <v>0.51744474184286871</v>
      </c>
    </row>
    <row r="37" spans="1:16" ht="13.5" x14ac:dyDescent="0.25">
      <c r="A37" s="23" t="s">
        <v>28</v>
      </c>
      <c r="B37" s="24"/>
      <c r="C37" s="15"/>
      <c r="D37" s="16">
        <f>'LC301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'LC301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'LC301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>
        <v>343.00225999999998</v>
      </c>
      <c r="D40" s="16">
        <f>'LC301 Mixed Standards 5;1'!I38</f>
        <v>0.57169928898171185</v>
      </c>
      <c r="E40" s="17">
        <f>((C40/$I$11)*(($I$7*$I$9)/D40))/1000</f>
        <v>5.2569861592730279E-3</v>
      </c>
      <c r="F40" s="18">
        <v>0.99605399999999999</v>
      </c>
      <c r="G40" s="18">
        <v>0.95881644600000004</v>
      </c>
      <c r="H40" s="17">
        <f>E40*F40</f>
        <v>5.2362420918885362E-3</v>
      </c>
      <c r="I40" s="17">
        <f>E40*G40</f>
        <v>5.0404847859053551E-3</v>
      </c>
      <c r="K40" s="20">
        <f>$I$40/$I$62*100</f>
        <v>0.73585135439005056</v>
      </c>
      <c r="L40" s="14">
        <f>[1]M12!$K40</f>
        <v>1.2395700911938525</v>
      </c>
      <c r="M40" s="14">
        <f>[2]M12!$K40</f>
        <v>1.2309605183450449</v>
      </c>
      <c r="N40" s="92">
        <f t="shared" si="4"/>
        <v>0.73585135439005056</v>
      </c>
      <c r="O40" s="13">
        <f t="shared" si="8"/>
        <v>1.068793987976316</v>
      </c>
      <c r="P40" s="94">
        <f t="shared" si="9"/>
        <v>0.28836891151904398</v>
      </c>
    </row>
    <row r="41" spans="1:16" ht="13.5" x14ac:dyDescent="0.25">
      <c r="A41" s="23">
        <v>0.83472222222222225</v>
      </c>
      <c r="B41" s="24"/>
      <c r="C41" s="15"/>
      <c r="D41" s="16">
        <f>'LC301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1316.0739699999999</v>
      </c>
      <c r="D42" s="16">
        <f>'LC301 Mixed Standards 5;1'!I40</f>
        <v>0.57248541312805568</v>
      </c>
      <c r="E42" s="17">
        <f t="shared" si="3"/>
        <v>2.014296407886422E-2</v>
      </c>
      <c r="F42" s="18">
        <v>0.99583299999999997</v>
      </c>
      <c r="G42" s="18">
        <v>0.95651359599999997</v>
      </c>
      <c r="H42" s="17">
        <f t="shared" si="7"/>
        <v>2.0059028347547591E-2</v>
      </c>
      <c r="I42" s="17">
        <f t="shared" si="0"/>
        <v>1.9267019005173244E-2</v>
      </c>
      <c r="K42" s="20">
        <f>$I$42/$I$62*100</f>
        <v>2.8127576279290429</v>
      </c>
      <c r="L42" s="14">
        <f>[1]M12!$K42</f>
        <v>3.0721790867293168</v>
      </c>
      <c r="M42" s="14">
        <f>[2]M12!$K42</f>
        <v>3.0403636847121946</v>
      </c>
      <c r="N42" s="92">
        <f t="shared" si="4"/>
        <v>2.8127576279290429</v>
      </c>
      <c r="O42" s="13">
        <f t="shared" si="8"/>
        <v>2.9751001331235183</v>
      </c>
      <c r="P42" s="13">
        <f t="shared" si="9"/>
        <v>0.14148982894890866</v>
      </c>
    </row>
    <row r="43" spans="1:16" ht="13.5" x14ac:dyDescent="0.25">
      <c r="A43" s="23">
        <v>0.91666666666666663</v>
      </c>
      <c r="B43" s="24"/>
      <c r="C43" s="15"/>
      <c r="D43" s="16">
        <f>'LC301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'LC301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'LC301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'LC301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>
        <v>383.64706000000001</v>
      </c>
      <c r="D47" s="16">
        <f>'LC301 Mixed Standards 5;1'!I45</f>
        <v>0.56695087597379212</v>
      </c>
      <c r="E47" s="17">
        <f t="shared" si="3"/>
        <v>5.929170619401564E-3</v>
      </c>
      <c r="F47" s="95">
        <v>0.99578100000000003</v>
      </c>
      <c r="G47" s="95">
        <v>0.95596872600000005</v>
      </c>
      <c r="H47" s="17">
        <f t="shared" si="7"/>
        <v>5.9041554485583089E-3</v>
      </c>
      <c r="I47" s="17">
        <f t="shared" si="0"/>
        <v>5.6681016832659439E-3</v>
      </c>
      <c r="K47" s="20">
        <f>$I$47/$I$62*100</f>
        <v>0.82747602217047667</v>
      </c>
      <c r="L47" s="14">
        <f>[1]M12!$K47</f>
        <v>1.0164662729391187</v>
      </c>
      <c r="M47" s="14">
        <f>[2]M12!$K47</f>
        <v>1.0109480700175266</v>
      </c>
      <c r="N47" s="92">
        <f t="shared" si="4"/>
        <v>0.82747602217047667</v>
      </c>
      <c r="O47" s="13">
        <f t="shared" si="8"/>
        <v>0.95163012170904082</v>
      </c>
      <c r="P47" s="13">
        <f t="shared" si="9"/>
        <v>0.10755599920527312</v>
      </c>
    </row>
    <row r="48" spans="1:16" ht="13.5" x14ac:dyDescent="0.25">
      <c r="A48" s="50">
        <v>0.95833333333333337</v>
      </c>
      <c r="B48" s="24"/>
      <c r="C48" s="15"/>
      <c r="D48" s="16">
        <f>'LC301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'LC301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6"/>
      <c r="D50" s="16">
        <f>'LC301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5778.2490200000002</v>
      </c>
      <c r="D51" s="16">
        <f>'LC301 Mixed Standards 5;1'!I49</f>
        <v>0.53474774135716341</v>
      </c>
      <c r="E51" s="17">
        <f t="shared" si="3"/>
        <v>9.467924793319972E-2</v>
      </c>
      <c r="F51" s="95">
        <v>0.99648800000000004</v>
      </c>
      <c r="G51" s="95">
        <v>0.96334507599999997</v>
      </c>
      <c r="H51" s="17">
        <f t="shared" si="7"/>
        <v>9.434673441445833E-2</v>
      </c>
      <c r="I51" s="17">
        <f t="shared" si="0"/>
        <v>9.1208787295831123E-2</v>
      </c>
      <c r="K51" s="20">
        <f>$I$51/$I$62*100</f>
        <v>13.315407647214275</v>
      </c>
      <c r="L51" s="14">
        <f>[1]M12!$K51</f>
        <v>16.212702415996478</v>
      </c>
      <c r="M51" s="14">
        <f>[2]M12!$K51</f>
        <v>16.088894677578754</v>
      </c>
      <c r="N51" s="92">
        <f t="shared" si="4"/>
        <v>13.315407647214275</v>
      </c>
      <c r="O51" s="13">
        <f t="shared" si="8"/>
        <v>15.205668246929838</v>
      </c>
      <c r="P51" s="13">
        <f t="shared" si="9"/>
        <v>1.6381837321102906</v>
      </c>
    </row>
    <row r="52" spans="1:16" ht="13.5" x14ac:dyDescent="0.25">
      <c r="A52" s="50" t="s">
        <v>26</v>
      </c>
      <c r="B52" s="24"/>
      <c r="C52" s="15"/>
      <c r="D52" s="16">
        <f>'LC301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'LC301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813.22852</v>
      </c>
      <c r="D54" s="16">
        <f>'LC301 Mixed Standards 5;1'!I52</f>
        <v>0.50773983680032553</v>
      </c>
      <c r="E54" s="17">
        <f t="shared" si="3"/>
        <v>1.4033915782904346E-2</v>
      </c>
      <c r="F54" s="97">
        <v>0.99609999999999999</v>
      </c>
      <c r="G54" s="97">
        <f>G55-0.003</f>
        <v>0.95605923199999998</v>
      </c>
      <c r="H54" s="17">
        <f t="shared" si="7"/>
        <v>1.397918351135102E-2</v>
      </c>
      <c r="I54" s="17">
        <f t="shared" si="0"/>
        <v>1.3417254745356207E-2</v>
      </c>
      <c r="K54" s="20">
        <f>$I$54/$I$62*100</f>
        <v>1.9587610112770777</v>
      </c>
      <c r="L54" s="14">
        <f>[1]M12!$K54</f>
        <v>2.3070301349502982</v>
      </c>
      <c r="M54" s="14">
        <f>[2]M12!$K54</f>
        <v>2.2962771991010773</v>
      </c>
      <c r="N54" s="92">
        <f t="shared" si="4"/>
        <v>1.9587610112770777</v>
      </c>
      <c r="O54" s="13">
        <f t="shared" si="8"/>
        <v>2.1873561151094845</v>
      </c>
      <c r="P54" s="13">
        <f t="shared" si="9"/>
        <v>0.19804216098966393</v>
      </c>
    </row>
    <row r="55" spans="1:16" ht="14.25" thickBot="1" x14ac:dyDescent="0.3">
      <c r="A55" s="23" t="s">
        <v>34</v>
      </c>
      <c r="B55" s="24"/>
      <c r="C55" s="15">
        <v>4017.61841</v>
      </c>
      <c r="D55" s="16">
        <f>'LC301 Mixed Standards 5;1'!I53</f>
        <v>0.47458077977285135</v>
      </c>
      <c r="E55" s="17">
        <f t="shared" si="3"/>
        <v>7.4176449886133769E-2</v>
      </c>
      <c r="F55" s="98">
        <v>0.99607699999999999</v>
      </c>
      <c r="G55" s="98">
        <v>0.95905923199999998</v>
      </c>
      <c r="H55" s="17">
        <f t="shared" si="7"/>
        <v>7.388545567323046E-2</v>
      </c>
      <c r="I55" s="17">
        <f t="shared" si="0"/>
        <v>7.1139609060281939E-2</v>
      </c>
      <c r="K55" s="20">
        <f>$I$55/$I$62*100</f>
        <v>10.38554422863605</v>
      </c>
      <c r="L55" s="14">
        <f>[1]M12!$K55</f>
        <v>11.125353990106143</v>
      </c>
      <c r="M55" s="14">
        <f>[2]M12!$K55</f>
        <v>11.105129000832308</v>
      </c>
      <c r="N55" s="92">
        <f t="shared" si="4"/>
        <v>10.38554422863605</v>
      </c>
      <c r="O55" s="13">
        <f t="shared" si="8"/>
        <v>10.872009073191501</v>
      </c>
      <c r="P55" s="13">
        <f t="shared" si="9"/>
        <v>0.42141226404680093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0.68498681912237946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LC301 Mixed Standards 5;1</vt:lpstr>
      <vt:lpstr>LC301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2020-03-09T16:25:25Z</dcterms:modified>
</cp:coreProperties>
</file>