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F0A725F1-F447-45E8-8EF9-8B649D7559DD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LC20 Mixed Standards 5;1" sheetId="2" r:id="rId1"/>
    <sheet name="SLC20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<sst xmlns="http://schemas.openxmlformats.org/spreadsheetml/2006/main" count="72" uniqueCount="52">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</sst>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3" zoomScale="70" zoomScaleNormal="70" workbookViewId="0">
      <selection activeCell="Q28" sqref="Q28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6147.5449200000003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'SLC20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'SLC20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522.91681000000005</v>
      </c>
      <c r="D20" s="16">
        <f>'SLC20 Mixed Standards 5;1'!I18</f>
        <v>0.58399554573934276</v>
      </c>
      <c r="E20" s="17">
        <f>((C20/$I$11)*(($I$7*$I$9)/D20))/1000</f>
        <v>2.9130729020430449E-3</v>
      </c>
      <c r="F20" s="91">
        <v>0.99150000000000005</v>
      </c>
      <c r="G20" s="91">
        <v>0.91139999999999999</v>
      </c>
      <c r="H20" s="17">
        <f>E20*F20</f>
        <v>2.8883117823756792E-3</v>
      </c>
      <c r="I20" s="17">
        <f t="shared" ref="I20:I55" si="0">E20*G20</f>
        <v>2.6549746429220312E-3</v>
      </c>
      <c r="J20" s="90"/>
      <c r="K20" s="20">
        <f>I$20/$I$62*100</f>
        <v>17.645331192793673</v>
      </c>
    </row>
    <row r="21" spans="1:16" ht="13.5" x14ac:dyDescent="0.25">
      <c r="A21" s="23">
        <v>0.41666666666666669</v>
      </c>
      <c r="B21" s="24"/>
      <c r="C21" s="15">
        <v>0</v>
      </c>
      <c r="D21" s="16">
        <f>'SLC20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'SLC20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'SLC20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215.73453000000001</v>
      </c>
      <c r="D24" s="16">
        <f>'SLC20 Mixed Standards 5;1'!I22</f>
        <v>0.52228332313720438</v>
      </c>
      <c r="E24" s="17">
        <f>((C24/$I$11)*(($I$7*$I$9)/D24))/1000</f>
        <v>1.343822130815499E-3</v>
      </c>
      <c r="F24" s="18">
        <v>0.99450000000000005</v>
      </c>
      <c r="G24" s="18">
        <v>0.94210000000000005</v>
      </c>
      <c r="H24" s="17">
        <f t="shared" si="2"/>
        <v>1.3364311090960138E-3</v>
      </c>
      <c r="I24" s="17">
        <f t="shared" si="0"/>
        <v>1.2660148294412817E-3</v>
      </c>
      <c r="K24" s="20">
        <f>$I$24/$I$62*100</f>
        <v>8.4141108541410823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'SLC20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'SLC20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380.10919000000001</v>
      </c>
      <c r="D27" s="16">
        <f>'SLC20 Mixed Standards 5;1'!I25</f>
        <v>0.52322337655136741</v>
      </c>
      <c r="E27" s="17">
        <f t="shared" si="1"/>
        <v>2.3634668512917661E-3</v>
      </c>
      <c r="F27" s="93">
        <v>0.99480000000000002</v>
      </c>
      <c r="G27" s="18">
        <v>0.94169999999999998</v>
      </c>
      <c r="H27" s="17">
        <f t="shared" si="2"/>
        <v>2.3511768236650489E-3</v>
      </c>
      <c r="I27" s="17">
        <f t="shared" si="0"/>
        <v>2.2256767338614562E-3</v>
      </c>
      <c r="K27" s="20">
        <f>$I$27/$I$62*100</f>
        <v>14.792157507710712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257.17966000000001</v>
      </c>
      <c r="D28" s="16">
        <f>'SLC20 Mixed Standards 5;1'!I26</f>
        <v>0.52518037315984534</v>
      </c>
      <c r="E28" s="17">
        <f t="shared" si="1"/>
        <v>1.5931490732402807E-3</v>
      </c>
      <c r="F28" s="18">
        <v>0.995</v>
      </c>
      <c r="G28" s="18">
        <v>0.94810000000000005</v>
      </c>
      <c r="H28" s="17">
        <f t="shared" si="2"/>
        <v>1.5851833278740792E-3</v>
      </c>
      <c r="I28" s="17">
        <f t="shared" si="0"/>
        <v>1.5104646363391103E-3</v>
      </c>
      <c r="K28" s="20">
        <f>$I$28/$I$62*100</f>
        <v>10.038758311406202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'SLC20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'SLC20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70.336550000000003</v>
      </c>
      <c r="D31" s="16">
        <f>'SLC20 Mixed Standards 5;1'!I29</f>
        <v>0.57207398693293676</v>
      </c>
      <c r="E31" s="17">
        <f>((C31/$I$11)*(($I$7*$I$9)/D31))/1000</f>
        <v>3.9999738035682657E-4</v>
      </c>
      <c r="F31" s="18">
        <v>0.99524199999999996</v>
      </c>
      <c r="G31" s="18">
        <v>0.95034395000000005</v>
      </c>
      <c r="H31" s="17">
        <f t="shared" si="2"/>
        <v>3.9809419282108878E-4</v>
      </c>
      <c r="I31" s="17">
        <f t="shared" si="0"/>
        <v>3.8013509043795902E-4</v>
      </c>
      <c r="K31" s="20">
        <f>$I$31/$I$62*100</f>
        <v>2.5264307463961511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27.12368</v>
      </c>
      <c r="D32" s="16">
        <f>'SLC20 Mixed Standards 5;1'!I30</f>
        <v>0.5560986679727572</v>
      </c>
      <c r="E32" s="17">
        <f>((C32/$I$11)*(($I$7*$I$9)/D32))/1000</f>
        <v>1.5868104141488422E-4</v>
      </c>
      <c r="F32" s="18">
        <v>0.99550000000000005</v>
      </c>
      <c r="G32" s="18">
        <v>0.95269999999999999</v>
      </c>
      <c r="H32" s="17">
        <f t="shared" si="2"/>
        <v>1.5796697672851726E-4</v>
      </c>
      <c r="I32" s="17">
        <f t="shared" si="0"/>
        <v>1.511754281559602E-4</v>
      </c>
      <c r="K32" s="20">
        <f>$I$32/$I$62*100</f>
        <v>1.0047329473129891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'SLC20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109.04572</v>
      </c>
      <c r="D34" s="16">
        <f>'SLC20 Mixed Standards 5;1'!I32</f>
        <v>0.57307258596630672</v>
      </c>
      <c r="E34" s="17">
        <f>((C34/$I$11)*(($I$7*$I$9)/D34))/1000</f>
        <v>6.1905220605524549E-4</v>
      </c>
      <c r="F34" s="18">
        <v>0.99539999999999995</v>
      </c>
      <c r="G34" s="18">
        <v>0.95240000000000002</v>
      </c>
      <c r="H34" s="17">
        <f t="shared" si="2"/>
        <v>6.1620456590739134E-4</v>
      </c>
      <c r="I34" s="17">
        <f t="shared" si="0"/>
        <v>5.895853210470158E-4</v>
      </c>
      <c r="K34" s="20">
        <f>$I$34/$I$62*100</f>
        <v>3.9184661458138446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'SLC20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24.019130000000001</v>
      </c>
      <c r="D36" s="16">
        <f>'SLC20 Mixed Standards 5;1'!I34</f>
        <v>0.36080032307251586</v>
      </c>
      <c r="E36" s="17">
        <f t="shared" si="1"/>
        <v>2.1658014484359669E-4</v>
      </c>
      <c r="F36" s="18">
        <v>0.99590000000000001</v>
      </c>
      <c r="G36" s="18">
        <v>0.95699999999999996</v>
      </c>
      <c r="H36" s="17">
        <f t="shared" si="2"/>
        <v>2.1569216624973796E-4</v>
      </c>
      <c r="I36" s="17">
        <f t="shared" si="0"/>
        <v>2.0726719861532202E-4</v>
      </c>
      <c r="K36" s="20">
        <f>$I$36/$I$62*100</f>
        <v>1.3775266647913169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'SLC20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'SLC20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'SLC20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32.914439999999999</v>
      </c>
      <c r="D40" s="16">
        <f>'SLC20 Mixed Standards 5;1'!I38</f>
        <v>0.57169928898171185</v>
      </c>
      <c r="E40" s="17">
        <f>((C40/$I$11)*(($I$7*$I$9)/D40))/1000</f>
        <v>1.8730402205721568E-4</v>
      </c>
      <c r="F40" s="18">
        <v>0.99605399999999999</v>
      </c>
      <c r="G40" s="18">
        <v>0.95881644600000004</v>
      </c>
      <c r="H40" s="17">
        <f>E40*F40</f>
        <v>1.865649203861779E-4</v>
      </c>
      <c r="I40" s="17">
        <f>E40*G40</f>
        <v>1.7959017675040514E-4</v>
      </c>
      <c r="K40" s="20">
        <f>$I$40/$I$62*100</f>
        <v>1.1935813233400869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'SLC20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24.95072</v>
      </c>
      <c r="D42" s="16">
        <f>'SLC20 Mixed Standards 5;1'!I40</f>
        <v>0.57248541312805568</v>
      </c>
      <c r="E42" s="17">
        <f t="shared" si="1"/>
        <v>1.4179043732567856E-4</v>
      </c>
      <c r="F42" s="18">
        <v>0.99583299999999997</v>
      </c>
      <c r="G42" s="18">
        <v>0.95651359599999997</v>
      </c>
      <c r="H42" s="17">
        <f t="shared" si="2"/>
        <v>1.4119959657334246E-4</v>
      </c>
      <c r="I42" s="17">
        <f t="shared" si="0"/>
        <v>1.3562448108479742E-4</v>
      </c>
      <c r="K42" s="20">
        <f>$I$42/$I$62*100</f>
        <v>0.90137918754590185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'SLC20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'SLC20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'SLC20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'SLC20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68.160679999999999</v>
      </c>
      <c r="D47" s="16">
        <f>'SLC20 Mixed Standards 5;1'!I45</f>
        <v>0.56695087597379212</v>
      </c>
      <c r="E47" s="17">
        <f t="shared" si="1"/>
        <v>3.9112607401002499E-4</v>
      </c>
      <c r="F47" s="95">
        <v>0.99578100000000003</v>
      </c>
      <c r="G47" s="95">
        <v>0.95596872600000005</v>
      </c>
      <c r="H47" s="17">
        <f t="shared" si="2"/>
        <v>3.8947591310377669E-4</v>
      </c>
      <c r="I47" s="17">
        <f t="shared" si="0"/>
        <v>3.7390429467674534E-4</v>
      </c>
      <c r="K47" s="20">
        <f>$I$47/$I$62*100</f>
        <v>2.485020010103669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'SLC20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'SLC20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'SLC20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281.33575000000002</v>
      </c>
      <c r="D51" s="16">
        <f>'SLC20 Mixed Standards 5;1'!I49</f>
        <v>0.53474774135716341</v>
      </c>
      <c r="E51" s="17">
        <f t="shared" si="1"/>
        <v>1.7116077665692336E-3</v>
      </c>
      <c r="F51" s="95">
        <v>0.99648800000000004</v>
      </c>
      <c r="G51" s="95">
        <v>0.96334507599999997</v>
      </c>
      <c r="H51" s="17">
        <f t="shared" si="2"/>
        <v>1.7055966000930425E-3</v>
      </c>
      <c r="I51" s="17">
        <f t="shared" si="0"/>
        <v>1.6488689139678287E-3</v>
      </c>
      <c r="K51" s="20">
        <f>$I$51/$I$62*100</f>
        <v>10.958612413880891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'SLC20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'SLC20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65.346770000000006</v>
      </c>
      <c r="D54" s="16">
        <f>'SLC20 Mixed Standards 5;1'!I52</f>
        <v>0.50773983680032553</v>
      </c>
      <c r="E54" s="17">
        <f t="shared" si="1"/>
        <v>4.1870791600234579E-4</v>
      </c>
      <c r="F54" s="97">
        <v>0.99609999999999999</v>
      </c>
      <c r="G54" s="97">
        <f>G55-0.003</f>
        <v>0.95605923199999998</v>
      </c>
      <c r="H54" s="17">
        <f t="shared" si="2"/>
        <v>4.1707495512993665E-4</v>
      </c>
      <c r="I54" s="17">
        <f t="shared" si="0"/>
        <v>4.0030956860552324E-4</v>
      </c>
      <c r="K54" s="20">
        <f>$I$54/$I$62*100</f>
        <v>2.6605131376752871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505.39684999999997</v>
      </c>
      <c r="D55" s="16">
        <f>'SLC20 Mixed Standards 5;1'!I53</f>
        <v>0.47458077977285135</v>
      </c>
      <c r="E55" s="17">
        <f t="shared" si="1"/>
        <v>3.4645806065398094E-3</v>
      </c>
      <c r="F55" s="98">
        <v>0.99607699999999999</v>
      </c>
      <c r="G55" s="98">
        <v>0.95905923199999998</v>
      </c>
      <c r="H55" s="17">
        <f t="shared" si="2"/>
        <v>3.4509890568203538E-3</v>
      </c>
      <c r="I55" s="17">
        <f t="shared" si="0"/>
        <v>3.3227380157101636E-3</v>
      </c>
      <c r="K55" s="20">
        <f>$I$55/$I$62*100</f>
        <v>22.08337955708819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1.50463293316156E-2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SLC20 Mixed Standards 5;1</vt:lpstr>
      <vt:lpstr>SLC20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2020-03-06T20:30:29Z</dcterms:modified>
</cp:coreProperties>
</file>