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13EAC4F6-A48E-41FF-8463-EA66D6F03F7A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Mixed Standards 5;1" sheetId="2" r:id="rId1"/>
    <sheet name="SLC30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<sst xmlns="http://schemas.openxmlformats.org/spreadsheetml/2006/main" count="72" uniqueCount="52">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</sst>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13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22" zoomScale="70" zoomScaleNormal="70" workbookViewId="0">
      <selection activeCell="T20" sqref="T20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6105.5039100000004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'Mixed Standards 5;1'!I18</f>
        <v>0.58399554573934276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247.80781999999999</v>
      </c>
      <c r="D24" s="16">
        <f>'Mixed Standards 5;1'!I22</f>
        <v>0.52228332313720438</v>
      </c>
      <c r="E24" s="17">
        <f>((C24/$I$11)*(($I$7*$I$9)/D24))/1000</f>
        <v>1.5542373108825551E-3</v>
      </c>
      <c r="F24" s="18">
        <v>0.99450000000000005</v>
      </c>
      <c r="G24" s="18">
        <v>0.94210000000000005</v>
      </c>
      <c r="H24" s="17">
        <f t="shared" si="2"/>
        <v>1.5456890056727011E-3</v>
      </c>
      <c r="I24" s="17">
        <f t="shared" si="0"/>
        <v>1.4642469705824553E-3</v>
      </c>
      <c r="K24" s="20">
        <f>$I$24/$I$62*100</f>
        <v>9.0701032089325917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456.47800000000001</v>
      </c>
      <c r="D27" s="16">
        <f>'Mixed Standards 5;1'!I25</f>
        <v>0.52322337655136741</v>
      </c>
      <c r="E27" s="17">
        <f t="shared" si="1"/>
        <v>2.8578616085711268E-3</v>
      </c>
      <c r="F27" s="93">
        <v>0.99480000000000002</v>
      </c>
      <c r="G27" s="18">
        <v>0.94169999999999998</v>
      </c>
      <c r="H27" s="17">
        <f t="shared" si="2"/>
        <v>2.8430007282065572E-3</v>
      </c>
      <c r="I27" s="17">
        <f t="shared" si="0"/>
        <v>2.6912482767914299E-3</v>
      </c>
      <c r="K27" s="20">
        <f>$I$27/$I$62*100</f>
        <v>16.670616447750181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297.47548999999998</v>
      </c>
      <c r="D28" s="16">
        <f>'Mixed Standards 5;1'!I26</f>
        <v>0.52518037315984534</v>
      </c>
      <c r="E28" s="17">
        <f t="shared" si="1"/>
        <v>1.8554582347727673E-3</v>
      </c>
      <c r="F28" s="18">
        <v>0.995</v>
      </c>
      <c r="G28" s="18">
        <v>0.94810000000000005</v>
      </c>
      <c r="H28" s="17">
        <f t="shared" si="2"/>
        <v>1.8461809435989034E-3</v>
      </c>
      <c r="I28" s="17">
        <f t="shared" si="0"/>
        <v>1.7591599523880607E-3</v>
      </c>
      <c r="K28" s="20">
        <f>$I$28/$I$62*100</f>
        <v>10.896906498521689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442.52057000000002</v>
      </c>
      <c r="D31" s="16">
        <f>'Mixed Standards 5;1'!I29</f>
        <v>0.57207398693293676</v>
      </c>
      <c r="E31" s="17">
        <f>((C31/$I$11)*(($I$7*$I$9)/D31))/1000</f>
        <v>2.5339015950379814E-3</v>
      </c>
      <c r="F31" s="18">
        <v>0.99524199999999996</v>
      </c>
      <c r="G31" s="18">
        <v>0.95034395000000005</v>
      </c>
      <c r="H31" s="17">
        <f t="shared" si="2"/>
        <v>2.5218452912487907E-3</v>
      </c>
      <c r="I31" s="17">
        <f t="shared" si="0"/>
        <v>2.408078050739696E-3</v>
      </c>
      <c r="K31" s="20">
        <f>$I$31/$I$62*100</f>
        <v>14.916552258042937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29.48714</v>
      </c>
      <c r="D32" s="16">
        <f>'Mixed Standards 5;1'!I30</f>
        <v>0.5560986679727572</v>
      </c>
      <c r="E32" s="17">
        <f>((C32/$I$11)*(($I$7*$I$9)/D32))/1000</f>
        <v>1.7369578466471449E-4</v>
      </c>
      <c r="F32" s="18">
        <v>0.99550000000000005</v>
      </c>
      <c r="G32" s="18">
        <v>0.95269999999999999</v>
      </c>
      <c r="H32" s="17">
        <f t="shared" si="2"/>
        <v>1.7291415363372329E-4</v>
      </c>
      <c r="I32" s="17">
        <f t="shared" si="0"/>
        <v>1.6547997405007349E-4</v>
      </c>
      <c r="K32" s="20">
        <f>$I$32/$I$62*100</f>
        <v>1.0250459613712637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117.34399000000001</v>
      </c>
      <c r="D34" s="16">
        <f>'Mixed Standards 5;1'!I32</f>
        <v>0.57307258596630672</v>
      </c>
      <c r="E34" s="17">
        <f>((C34/$I$11)*(($I$7*$I$9)/D34))/1000</f>
        <v>6.7074848372566747E-4</v>
      </c>
      <c r="F34" s="18">
        <v>0.99539999999999995</v>
      </c>
      <c r="G34" s="18">
        <v>0.95240000000000002</v>
      </c>
      <c r="H34" s="17">
        <f t="shared" si="2"/>
        <v>6.6766304070052941E-4</v>
      </c>
      <c r="I34" s="17">
        <f t="shared" si="0"/>
        <v>6.3882085590032567E-4</v>
      </c>
      <c r="K34" s="20">
        <f>$I$34/$I$62*100</f>
        <v>3.9570995955209485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28.510909999999999</v>
      </c>
      <c r="D36" s="16">
        <f>'Mixed Standards 5;1'!I34</f>
        <v>0.36080032307251586</v>
      </c>
      <c r="E36" s="17">
        <f t="shared" si="1"/>
        <v>2.5885266666305078E-4</v>
      </c>
      <c r="F36" s="18">
        <v>0.99590000000000001</v>
      </c>
      <c r="G36" s="18">
        <v>0.95699999999999996</v>
      </c>
      <c r="H36" s="17">
        <f t="shared" si="2"/>
        <v>2.5779137072973229E-4</v>
      </c>
      <c r="I36" s="17">
        <f t="shared" si="0"/>
        <v>2.4772200199653957E-4</v>
      </c>
      <c r="K36" s="20">
        <f>$I$36/$I$62*100</f>
        <v>1.534484393939535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34.850560000000002</v>
      </c>
      <c r="D40" s="16">
        <f>'Mixed Standards 5;1'!I38</f>
        <v>0.57169928898171185</v>
      </c>
      <c r="E40" s="17">
        <f>((C40/$I$11)*(($I$7*$I$9)/D40))/1000</f>
        <v>1.996873671346609E-4</v>
      </c>
      <c r="F40" s="18">
        <v>0.99605399999999999</v>
      </c>
      <c r="G40" s="18">
        <v>0.95881644600000004</v>
      </c>
      <c r="H40" s="17">
        <f>E40*F40</f>
        <v>1.9889940078394753E-4</v>
      </c>
      <c r="I40" s="17">
        <f>E40*G40</f>
        <v>1.9146353166715277E-4</v>
      </c>
      <c r="K40" s="20">
        <f>$I$40/$I$62*100</f>
        <v>1.1859980098009137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25.896509999999999</v>
      </c>
      <c r="D42" s="16">
        <f>'Mixed Standards 5;1'!I40</f>
        <v>0.57248541312805568</v>
      </c>
      <c r="E42" s="17">
        <f t="shared" si="1"/>
        <v>1.4817853474272176E-4</v>
      </c>
      <c r="F42" s="18">
        <v>0.99583299999999997</v>
      </c>
      <c r="G42" s="18">
        <v>0.95651359599999997</v>
      </c>
      <c r="H42" s="17">
        <f t="shared" si="2"/>
        <v>1.4756107478844884E-4</v>
      </c>
      <c r="I42" s="17">
        <f t="shared" si="0"/>
        <v>1.4173478311677173E-4</v>
      </c>
      <c r="K42" s="20">
        <f>$I$42/$I$62*100</f>
        <v>0.87795920837959729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74.305679999999995</v>
      </c>
      <c r="D47" s="16">
        <f>'Mixed Standards 5;1'!I45</f>
        <v>0.56695087597379212</v>
      </c>
      <c r="E47" s="17">
        <f t="shared" si="1"/>
        <v>4.2932389840841652E-4</v>
      </c>
      <c r="F47" s="95">
        <v>0.99578100000000003</v>
      </c>
      <c r="G47" s="95">
        <v>0.95596872600000005</v>
      </c>
      <c r="H47" s="17">
        <f t="shared" si="2"/>
        <v>4.2751258088103144E-4</v>
      </c>
      <c r="I47" s="17">
        <f t="shared" si="0"/>
        <v>4.1042022020284737E-4</v>
      </c>
      <c r="K47" s="20">
        <f>$I$47/$I$62*100</f>
        <v>2.5422991005348576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302.44452000000001</v>
      </c>
      <c r="D51" s="16">
        <f>'Mixed Standards 5;1'!I49</f>
        <v>0.53474774135716341</v>
      </c>
      <c r="E51" s="17">
        <f t="shared" si="1"/>
        <v>1.852700603530338E-3</v>
      </c>
      <c r="F51" s="95">
        <v>0.99648800000000004</v>
      </c>
      <c r="G51" s="95">
        <v>0.96334507599999997</v>
      </c>
      <c r="H51" s="17">
        <f t="shared" si="2"/>
        <v>1.8461939190107396E-3</v>
      </c>
      <c r="I51" s="17">
        <f t="shared" si="0"/>
        <v>1.7847900037131794E-3</v>
      </c>
      <c r="K51" s="20">
        <f>$I$51/$I$62*100</f>
        <v>11.055668794390803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76.457809999999995</v>
      </c>
      <c r="D54" s="16">
        <f>'Mixed Standards 5;1'!I52</f>
        <v>0.50773983680032553</v>
      </c>
      <c r="E54" s="17">
        <f t="shared" si="1"/>
        <v>4.9327499077733608E-4</v>
      </c>
      <c r="F54" s="97">
        <v>0.99609999999999999</v>
      </c>
      <c r="G54" s="97">
        <f>G55-0.003</f>
        <v>0.95605923199999998</v>
      </c>
      <c r="H54" s="17">
        <f t="shared" si="2"/>
        <v>4.9135121831330451E-4</v>
      </c>
      <c r="I54" s="17">
        <f t="shared" si="0"/>
        <v>4.7160010884738702E-4</v>
      </c>
      <c r="K54" s="20">
        <f>$I$54/$I$62*100</f>
        <v>2.9212706234168504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569.33875</v>
      </c>
      <c r="D55" s="16">
        <f>'Mixed Standards 5;1'!I53</f>
        <v>0.47458077977285135</v>
      </c>
      <c r="E55" s="17">
        <f t="shared" si="1"/>
        <v>3.929787617615167E-3</v>
      </c>
      <c r="F55" s="98">
        <v>0.99607699999999999</v>
      </c>
      <c r="G55" s="98">
        <v>0.95905923199999998</v>
      </c>
      <c r="H55" s="17">
        <f t="shared" si="2"/>
        <v>3.9143710607912625E-3</v>
      </c>
      <c r="I55" s="17">
        <f t="shared" si="0"/>
        <v>3.7688990944731117E-3</v>
      </c>
      <c r="K55" s="20">
        <f>$I$55/$I$62*100</f>
        <v>23.345995899397838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1.614366382446903E-2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Mixed Standards 5;1</vt:lpstr>
      <vt:lpstr>SLC30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2020-03-06T20:31:58Z</dcterms:modified>
</cp:coreProperties>
</file>