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F55AA09B-F518-4B6C-B377-A363148CB6CF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3C Mixed Standards 5;1" sheetId="2" r:id="rId1"/>
    <sheet name="LC3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N45" i="29" l="1"/>
  <c r="N50" i="29"/>
  <c r="N22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P20" i="29" l="1"/>
  <c r="O20" i="29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<sst xmlns="http://schemas.openxmlformats.org/spreadsheetml/2006/main" count="72" uniqueCount="52">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</sst>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3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3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0">
          <cell r="K20">
            <v>29.422502531758465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7.8228631179903836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16.373369513211948</v>
          </cell>
        </row>
        <row r="28">
          <cell r="K28">
            <v>8.669458902426932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5.0565867108597002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7.688791193757555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1.9082360304104782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9.672507366163007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3.1189306809826824</v>
          </cell>
        </row>
        <row r="55">
          <cell r="K55">
            <v>10.266753952438838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29.905073607284365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8.059490392719308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16.494809598393001</v>
          </cell>
        </row>
        <row r="28">
          <cell r="K28">
            <v>9.308857022645233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3.6435076967644502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5.0534281340030898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3.024877036830993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10.557483583154879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3.0088266580219369</v>
          </cell>
        </row>
        <row r="55">
          <cell r="K55">
            <v>10.943646270182739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R11" sqref="R1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4959.9980500000001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737.59011999999996</v>
      </c>
      <c r="D20" s="16">
        <f>'LC3C Mixed Standards 5;1'!I18</f>
        <v>0.58399554573934276</v>
      </c>
      <c r="E20" s="17">
        <f>((C20/$I$11)*(($I$7*$I$9)/D20))/1000</f>
        <v>5.0927698004729063E-3</v>
      </c>
      <c r="F20" s="91">
        <v>0.99150000000000005</v>
      </c>
      <c r="G20" s="91">
        <v>0.91139999999999999</v>
      </c>
      <c r="H20" s="17">
        <f>E20*F20</f>
        <v>5.0494812571688866E-3</v>
      </c>
      <c r="I20" s="17">
        <f t="shared" ref="I20:I55" si="0">E20*G20</f>
        <v>4.6415503961510065E-3</v>
      </c>
      <c r="J20" s="90"/>
      <c r="K20" s="20">
        <f>I$20/$I$62*100</f>
        <v>31.52744220021405</v>
      </c>
      <c r="L20" s="92">
        <f>[1]M12!$K20</f>
        <v>29.422502531758465</v>
      </c>
      <c r="M20" s="14">
        <f>[2]M12!$K20</f>
        <v>29.905073607284365</v>
      </c>
      <c r="N20" s="92">
        <f>K20</f>
        <v>31.52744220021405</v>
      </c>
      <c r="O20" s="92">
        <f>AVERAGE(L20:N20)</f>
        <v>30.285006113085629</v>
      </c>
      <c r="P20" s="14">
        <f>STDEV(L20:N20)</f>
        <v>1.1027031711584026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92">
        <f>[1]M12!$K21</f>
        <v>0</v>
      </c>
      <c r="M21" s="14">
        <f>[2]M12!$K21</f>
        <v>0</v>
      </c>
      <c r="N21" s="92">
        <f t="shared" ref="N21:N54" si="2">K21</f>
        <v>0</v>
      </c>
      <c r="O21" s="13">
        <f t="shared" ref="O21:O22" si="3">AVERAGE(L21:N21)</f>
        <v>0</v>
      </c>
      <c r="P21" s="13">
        <f t="shared" ref="P21:P23" si="4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'LC3C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92">
        <f>[1]M12!$K22</f>
        <v>0</v>
      </c>
      <c r="M22" s="14">
        <f>[2]M12!$K22</f>
        <v>0</v>
      </c>
      <c r="N22" s="92">
        <f t="shared" si="2"/>
        <v>0</v>
      </c>
      <c r="O22" s="13">
        <f t="shared" si="3"/>
        <v>0</v>
      </c>
      <c r="P22" s="13">
        <f t="shared" si="4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'LC3C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92">
        <f>[1]M12!$K23</f>
        <v>0</v>
      </c>
      <c r="M23" s="14">
        <f>[2]M12!$K23</f>
        <v>0</v>
      </c>
      <c r="N23" s="92">
        <f t="shared" si="2"/>
        <v>0</v>
      </c>
      <c r="O23" s="13">
        <f>AVERAGE(L23:N23)</f>
        <v>0</v>
      </c>
      <c r="P23" s="13">
        <f t="shared" si="4"/>
        <v>0</v>
      </c>
    </row>
    <row r="24" spans="1:16" ht="13.5" x14ac:dyDescent="0.25">
      <c r="A24" s="44">
        <v>0.58333333333333337</v>
      </c>
      <c r="B24" s="44"/>
      <c r="C24" s="15">
        <v>148.02065999999999</v>
      </c>
      <c r="D24" s="16">
        <f>'LC3C Mixed Standards 5;1'!I22</f>
        <v>0.52228332313720438</v>
      </c>
      <c r="E24" s="17">
        <f>((C24/$I$11)*(($I$7*$I$9)/D24))/1000</f>
        <v>1.14278535846517E-3</v>
      </c>
      <c r="F24" s="18">
        <v>0.99450000000000005</v>
      </c>
      <c r="G24" s="18">
        <v>0.94210000000000005</v>
      </c>
      <c r="H24" s="17">
        <f t="shared" si="5"/>
        <v>1.1365000389936116E-3</v>
      </c>
      <c r="I24" s="17">
        <f t="shared" si="0"/>
        <v>1.0766180862100366E-3</v>
      </c>
      <c r="K24" s="20">
        <f>$I$24/$I$62*100</f>
        <v>7.3128613475443789</v>
      </c>
      <c r="L24" s="92">
        <f>[1]M12!$K24</f>
        <v>7.8228631179903836</v>
      </c>
      <c r="M24" s="14">
        <f>[2]M12!$K24</f>
        <v>8.059490392719308</v>
      </c>
      <c r="N24" s="92">
        <f t="shared" si="2"/>
        <v>7.3128613475443789</v>
      </c>
      <c r="O24" s="13">
        <f t="shared" ref="O24:O55" si="6">AVERAGE(L24:N24)</f>
        <v>7.7317382860846893</v>
      </c>
      <c r="P24" s="13">
        <f t="shared" ref="P24:P55" si="7">STDEV(L24:N24)</f>
        <v>0.38156458695362078</v>
      </c>
    </row>
    <row r="25" spans="1:16" ht="13.5" x14ac:dyDescent="0.25">
      <c r="A25" s="44">
        <v>0.58402777777777781</v>
      </c>
      <c r="B25" s="44"/>
      <c r="C25" s="15"/>
      <c r="D25" s="16">
        <f>'LC3C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92">
        <f>[1]M12!$K25</f>
        <v>0</v>
      </c>
      <c r="M25" s="14">
        <f>[2]M12!$K25</f>
        <v>0</v>
      </c>
      <c r="N25" s="92">
        <f t="shared" si="2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'LC3C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92">
        <f>[1]M12!$K26</f>
        <v>0</v>
      </c>
      <c r="M26" s="14">
        <f>[2]M12!$K26</f>
        <v>0</v>
      </c>
      <c r="N26" s="92">
        <f t="shared" si="2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310.91663</v>
      </c>
      <c r="D27" s="16">
        <f>'LC3C Mixed Standards 5;1'!I25</f>
        <v>0.52322337655136741</v>
      </c>
      <c r="E27" s="17">
        <f t="shared" si="1"/>
        <v>2.3961020049556988E-3</v>
      </c>
      <c r="F27" s="93">
        <v>0.99480000000000002</v>
      </c>
      <c r="G27" s="18">
        <v>0.94169999999999998</v>
      </c>
      <c r="H27" s="17">
        <f t="shared" si="5"/>
        <v>2.3836422745299292E-3</v>
      </c>
      <c r="I27" s="17">
        <f t="shared" si="0"/>
        <v>2.2564092580667815E-3</v>
      </c>
      <c r="K27" s="20">
        <f>$I$27/$I$62*100</f>
        <v>15.326519458394763</v>
      </c>
      <c r="L27" s="92">
        <f>[1]M12!$K27</f>
        <v>16.373369513211948</v>
      </c>
      <c r="M27" s="14">
        <f>[2]M12!$K27</f>
        <v>16.494809598393001</v>
      </c>
      <c r="N27" s="92">
        <f t="shared" si="2"/>
        <v>15.326519458394763</v>
      </c>
      <c r="O27" s="13">
        <f t="shared" si="6"/>
        <v>16.064899523333235</v>
      </c>
      <c r="P27" s="13">
        <f t="shared" si="7"/>
        <v>0.64233228456625491</v>
      </c>
    </row>
    <row r="28" spans="1:16" ht="13.5" x14ac:dyDescent="0.25">
      <c r="A28" s="44">
        <v>0.66736111111111107</v>
      </c>
      <c r="B28" s="44"/>
      <c r="C28" s="15">
        <v>169.48054999999999</v>
      </c>
      <c r="D28" s="16">
        <f>'LC3C Mixed Standards 5;1'!I26</f>
        <v>0.52518037315984534</v>
      </c>
      <c r="E28" s="17">
        <f t="shared" si="1"/>
        <v>1.3012473773071458E-3</v>
      </c>
      <c r="F28" s="18">
        <v>0.995</v>
      </c>
      <c r="G28" s="18">
        <v>0.94810000000000005</v>
      </c>
      <c r="H28" s="17">
        <f t="shared" si="5"/>
        <v>1.2947411404206101E-3</v>
      </c>
      <c r="I28" s="17">
        <f t="shared" si="0"/>
        <v>1.233712638424905E-3</v>
      </c>
      <c r="K28" s="20">
        <f>$I$28/$I$62*100</f>
        <v>8.3799163167266286</v>
      </c>
      <c r="L28" s="92">
        <f>[1]M12!$K28</f>
        <v>8.669458902426932</v>
      </c>
      <c r="M28" s="14">
        <f>[2]M12!$K28</f>
        <v>9.308857022645233</v>
      </c>
      <c r="N28" s="92">
        <f t="shared" si="2"/>
        <v>8.3799163167266286</v>
      </c>
      <c r="O28" s="13">
        <f t="shared" si="6"/>
        <v>8.7860774139329312</v>
      </c>
      <c r="P28" s="13">
        <f t="shared" si="7"/>
        <v>0.47532369675574232</v>
      </c>
    </row>
    <row r="29" spans="1:16" ht="13.5" x14ac:dyDescent="0.25">
      <c r="A29" s="44">
        <v>0.70833333333333337</v>
      </c>
      <c r="B29" s="44"/>
      <c r="C29" s="15"/>
      <c r="D29" s="16">
        <f>'LC3C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92">
        <f>[1]M12!$K29</f>
        <v>0</v>
      </c>
      <c r="M29" s="14">
        <f>[2]M12!$K29</f>
        <v>0</v>
      </c>
      <c r="N29" s="92">
        <f t="shared" si="2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44">
        <v>0.7090277777777777</v>
      </c>
      <c r="B30" s="44"/>
      <c r="C30" s="15"/>
      <c r="D30" s="16">
        <f>'LC3C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92">
        <f>[1]M12!$K30</f>
        <v>0</v>
      </c>
      <c r="M30" s="14">
        <f>[2]M12!$K30</f>
        <v>0</v>
      </c>
      <c r="N30" s="92">
        <f t="shared" si="2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83.117580000000004</v>
      </c>
      <c r="D31" s="16">
        <f>'LC3C Mixed Standards 5;1'!I29</f>
        <v>0.57207398693293676</v>
      </c>
      <c r="E31" s="17">
        <f>((C31/$I$11)*(($I$7*$I$9)/D31))/1000</f>
        <v>5.8585370367593512E-4</v>
      </c>
      <c r="F31" s="18">
        <v>0.99524199999999996</v>
      </c>
      <c r="G31" s="18">
        <v>0.95034395000000005</v>
      </c>
      <c r="H31" s="17">
        <f t="shared" si="5"/>
        <v>5.8306621175384496E-4</v>
      </c>
      <c r="I31" s="17">
        <f t="shared" si="0"/>
        <v>5.5676252287351774E-4</v>
      </c>
      <c r="K31" s="20">
        <f>$I$31/$I$62*100</f>
        <v>3.7817747866523672</v>
      </c>
      <c r="L31" s="92">
        <f>[1]M12!$K31</f>
        <v>5.0565867108597002</v>
      </c>
      <c r="M31" s="14">
        <f>[2]M12!$K31</f>
        <v>3.6435076967644502</v>
      </c>
      <c r="N31" s="92">
        <f t="shared" si="2"/>
        <v>3.7817747866523672</v>
      </c>
      <c r="O31" s="13">
        <f t="shared" si="6"/>
        <v>4.1606230647588385</v>
      </c>
      <c r="P31" s="13">
        <f t="shared" si="7"/>
        <v>0.77900101950336631</v>
      </c>
    </row>
    <row r="32" spans="1:16" ht="13.5" x14ac:dyDescent="0.25">
      <c r="A32" s="44">
        <v>0.75069444444444444</v>
      </c>
      <c r="B32" s="44"/>
      <c r="C32" s="15"/>
      <c r="D32" s="16">
        <f>'LC3C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5"/>
        <v>0</v>
      </c>
      <c r="I32" s="17">
        <f t="shared" si="0"/>
        <v>0</v>
      </c>
      <c r="K32" s="20">
        <f>$I$32/$I$62*100</f>
        <v>0</v>
      </c>
      <c r="L32" s="92">
        <f>[1]M12!$K32</f>
        <v>0</v>
      </c>
      <c r="M32" s="14">
        <f>[2]M12!$K32</f>
        <v>0</v>
      </c>
      <c r="N32" s="92">
        <f t="shared" si="2"/>
        <v>0</v>
      </c>
      <c r="O32" s="13">
        <f t="shared" si="6"/>
        <v>0</v>
      </c>
      <c r="P32" s="13">
        <f t="shared" si="7"/>
        <v>0</v>
      </c>
    </row>
    <row r="33" spans="1:16" ht="13.5" x14ac:dyDescent="0.25">
      <c r="A33" s="44" t="s">
        <v>46</v>
      </c>
      <c r="B33" s="44"/>
      <c r="C33" s="15"/>
      <c r="D33" s="16">
        <f>'LC3C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92">
        <f>[1]M12!$K33</f>
        <v>0</v>
      </c>
      <c r="M33" s="14">
        <f>[2]M12!$K33</f>
        <v>0</v>
      </c>
      <c r="N33" s="92">
        <f t="shared" si="2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108.74811</v>
      </c>
      <c r="D34" s="16">
        <f>'LC3C Mixed Standards 5;1'!I32</f>
        <v>0.57307258596630672</v>
      </c>
      <c r="E34" s="17">
        <f>((C34/$I$11)*(($I$7*$I$9)/D34))/1000</f>
        <v>7.6517465096221456E-4</v>
      </c>
      <c r="F34" s="18">
        <v>0.99539999999999995</v>
      </c>
      <c r="G34" s="18">
        <v>0.95240000000000002</v>
      </c>
      <c r="H34" s="17">
        <f t="shared" si="5"/>
        <v>7.6165484756778837E-4</v>
      </c>
      <c r="I34" s="17">
        <f t="shared" si="0"/>
        <v>7.2875233757641316E-4</v>
      </c>
      <c r="K34" s="20">
        <f>$I$34/$I$62*100</f>
        <v>4.9500048992818817</v>
      </c>
      <c r="L34" s="92">
        <f>[1]M12!$K34</f>
        <v>7.688791193757555</v>
      </c>
      <c r="M34" s="14">
        <f>[2]M12!$K34</f>
        <v>5.0534281340030898</v>
      </c>
      <c r="N34" s="92">
        <f t="shared" si="2"/>
        <v>4.9500048992818817</v>
      </c>
      <c r="O34" s="13">
        <f t="shared" si="6"/>
        <v>5.8974080756808425</v>
      </c>
      <c r="P34" s="13">
        <f t="shared" si="7"/>
        <v>1.5522448898829548</v>
      </c>
    </row>
    <row r="35" spans="1:16" ht="13.5" x14ac:dyDescent="0.25">
      <c r="A35" s="44">
        <v>0.79166666666666663</v>
      </c>
      <c r="B35" s="44"/>
      <c r="C35" s="15"/>
      <c r="D35" s="16">
        <f>'LC3C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92">
        <f>[1]M12!$K35</f>
        <v>0</v>
      </c>
      <c r="M35" s="14">
        <f>[2]M12!$K35</f>
        <v>0</v>
      </c>
      <c r="N35" s="92">
        <f t="shared" si="2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/>
      <c r="D36" s="16">
        <f>'LC3C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5"/>
        <v>0</v>
      </c>
      <c r="I36" s="17">
        <f t="shared" si="0"/>
        <v>0</v>
      </c>
      <c r="K36" s="20">
        <f>$I$36/$I$62*100</f>
        <v>0</v>
      </c>
      <c r="L36" s="92">
        <f>[1]M12!$K36</f>
        <v>0</v>
      </c>
      <c r="M36" s="14">
        <f>[2]M12!$K36</f>
        <v>0</v>
      </c>
      <c r="N36" s="92">
        <f t="shared" si="2"/>
        <v>0</v>
      </c>
      <c r="O36" s="13">
        <f t="shared" si="6"/>
        <v>0</v>
      </c>
      <c r="P36" s="13">
        <f t="shared" si="7"/>
        <v>0</v>
      </c>
    </row>
    <row r="37" spans="1:16" ht="13.5" x14ac:dyDescent="0.25">
      <c r="A37" s="23" t="s">
        <v>28</v>
      </c>
      <c r="B37" s="24"/>
      <c r="C37" s="15"/>
      <c r="D37" s="16">
        <f>'LC3C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92">
        <f>[1]M12!$K37</f>
        <v>0</v>
      </c>
      <c r="M37" s="14">
        <f>[2]M12!$K37</f>
        <v>0</v>
      </c>
      <c r="N37" s="92">
        <f t="shared" si="2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'LC3C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92">
        <f>[1]M12!$K38</f>
        <v>0</v>
      </c>
      <c r="M38" s="14">
        <f>[2]M12!$K38</f>
        <v>0</v>
      </c>
      <c r="N38" s="92">
        <f t="shared" si="2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'LC3C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92">
        <f>[1]M12!$K39</f>
        <v>0</v>
      </c>
      <c r="M39" s="14">
        <f>[2]M12!$K39</f>
        <v>0</v>
      </c>
      <c r="N39" s="92">
        <f t="shared" si="2"/>
        <v>0</v>
      </c>
      <c r="O39" s="13">
        <f t="shared" si="6"/>
        <v>0</v>
      </c>
      <c r="P39" s="13">
        <f t="shared" si="7"/>
        <v>0</v>
      </c>
    </row>
    <row r="40" spans="1:16" ht="13.5" x14ac:dyDescent="0.25">
      <c r="A40" s="44">
        <v>0.875</v>
      </c>
      <c r="B40" s="44"/>
      <c r="C40" s="15"/>
      <c r="D40" s="16">
        <f>'LC3C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92">
        <f>[1]M12!$K40</f>
        <v>0</v>
      </c>
      <c r="M40" s="14">
        <f>[2]M12!$K40</f>
        <v>0</v>
      </c>
      <c r="N40" s="92">
        <f t="shared" si="2"/>
        <v>0</v>
      </c>
      <c r="O40" s="13">
        <f t="shared" si="6"/>
        <v>0</v>
      </c>
      <c r="P40" s="94">
        <f t="shared" si="7"/>
        <v>0</v>
      </c>
    </row>
    <row r="41" spans="1:16" ht="13.5" x14ac:dyDescent="0.25">
      <c r="A41" s="23">
        <v>0.83472222222222225</v>
      </c>
      <c r="B41" s="24"/>
      <c r="C41" s="15"/>
      <c r="D41" s="16">
        <f>'LC3C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92">
        <f>[1]M12!$K41</f>
        <v>0</v>
      </c>
      <c r="M41" s="14">
        <f>[2]M12!$K41</f>
        <v>0</v>
      </c>
      <c r="N41" s="92">
        <f t="shared" si="2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39.241549999999997</v>
      </c>
      <c r="D42" s="16">
        <f>'LC3C Mixed Standards 5;1'!I40</f>
        <v>0.57248541312805568</v>
      </c>
      <c r="E42" s="17">
        <f t="shared" si="1"/>
        <v>2.7639502253031331E-4</v>
      </c>
      <c r="F42" s="18">
        <v>0.99583299999999997</v>
      </c>
      <c r="G42" s="18">
        <v>0.95651359599999997</v>
      </c>
      <c r="H42" s="17">
        <f t="shared" si="5"/>
        <v>2.7524328447142948E-4</v>
      </c>
      <c r="I42" s="17">
        <f t="shared" si="0"/>
        <v>2.64375596916971E-4</v>
      </c>
      <c r="K42" s="20">
        <f>$I$42/$I$62*100</f>
        <v>1.7957547887142922</v>
      </c>
      <c r="L42" s="92">
        <f>[1]M12!$K42</f>
        <v>1.9082360304104782</v>
      </c>
      <c r="M42" s="14">
        <f>[2]M12!$K42</f>
        <v>3.024877036830993</v>
      </c>
      <c r="N42" s="92">
        <f t="shared" si="2"/>
        <v>1.7957547887142922</v>
      </c>
      <c r="O42" s="13">
        <f t="shared" si="6"/>
        <v>2.2429559519852549</v>
      </c>
      <c r="P42" s="13">
        <f t="shared" si="7"/>
        <v>0.67949499234956001</v>
      </c>
    </row>
    <row r="43" spans="1:16" ht="13.5" x14ac:dyDescent="0.25">
      <c r="A43" s="23">
        <v>0.91666666666666663</v>
      </c>
      <c r="B43" s="24"/>
      <c r="C43" s="15"/>
      <c r="D43" s="16">
        <f>'LC3C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92">
        <f>[1]M12!$K43</f>
        <v>0</v>
      </c>
      <c r="M43" s="14">
        <f>[2]M12!$K43</f>
        <v>0</v>
      </c>
      <c r="N43" s="92">
        <f t="shared" si="2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'LC3C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5"/>
        <v>0</v>
      </c>
      <c r="I44" s="17">
        <f t="shared" si="0"/>
        <v>0</v>
      </c>
      <c r="K44" s="20">
        <f>$I$44/$I$62*100</f>
        <v>0</v>
      </c>
      <c r="L44" s="92">
        <f>[1]M12!$K44</f>
        <v>0</v>
      </c>
      <c r="M44" s="14">
        <f>[2]M12!$K44</f>
        <v>0</v>
      </c>
      <c r="N44" s="92">
        <f t="shared" si="2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'LC3C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92">
        <f>[1]M12!$K45</f>
        <v>0</v>
      </c>
      <c r="M45" s="14">
        <f>[2]M12!$K45</f>
        <v>0</v>
      </c>
      <c r="N45" s="92">
        <f t="shared" si="2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'LC3C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92">
        <f>[1]M12!$K46</f>
        <v>0</v>
      </c>
      <c r="M46" s="14">
        <f>[2]M12!$K46</f>
        <v>0</v>
      </c>
      <c r="N46" s="92">
        <f t="shared" si="2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/>
      <c r="D47" s="16">
        <f>'LC3C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5"/>
        <v>0</v>
      </c>
      <c r="I47" s="17">
        <f t="shared" si="0"/>
        <v>0</v>
      </c>
      <c r="K47" s="20">
        <f>$I$47/$I$62*100</f>
        <v>0</v>
      </c>
      <c r="L47" s="92">
        <f>[1]M12!$K47</f>
        <v>0</v>
      </c>
      <c r="M47" s="14">
        <f>[2]M12!$K47</f>
        <v>0</v>
      </c>
      <c r="N47" s="92">
        <f t="shared" si="2"/>
        <v>0</v>
      </c>
      <c r="O47" s="13">
        <f t="shared" si="6"/>
        <v>0</v>
      </c>
      <c r="P47" s="13">
        <f t="shared" si="7"/>
        <v>0</v>
      </c>
    </row>
    <row r="48" spans="1:16" ht="13.5" x14ac:dyDescent="0.25">
      <c r="A48" s="50">
        <v>0.95833333333333337</v>
      </c>
      <c r="B48" s="24"/>
      <c r="C48" s="15"/>
      <c r="D48" s="16">
        <f>'LC3C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92">
        <f>[1]M12!$K48</f>
        <v>0</v>
      </c>
      <c r="M48" s="14">
        <f>[2]M12!$K48</f>
        <v>0</v>
      </c>
      <c r="N48" s="92">
        <f t="shared" si="2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'LC3C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92">
        <f>[1]M12!$K49</f>
        <v>0</v>
      </c>
      <c r="M49" s="14">
        <f>[2]M12!$K49</f>
        <v>0</v>
      </c>
      <c r="N49" s="92">
        <f t="shared" si="2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'LC3C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92">
        <f>[1]M12!$K50</f>
        <v>0</v>
      </c>
      <c r="M50" s="14">
        <f>[2]M12!$K50</f>
        <v>0</v>
      </c>
      <c r="N50" s="92">
        <f t="shared" si="2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292.98457000000002</v>
      </c>
      <c r="D51" s="16">
        <f>'LC3C Mixed Standards 5;1'!I49</f>
        <v>0.53474774135716341</v>
      </c>
      <c r="E51" s="17">
        <f t="shared" si="1"/>
        <v>2.2092470304235193E-3</v>
      </c>
      <c r="F51" s="95">
        <v>0.99648800000000004</v>
      </c>
      <c r="G51" s="95">
        <v>0.96334507599999997</v>
      </c>
      <c r="H51" s="17">
        <f t="shared" si="5"/>
        <v>2.2014881548526721E-3</v>
      </c>
      <c r="I51" s="17">
        <f t="shared" si="0"/>
        <v>2.1282672484261196E-3</v>
      </c>
      <c r="K51" s="20">
        <f>$I$51/$I$62*100</f>
        <v>14.456122832794103</v>
      </c>
      <c r="L51" s="92">
        <f>[1]M12!$K51</f>
        <v>9.672507366163007</v>
      </c>
      <c r="M51" s="14">
        <f>[2]M12!$K51</f>
        <v>10.557483583154879</v>
      </c>
      <c r="N51" s="92">
        <f t="shared" si="2"/>
        <v>14.456122832794103</v>
      </c>
      <c r="O51" s="13">
        <f t="shared" si="6"/>
        <v>11.562037927370662</v>
      </c>
      <c r="P51" s="13">
        <f t="shared" si="7"/>
        <v>2.5451112561163489</v>
      </c>
    </row>
    <row r="52" spans="1:16" ht="13.5" x14ac:dyDescent="0.25">
      <c r="A52" s="50" t="s">
        <v>26</v>
      </c>
      <c r="B52" s="24"/>
      <c r="C52" s="15"/>
      <c r="D52" s="16">
        <f>'LC3C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92">
        <f>[1]M12!$K52</f>
        <v>0</v>
      </c>
      <c r="M52" s="14">
        <f>[2]M12!$K52</f>
        <v>0</v>
      </c>
      <c r="N52" s="92">
        <f t="shared" si="2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'LC3C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92">
        <f>[1]M12!$K53</f>
        <v>0</v>
      </c>
      <c r="M53" s="14">
        <f>[2]M12!$K53</f>
        <v>0</v>
      </c>
      <c r="N53" s="92">
        <f t="shared" si="2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54.352229999999999</v>
      </c>
      <c r="D54" s="16">
        <f>'LC3C Mixed Standards 5;1'!I52</f>
        <v>0.50773983680032553</v>
      </c>
      <c r="E54" s="17">
        <f t="shared" si="1"/>
        <v>4.3164291635190894E-4</v>
      </c>
      <c r="F54" s="97">
        <v>0.99609999999999999</v>
      </c>
      <c r="G54" s="97">
        <f>G55-0.003</f>
        <v>0.95605923199999998</v>
      </c>
      <c r="H54" s="17">
        <f t="shared" si="5"/>
        <v>4.2995950897813649E-4</v>
      </c>
      <c r="I54" s="17">
        <f t="shared" si="0"/>
        <v>4.1267619510564632E-4</v>
      </c>
      <c r="K54" s="20">
        <f>$I$54/$I$62*100</f>
        <v>2.8030773724629912</v>
      </c>
      <c r="L54" s="92">
        <f>[1]M12!$K54</f>
        <v>3.1189306809826824</v>
      </c>
      <c r="M54" s="14">
        <f>[2]M12!$K54</f>
        <v>3.0088266580219369</v>
      </c>
      <c r="N54" s="92">
        <f t="shared" si="2"/>
        <v>2.8030773724629912</v>
      </c>
      <c r="O54" s="13">
        <f t="shared" si="6"/>
        <v>2.9769449038225368</v>
      </c>
      <c r="P54" s="13">
        <f t="shared" si="7"/>
        <v>0.16032205966064697</v>
      </c>
    </row>
    <row r="55" spans="1:16" ht="14.25" thickBot="1" x14ac:dyDescent="0.3">
      <c r="A55" s="23" t="s">
        <v>34</v>
      </c>
      <c r="B55" s="24"/>
      <c r="C55" s="15">
        <v>174.64694</v>
      </c>
      <c r="D55" s="16">
        <f>'LC3C Mixed Standards 5;1'!I53</f>
        <v>0.47458077977285135</v>
      </c>
      <c r="E55" s="17">
        <f t="shared" si="1"/>
        <v>1.4838818577029666E-3</v>
      </c>
      <c r="F55" s="98">
        <v>0.99607699999999999</v>
      </c>
      <c r="G55" s="98">
        <v>0.95905923199999998</v>
      </c>
      <c r="H55" s="17">
        <f t="shared" si="5"/>
        <v>1.4780605891751978E-3</v>
      </c>
      <c r="I55" s="17">
        <f t="shared" si="0"/>
        <v>1.4231305948273405E-3</v>
      </c>
      <c r="K55" s="20">
        <f>$I$55/$I$62*100</f>
        <v>9.6665259972145527</v>
      </c>
      <c r="L55" s="92">
        <f>[1]M12!$K55</f>
        <v>10.266753952438838</v>
      </c>
      <c r="M55" s="14">
        <f>[2]M12!$K55</f>
        <v>10.943646270182739</v>
      </c>
      <c r="N55" s="92">
        <f>K55</f>
        <v>9.6665259972145527</v>
      </c>
      <c r="O55" s="13">
        <f t="shared" si="6"/>
        <v>10.292308739945378</v>
      </c>
      <c r="P55" s="13">
        <f t="shared" si="7"/>
        <v>0.63894352902268459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1.4722254874578736E-2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LC3C Mixed Standards 5;1</vt:lpstr>
      <vt:lpstr>LC3C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2020-03-09T15:32:46Z</dcterms:modified>
</cp:coreProperties>
</file>