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5DFCC5FC-CDBE-49B3-A1B0-DF5526CA49FD}" xr6:coauthVersionLast="45" xr6:coauthVersionMax="45" xr10:uidLastSave="{00000000-0000-0000-0000-000000000000}"/>
  <bookViews>
    <workbookView xWindow="-24435" yWindow="1140" windowWidth="21600" windowHeight="14550" tabRatio="835" xr2:uid="{00000000-000D-0000-FFFF-FFFF00000000}"/>
  </bookViews>
  <sheets>
    <sheet name="LS30A Mixed Standards 5;1" sheetId="2" r:id="rId1"/>
    <sheet name="LS30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<sst xmlns="http://schemas.openxmlformats.org/spreadsheetml/2006/main" count="72" uniqueCount="52">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</sst>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503.19164999999998</v>
      </c>
      <c r="F29" s="37"/>
      <c r="G29" s="45">
        <f t="shared" si="0"/>
        <v>2.6315789473684199</v>
      </c>
      <c r="H29" s="45"/>
      <c r="I29" s="46">
        <f>(E29*1.998)/(G29*J8)</f>
        <v>0.5022104795261112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676.32745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'LS30A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'LS30A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'LS30A Mixed Standards 5;1'!I18</f>
        <v>0.25075909103510741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  <c r="N20" s="92"/>
      <c r="O20" s="13"/>
      <c r="P20" s="13"/>
    </row>
    <row r="21" spans="1:16" ht="13.5" x14ac:dyDescent="0.25">
      <c r="A21" s="23">
        <v>0.41666666666666669</v>
      </c>
      <c r="B21" s="24"/>
      <c r="C21" s="15">
        <v>0</v>
      </c>
      <c r="D21" s="16">
        <f>'LS30A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'LS30A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'LS30A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1601.4877899999999</v>
      </c>
      <c r="D24" s="16">
        <f>'LS30A Mixed Standards 5;1'!I22</f>
        <v>0.52228332313720438</v>
      </c>
      <c r="E24" s="17">
        <f>((C24/$I$11)*(($I$7*$I$9)/D24))/1000</f>
        <v>9.067560342251782E-2</v>
      </c>
      <c r="F24" s="18">
        <v>0.99450000000000005</v>
      </c>
      <c r="G24" s="18">
        <v>0.94210000000000005</v>
      </c>
      <c r="H24" s="17">
        <f t="shared" si="2"/>
        <v>9.0176887603693981E-2</v>
      </c>
      <c r="I24" s="17">
        <f t="shared" si="0"/>
        <v>8.5425485984354038E-2</v>
      </c>
      <c r="K24" s="20">
        <f>$I$24/$I$62*100</f>
        <v>6.6143146838787468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'LS30A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'LS30A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3334.0266099999999</v>
      </c>
      <c r="D27" s="16">
        <f>'LS30A Mixed Standards 5;1'!I25</f>
        <v>0.52322337655136741</v>
      </c>
      <c r="E27" s="17">
        <f t="shared" si="1"/>
        <v>0.18843210679731845</v>
      </c>
      <c r="F27" s="93">
        <v>0.99480000000000002</v>
      </c>
      <c r="G27" s="18">
        <v>0.94169999999999998</v>
      </c>
      <c r="H27" s="17">
        <f t="shared" si="2"/>
        <v>0.18745225984197239</v>
      </c>
      <c r="I27" s="17">
        <f t="shared" si="0"/>
        <v>0.17744651497103478</v>
      </c>
      <c r="K27" s="20">
        <f>$I$27/$I$62*100</f>
        <v>13.739308311233838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2100.63184</v>
      </c>
      <c r="D28" s="16">
        <f>'LS30A Mixed Standards 5;1'!I26</f>
        <v>0.52518037315984534</v>
      </c>
      <c r="E28" s="17">
        <f t="shared" si="1"/>
        <v>0.11828085025139035</v>
      </c>
      <c r="F28" s="18">
        <v>0.995</v>
      </c>
      <c r="G28" s="18">
        <v>0.94810000000000005</v>
      </c>
      <c r="H28" s="17">
        <f t="shared" si="2"/>
        <v>0.1176894460001334</v>
      </c>
      <c r="I28" s="17">
        <f t="shared" si="0"/>
        <v>0.11214207412334319</v>
      </c>
      <c r="K28" s="20">
        <f>$I$28/$I$62*100</f>
        <v>8.6829235913331573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'LS30A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'LS30A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6940.3378899999998</v>
      </c>
      <c r="D31" s="16">
        <f>'LS30A Mixed Standards 5;1'!I29</f>
        <v>0.5022104795261112</v>
      </c>
      <c r="E31" s="17">
        <f>((C31/$I$11)*(($I$7*$I$9)/D31))/1000</f>
        <v>0.40866535826032879</v>
      </c>
      <c r="F31" s="18">
        <v>0.99524199999999996</v>
      </c>
      <c r="G31" s="18">
        <v>0.95034395000000005</v>
      </c>
      <c r="H31" s="17">
        <f t="shared" si="2"/>
        <v>0.40672092848572611</v>
      </c>
      <c r="I31" s="17">
        <f t="shared" si="0"/>
        <v>0.388372650797286</v>
      </c>
      <c r="K31" s="20">
        <f>$I$31/$I$62*100</f>
        <v>30.07087284766386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1280.65906</v>
      </c>
      <c r="D32" s="16">
        <f>'LS30A Mixed Standards 5;1'!I30</f>
        <v>0.5560986679727572</v>
      </c>
      <c r="E32" s="17">
        <f>((C32/$I$11)*(($I$7*$I$9)/D32))/1000</f>
        <v>6.8101182448693023E-2</v>
      </c>
      <c r="F32" s="18">
        <v>0.99550000000000005</v>
      </c>
      <c r="G32" s="18">
        <v>0.95269999999999999</v>
      </c>
      <c r="H32" s="17">
        <f t="shared" si="2"/>
        <v>6.7794727127673912E-2</v>
      </c>
      <c r="I32" s="17">
        <f t="shared" si="0"/>
        <v>6.4879996518869845E-2</v>
      </c>
      <c r="K32" s="20">
        <f>$I$32/$I$62*100</f>
        <v>5.0235208933240436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'LS30A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574.95734000000004</v>
      </c>
      <c r="D34" s="16">
        <f>'LS30A Mixed Standards 5;1'!I32</f>
        <v>0.57307258596630672</v>
      </c>
      <c r="E34" s="17">
        <f>((C34/$I$11)*(($I$7*$I$9)/D34))/1000</f>
        <v>2.9668730950738676E-2</v>
      </c>
      <c r="F34" s="18">
        <v>0.99539999999999995</v>
      </c>
      <c r="G34" s="18">
        <v>0.95240000000000002</v>
      </c>
      <c r="H34" s="17">
        <f t="shared" si="2"/>
        <v>2.9532254788365277E-2</v>
      </c>
      <c r="I34" s="17">
        <f t="shared" si="0"/>
        <v>2.8256499357483516E-2</v>
      </c>
      <c r="K34" s="20">
        <f>$I$34/$I$62*100</f>
        <v>2.1878409758118842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'LS30A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/>
      <c r="D36" s="16">
        <f>'LS30A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0"/>
        <v>0</v>
      </c>
      <c r="K36" s="20">
        <f>$I$36/$I$62*100</f>
        <v>0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'LS30A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'LS30A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'LS30A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/>
      <c r="D40" s="16">
        <f>'LS30A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'LS30A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1072.7083700000001</v>
      </c>
      <c r="D42" s="16">
        <f>'LS30A Mixed Standards 5;1'!I40</f>
        <v>0.57248541312805568</v>
      </c>
      <c r="E42" s="17">
        <f t="shared" si="1"/>
        <v>5.5410264742167453E-2</v>
      </c>
      <c r="F42" s="18">
        <v>0.99583299999999997</v>
      </c>
      <c r="G42" s="18">
        <v>0.95651359599999997</v>
      </c>
      <c r="H42" s="17">
        <f t="shared" si="2"/>
        <v>5.5179370168986837E-2</v>
      </c>
      <c r="I42" s="17">
        <f t="shared" si="0"/>
        <v>5.3000671583842598E-2</v>
      </c>
      <c r="K42" s="20">
        <f>$I$42/$I$62*100</f>
        <v>4.1037298912955782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'LS30A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'LS30A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'LS30A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'LS30A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/>
      <c r="D47" s="16">
        <f>'LS30A Mixed Standards 5;1'!I45</f>
        <v>0.56695087597379212</v>
      </c>
      <c r="E47" s="17">
        <f t="shared" si="1"/>
        <v>0</v>
      </c>
      <c r="F47" s="95">
        <v>0.99578100000000003</v>
      </c>
      <c r="G47" s="95">
        <v>0.95596872600000005</v>
      </c>
      <c r="H47" s="17">
        <f t="shared" si="2"/>
        <v>0</v>
      </c>
      <c r="I47" s="17">
        <f t="shared" si="0"/>
        <v>0</v>
      </c>
      <c r="K47" s="20">
        <f>$I$47/$I$62*100</f>
        <v>0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'LS30A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'LS30A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'LS30A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3084.7021500000001</v>
      </c>
      <c r="D51" s="16">
        <f>'LS30A Mixed Standards 5;1'!I49</f>
        <v>0.53474774135716341</v>
      </c>
      <c r="E51" s="17">
        <f t="shared" si="1"/>
        <v>0.17058359331247397</v>
      </c>
      <c r="F51" s="95">
        <v>0.99648800000000004</v>
      </c>
      <c r="G51" s="95">
        <v>0.96334507599999997</v>
      </c>
      <c r="H51" s="17">
        <f t="shared" si="2"/>
        <v>0.16998450373276056</v>
      </c>
      <c r="I51" s="17">
        <f t="shared" si="0"/>
        <v>0.16433086466395833</v>
      </c>
      <c r="K51" s="20">
        <f>$I$51/$I$62*100</f>
        <v>12.723791250779499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'LS30A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'LS30A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1103.56738</v>
      </c>
      <c r="D54" s="16">
        <f>'LS30A Mixed Standards 5;1'!I52</f>
        <v>0.50773983680032553</v>
      </c>
      <c r="E54" s="17">
        <f t="shared" si="1"/>
        <v>6.4273299763311337E-2</v>
      </c>
      <c r="F54" s="97">
        <v>0.99609999999999999</v>
      </c>
      <c r="G54" s="97">
        <f>G55-0.003</f>
        <v>0.95605923199999998</v>
      </c>
      <c r="H54" s="17">
        <f t="shared" si="2"/>
        <v>6.4022633894234418E-2</v>
      </c>
      <c r="I54" s="17">
        <f t="shared" si="0"/>
        <v>6.144908160981722E-2</v>
      </c>
      <c r="K54" s="20">
        <f>$I$54/$I$62*100</f>
        <v>4.7578724091440225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2614.1460000000002</v>
      </c>
      <c r="D55" s="16">
        <f>'LS30A Mixed Standards 5;1'!I53</f>
        <v>0.47458077977285135</v>
      </c>
      <c r="E55" s="17">
        <f t="shared" si="1"/>
        <v>0.16288934423780935</v>
      </c>
      <c r="F55" s="98">
        <v>0.99607699999999999</v>
      </c>
      <c r="G55" s="98">
        <v>0.95905923199999998</v>
      </c>
      <c r="H55" s="17">
        <f t="shared" si="2"/>
        <v>0.16225032934036443</v>
      </c>
      <c r="I55" s="17">
        <f t="shared" si="0"/>
        <v>0.15622052938569705</v>
      </c>
      <c r="K55" s="20">
        <f>$I$55/$I$62*100</f>
        <v>12.09582514553535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1.2915243689956868</v>
      </c>
      <c r="K62" s="116">
        <f>SUM(K18:K55)</f>
        <v>99.999999999999972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LS30A Mixed Standards 5;1</vt:lpstr>
      <vt:lpstr>LS30A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2020-03-09T16:29:01Z</dcterms:modified>
</cp:coreProperties>
</file>