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4D8D01C6-35C8-4361-B714-0746F49DEC88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LC Mixed Standards 5;1" sheetId="2" r:id="rId1"/>
    <sheet name="SLC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<sst xmlns="http://schemas.openxmlformats.org/spreadsheetml/2006/main" count="73" uniqueCount="53">
  <si>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</si>
  <si>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</si>
  <si>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</si>
  <si>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</si>
  <si>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</si>
  <si>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</si>
  <si>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</si>
  <si>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</si>
  <si>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</si>
  <si>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</si>
  <si>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</si>
  <si>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</si>
  <si>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</si>
  <si>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</si>
  <si>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</si>
  <si>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</si>
  <si>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</si>
  <si>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</si>
  <si>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</si>
  <si>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</si>
  <si>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</si>
  <si>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</si>
  <si>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</si>
  <si>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</si>
  <si>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</si>
  <si>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</si>
  <si>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</si>
  <si>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</si>
  <si>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</si>
  <si>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</si>
  <si>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</si>
  <si>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</si>
  <si>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</si>
  <si>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</si>
  <si>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</si>
  <si>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r>
      <t xml:space="preserve">FILL IN ONLY </t>
    </r>
    <r>
      <rPr>
        <b/>
        <u/>
        <sz val="10"/>
        <rFont val="Arial"/>
        <family val="2"/>
      </rPr>
      <t>BLUE</t>
    </r>
    <r>
      <rPr>
        <u/>
        <sz val="10"/>
        <rFont val="Arial"/>
        <family val="2"/>
      </rPr>
      <t xml:space="preserve"> AREAS</t>
    </r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</si>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</sst>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39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49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50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52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43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44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46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41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40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activeCell="S25" sqref="S25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 t="s">
        <v>35</v>
      </c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51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38</v>
      </c>
      <c r="E11" s="70" t="s">
        <v>42</v>
      </c>
      <c r="F11" s="70"/>
      <c r="G11" s="70"/>
      <c r="H11" s="70"/>
      <c r="I11" s="15">
        <v>5593.1586900000002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37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'SLC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'SLC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330.56792999999999</v>
      </c>
      <c r="D20" s="16">
        <f>'SLC Mixed Standards 5;1'!I18</f>
        <v>0.58399554573934276</v>
      </c>
      <c r="E20" s="17">
        <f>((C20/$I$11)*(($I$7*$I$9)/D20))/1000</f>
        <v>2.0240630553060818E-3</v>
      </c>
      <c r="F20" s="91">
        <v>0.99150000000000005</v>
      </c>
      <c r="G20" s="91">
        <v>0.91139999999999999</v>
      </c>
      <c r="H20" s="17">
        <f>E20*F20</f>
        <v>2.0068585193359803E-3</v>
      </c>
      <c r="I20" s="17">
        <f t="shared" ref="I20:I55" si="0">E20*G20</f>
        <v>1.844731068605963E-3</v>
      </c>
      <c r="J20" s="90"/>
      <c r="K20" s="20">
        <f>I$20/$I$62*100</f>
        <v>11.140741615160158</v>
      </c>
    </row>
    <row r="21" spans="1:16" ht="13.5" x14ac:dyDescent="0.25">
      <c r="A21" s="23">
        <v>0.41666666666666669</v>
      </c>
      <c r="B21" s="24"/>
      <c r="C21" s="15">
        <v>0</v>
      </c>
      <c r="D21" s="16">
        <f>'SLC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'SLC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'SLC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218.25378000000001</v>
      </c>
      <c r="D24" s="16">
        <f>'SLC Mixed Standards 5;1'!I22</f>
        <v>0.52228332313720438</v>
      </c>
      <c r="E24" s="17">
        <f>((C24/$I$11)*(($I$7*$I$9)/D24))/1000</f>
        <v>1.4942679091659299E-3</v>
      </c>
      <c r="F24" s="18">
        <v>0.99450000000000005</v>
      </c>
      <c r="G24" s="18">
        <v>0.94210000000000005</v>
      </c>
      <c r="H24" s="17">
        <f t="shared" si="2"/>
        <v>1.4860494356655175E-3</v>
      </c>
      <c r="I24" s="17">
        <f t="shared" si="0"/>
        <v>1.4077497972252227E-3</v>
      </c>
      <c r="K24" s="20">
        <f>$I$24/$I$62*100</f>
        <v>8.5017144323004299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'SLC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'SLC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388.74405000000002</v>
      </c>
      <c r="D27" s="16">
        <f>'SLC Mixed Standards 5;1'!I25</f>
        <v>0.52322337655136741</v>
      </c>
      <c r="E27" s="17">
        <f t="shared" si="1"/>
        <v>2.6567425416961542E-3</v>
      </c>
      <c r="F27" s="93">
        <v>0.99480000000000002</v>
      </c>
      <c r="G27" s="18">
        <v>0.94169999999999998</v>
      </c>
      <c r="H27" s="17">
        <f t="shared" si="2"/>
        <v>2.642927480479334E-3</v>
      </c>
      <c r="I27" s="17">
        <f t="shared" si="0"/>
        <v>2.5018544515152683E-3</v>
      </c>
      <c r="K27" s="20">
        <f>$I$27/$I$62*100</f>
        <v>15.109256019704109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248.49003999999999</v>
      </c>
      <c r="D28" s="16">
        <f>'SLC Mixed Standards 5;1'!I26</f>
        <v>0.52518037315984534</v>
      </c>
      <c r="E28" s="17">
        <f t="shared" si="1"/>
        <v>1.691894789141408E-3</v>
      </c>
      <c r="F28" s="18">
        <v>0.995</v>
      </c>
      <c r="G28" s="18">
        <v>0.94810000000000005</v>
      </c>
      <c r="H28" s="17">
        <f t="shared" si="2"/>
        <v>1.683435315195701E-3</v>
      </c>
      <c r="I28" s="17">
        <f t="shared" si="0"/>
        <v>1.604085449584969E-3</v>
      </c>
      <c r="K28" s="20">
        <f>$I$28/$I$62*100</f>
        <v>9.6874291470402731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'SLC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'SLC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238.22355999999999</v>
      </c>
      <c r="D31" s="16">
        <f>'SLC Mixed Standards 5;1'!I29</f>
        <v>0.57207398693293676</v>
      </c>
      <c r="E31" s="17">
        <f>((C31/$I$11)*(($I$7*$I$9)/D31))/1000</f>
        <v>1.4890365720154159E-3</v>
      </c>
      <c r="F31" s="18">
        <v>0.99524199999999996</v>
      </c>
      <c r="G31" s="18">
        <v>0.95034395000000005</v>
      </c>
      <c r="H31" s="17">
        <f t="shared" si="2"/>
        <v>1.4819517360057665E-3</v>
      </c>
      <c r="I31" s="17">
        <f t="shared" si="0"/>
        <v>1.4150968975435898E-3</v>
      </c>
      <c r="K31" s="20">
        <f>$I$31/$I$62*100</f>
        <v>8.546085206805488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30.00122</v>
      </c>
      <c r="D32" s="16">
        <f>'SLC Mixed Standards 5;1'!I30</f>
        <v>0.5560986679727572</v>
      </c>
      <c r="E32" s="17">
        <f>((C32/$I$11)*(($I$7*$I$9)/D32))/1000</f>
        <v>1.9291229831374659E-4</v>
      </c>
      <c r="F32" s="18">
        <v>0.99550000000000005</v>
      </c>
      <c r="G32" s="18">
        <v>0.95269999999999999</v>
      </c>
      <c r="H32" s="17">
        <f t="shared" si="2"/>
        <v>1.9204419297133473E-4</v>
      </c>
      <c r="I32" s="17">
        <f t="shared" si="0"/>
        <v>1.8378754660350636E-4</v>
      </c>
      <c r="K32" s="20">
        <f>$I$32/$I$62*100</f>
        <v>1.1099339104974035</v>
      </c>
      <c r="N32" s="92"/>
      <c r="O32" s="13"/>
      <c r="P32" s="13"/>
    </row>
    <row r="33" spans="1:16" ht="13.5" x14ac:dyDescent="0.25">
      <c r="A33" s="44" t="s">
        <v>47</v>
      </c>
      <c r="B33" s="44"/>
      <c r="C33" s="15"/>
      <c r="D33" s="16">
        <f>'SLC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48</v>
      </c>
      <c r="B34" s="44"/>
      <c r="C34" s="15">
        <v>80.66798</v>
      </c>
      <c r="D34" s="16">
        <f>'SLC Mixed Standards 5;1'!I32</f>
        <v>0.57307258596630672</v>
      </c>
      <c r="E34" s="17">
        <f>((C34/$I$11)*(($I$7*$I$9)/D34))/1000</f>
        <v>5.0334342807093087E-4</v>
      </c>
      <c r="F34" s="18">
        <v>0.99539999999999995</v>
      </c>
      <c r="G34" s="18">
        <v>0.95240000000000002</v>
      </c>
      <c r="H34" s="17">
        <f t="shared" si="2"/>
        <v>5.0102804830180455E-4</v>
      </c>
      <c r="I34" s="17">
        <f t="shared" si="0"/>
        <v>4.7938428089475458E-4</v>
      </c>
      <c r="K34" s="20">
        <f>$I$34/$I$62*100</f>
        <v>2.8951083974824079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'SLC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27.59638</v>
      </c>
      <c r="D36" s="16">
        <f>'SLC Mixed Standards 5;1'!I34</f>
        <v>0.36080032307251586</v>
      </c>
      <c r="E36" s="17">
        <f t="shared" si="1"/>
        <v>2.7350045492653056E-4</v>
      </c>
      <c r="F36" s="18">
        <v>0.99590000000000001</v>
      </c>
      <c r="G36" s="18">
        <v>0.95699999999999996</v>
      </c>
      <c r="H36" s="17">
        <f t="shared" si="2"/>
        <v>2.7237910306133177E-4</v>
      </c>
      <c r="I36" s="17">
        <f t="shared" si="0"/>
        <v>2.6173993536468976E-4</v>
      </c>
      <c r="K36" s="20">
        <f>$I$36/$I$62*100</f>
        <v>1.5807057407399179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'SLC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'SLC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'SLC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27.252880000000001</v>
      </c>
      <c r="D40" s="16">
        <f>'SLC Mixed Standards 5;1'!I38</f>
        <v>0.57169928898171185</v>
      </c>
      <c r="E40" s="17">
        <f>((C40/$I$11)*(($I$7*$I$9)/D40))/1000</f>
        <v>1.704580854140857E-4</v>
      </c>
      <c r="F40" s="18">
        <v>0.99605399999999999</v>
      </c>
      <c r="G40" s="18">
        <v>0.95881644600000004</v>
      </c>
      <c r="H40" s="17">
        <f>E40*F40</f>
        <v>1.6978545780904172E-4</v>
      </c>
      <c r="I40" s="17">
        <f>E40*G40</f>
        <v>1.6343801564869809E-4</v>
      </c>
      <c r="K40" s="20">
        <f>$I$40/$I$62*100</f>
        <v>0.98703856265217904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'SLC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46</v>
      </c>
      <c r="B42" s="24"/>
      <c r="C42" s="15">
        <v>20.881878</v>
      </c>
      <c r="D42" s="16">
        <f>'SLC Mixed Standards 5;1'!I40</f>
        <v>0.57248541312805568</v>
      </c>
      <c r="E42" s="17">
        <f t="shared" si="1"/>
        <v>1.3043014678572819E-4</v>
      </c>
      <c r="F42" s="18">
        <v>0.99583299999999997</v>
      </c>
      <c r="G42" s="18">
        <v>0.95651359599999997</v>
      </c>
      <c r="H42" s="17">
        <f t="shared" si="2"/>
        <v>1.2988664436407207E-4</v>
      </c>
      <c r="I42" s="17">
        <f t="shared" si="0"/>
        <v>1.2475820872882471E-4</v>
      </c>
      <c r="K42" s="20">
        <f>$I$42/$I$62*100</f>
        <v>0.75344259739083896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'SLC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'SLC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45</v>
      </c>
      <c r="D45" s="16">
        <f>'SLC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'SLC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67.899889999999999</v>
      </c>
      <c r="D47" s="16">
        <f>'SLC Mixed Standards 5;1'!I45</f>
        <v>0.56695087597379212</v>
      </c>
      <c r="E47" s="17">
        <f t="shared" si="1"/>
        <v>4.2824913492833696E-4</v>
      </c>
      <c r="F47" s="95">
        <v>0.99578100000000003</v>
      </c>
      <c r="G47" s="95">
        <v>0.95596872600000005</v>
      </c>
      <c r="H47" s="17">
        <f t="shared" si="2"/>
        <v>4.2644235182807435E-4</v>
      </c>
      <c r="I47" s="17">
        <f t="shared" si="0"/>
        <v>4.0939277992804442E-4</v>
      </c>
      <c r="K47" s="20">
        <f>$I$47/$I$62*100</f>
        <v>2.4724141409604519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'SLC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'SLC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'SLC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259.41604999999998</v>
      </c>
      <c r="D51" s="16">
        <f>'SLC Mixed Standards 5;1'!I49</f>
        <v>0.53474774135716341</v>
      </c>
      <c r="E51" s="17">
        <f t="shared" si="1"/>
        <v>1.7346854574995271E-3</v>
      </c>
      <c r="F51" s="95">
        <v>0.99648800000000004</v>
      </c>
      <c r="G51" s="95">
        <v>0.96334507599999997</v>
      </c>
      <c r="H51" s="17">
        <f t="shared" si="2"/>
        <v>1.7285932421727888E-3</v>
      </c>
      <c r="I51" s="17">
        <f t="shared" si="0"/>
        <v>1.6711006938909766E-3</v>
      </c>
      <c r="K51" s="20">
        <f>$I$51/$I$62*100</f>
        <v>10.092149126985241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'SLC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41</v>
      </c>
      <c r="B53" s="24"/>
      <c r="C53" s="15"/>
      <c r="D53" s="16">
        <f>'SLC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40</v>
      </c>
      <c r="B54" s="24"/>
      <c r="C54" s="15">
        <v>72.684759999999997</v>
      </c>
      <c r="D54" s="16">
        <f>'SLC Mixed Standards 5;1'!I52</f>
        <v>0.50773983680032553</v>
      </c>
      <c r="E54" s="17">
        <f t="shared" si="1"/>
        <v>5.1188803217994475E-4</v>
      </c>
      <c r="F54" s="97">
        <v>0.99609999999999999</v>
      </c>
      <c r="G54" s="97">
        <f>G55-0.003</f>
        <v>0.95605923199999998</v>
      </c>
      <c r="H54" s="17">
        <f t="shared" si="2"/>
        <v>5.0989166885444292E-4</v>
      </c>
      <c r="I54" s="17">
        <f t="shared" si="0"/>
        <v>4.8939527891594926E-4</v>
      </c>
      <c r="K54" s="20">
        <f>$I$54/$I$62*100</f>
        <v>2.9555670432774779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553.80768</v>
      </c>
      <c r="D55" s="16">
        <f>'SLC Mixed Standards 5;1'!I53</f>
        <v>0.47458077977285135</v>
      </c>
      <c r="E55" s="17">
        <f t="shared" si="1"/>
        <v>4.1727434375017263E-3</v>
      </c>
      <c r="F55" s="98">
        <v>0.99607699999999999</v>
      </c>
      <c r="G55" s="98">
        <v>0.95905923199999998</v>
      </c>
      <c r="H55" s="17">
        <f t="shared" si="2"/>
        <v>4.156373764996407E-3</v>
      </c>
      <c r="I55" s="17">
        <f t="shared" si="0"/>
        <v>4.0019081165034451E-3</v>
      </c>
      <c r="K55" s="20">
        <f>$I$55/$I$62*100</f>
        <v>24.168414059003627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36</v>
      </c>
      <c r="H62" s="11" t="s">
        <v>21</v>
      </c>
      <c r="I62" s="115">
        <f>SUM(I18:I55)</f>
        <v>1.6558422520953901E-2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SLC Mixed Standards 5;1</vt:lpstr>
      <vt:lpstr>SLC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2020-03-06T20:30:09Z</dcterms:modified>
</cp:coreProperties>
</file>