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4F3423FC-4EA3-4CDE-ACE4-1977AF649A70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303 Mixed Standards 5;1" sheetId="2" r:id="rId1"/>
    <sheet name="LC3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5" i="29" l="1"/>
  <c r="L55" i="29"/>
  <c r="M54" i="29"/>
  <c r="L54" i="29"/>
  <c r="M53" i="29"/>
  <c r="L53" i="29"/>
  <c r="M52" i="29"/>
  <c r="L52" i="29"/>
  <c r="M51" i="29"/>
  <c r="L51" i="29"/>
  <c r="N50" i="29"/>
  <c r="M50" i="29"/>
  <c r="L50" i="29"/>
  <c r="M49" i="29"/>
  <c r="L49" i="29"/>
  <c r="M48" i="29"/>
  <c r="L48" i="29"/>
  <c r="M47" i="29"/>
  <c r="L47" i="29"/>
  <c r="M46" i="29"/>
  <c r="L46" i="29"/>
  <c r="N45" i="29"/>
  <c r="M45" i="29"/>
  <c r="L45" i="29"/>
  <c r="M44" i="29"/>
  <c r="L44" i="29"/>
  <c r="M43" i="29"/>
  <c r="L43" i="29"/>
  <c r="M42" i="29"/>
  <c r="L42" i="29"/>
  <c r="M41" i="29"/>
  <c r="L41" i="29"/>
  <c r="M40" i="29"/>
  <c r="L40" i="29"/>
  <c r="M39" i="29"/>
  <c r="L39" i="29"/>
  <c r="M38" i="29"/>
  <c r="L38" i="29"/>
  <c r="M37" i="29"/>
  <c r="L37" i="29"/>
  <c r="M36" i="29"/>
  <c r="L36" i="29"/>
  <c r="M35" i="29"/>
  <c r="L35" i="29"/>
  <c r="M34" i="29"/>
  <c r="L34" i="29"/>
  <c r="M33" i="29"/>
  <c r="L33" i="29"/>
  <c r="M32" i="29"/>
  <c r="L32" i="29"/>
  <c r="M31" i="29"/>
  <c r="L31" i="29"/>
  <c r="M30" i="29"/>
  <c r="L30" i="29"/>
  <c r="M29" i="29"/>
  <c r="L29" i="29"/>
  <c r="M28" i="29"/>
  <c r="L28" i="29"/>
  <c r="M27" i="29"/>
  <c r="L27" i="29"/>
  <c r="M26" i="29"/>
  <c r="L26" i="29"/>
  <c r="M25" i="29"/>
  <c r="L25" i="29"/>
  <c r="M24" i="29"/>
  <c r="L24" i="29"/>
  <c r="M23" i="29"/>
  <c r="L23" i="29"/>
  <c r="N22" i="29"/>
  <c r="M22" i="29"/>
  <c r="L22" i="29"/>
  <c r="M21" i="29"/>
  <c r="L21" i="29"/>
  <c r="L20" i="29"/>
  <c r="M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<sst xmlns="http://schemas.openxmlformats.org/spreadsheetml/2006/main" count="72" uniqueCount="52">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</sst>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3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30.431471644472417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6.5370726926206366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15.55359166297724</v>
          </cell>
        </row>
        <row r="28">
          <cell r="K28">
            <v>9.6693899857768031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3.0153083046760099</v>
          </cell>
        </row>
        <row r="32">
          <cell r="K32">
            <v>1.1624838667476252</v>
          </cell>
        </row>
        <row r="33">
          <cell r="K33">
            <v>0</v>
          </cell>
        </row>
        <row r="34">
          <cell r="K34">
            <v>2.9507124356713859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0.73157800994805178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13.453502346938965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2.372925350953047</v>
          </cell>
        </row>
        <row r="55">
          <cell r="K55">
            <v>14.121963699217826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31.510345750727488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6.2579501821135235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14.924627561851899</v>
          </cell>
        </row>
        <row r="28">
          <cell r="K28">
            <v>9.2433607776394862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2.9889845462630236</v>
          </cell>
        </row>
        <row r="32">
          <cell r="K32">
            <v>1.1820741616655921</v>
          </cell>
        </row>
        <row r="33">
          <cell r="K33">
            <v>0</v>
          </cell>
        </row>
        <row r="34">
          <cell r="K34">
            <v>2.9272391888624973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0.77979806573920518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13.34184692492077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2.8098070876659271</v>
          </cell>
        </row>
        <row r="55">
          <cell r="K55">
            <v>14.033965752550595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4690.9545900000003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'LC303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'LC303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>
        <v>5811.9038099999998</v>
      </c>
      <c r="D20" s="16">
        <f>'LC303 Mixed Standards 5;1'!I18</f>
        <v>0.52322337655136741</v>
      </c>
      <c r="E20" s="17">
        <f>((C20/$I$11)*(($I$7*$I$9)/D20))/1000</f>
        <v>4.7358729780729365E-2</v>
      </c>
      <c r="F20" s="93">
        <v>0.99150000000000005</v>
      </c>
      <c r="G20" s="93">
        <v>0.91139999999999999</v>
      </c>
      <c r="H20" s="17">
        <f>E20*F20</f>
        <v>4.6956180577593168E-2</v>
      </c>
      <c r="I20" s="17">
        <f t="shared" ref="I20:I55" si="0">E20*G20</f>
        <v>4.3162746322156741E-2</v>
      </c>
      <c r="J20" s="92"/>
      <c r="K20" s="20">
        <f>I$20/$I$62*100</f>
        <v>30.407399351065322</v>
      </c>
      <c r="L20" s="14">
        <f>[1]M12!$K20</f>
        <v>30.431471644472417</v>
      </c>
      <c r="M20" s="14">
        <f>[2]M12!$K20</f>
        <v>31.510345750727488</v>
      </c>
      <c r="N20" s="94">
        <f>K20</f>
        <v>30.407399351065322</v>
      </c>
      <c r="O20" s="13">
        <f t="shared" ref="O20" si="1">AVERAGE(L20:N20)</f>
        <v>30.783072248755076</v>
      </c>
      <c r="P20" s="13">
        <f t="shared" ref="P20" si="2">STDEV(L20:N20)</f>
        <v>0.62995232266488366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4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91">
        <v>0</v>
      </c>
      <c r="D22" s="16">
        <f>'LC303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4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'LC303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4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1176.0338099999999</v>
      </c>
      <c r="D24" s="16">
        <f>'LC303 Mixed Standards 5;1'!I22</f>
        <v>0.52228332313720438</v>
      </c>
      <c r="E24" s="17">
        <f>((C24/$I$11)*(($I$7*$I$9)/D24))/1000</f>
        <v>9.6002471916137987E-3</v>
      </c>
      <c r="F24" s="18">
        <v>0.99450000000000005</v>
      </c>
      <c r="G24" s="18">
        <v>0.94210000000000005</v>
      </c>
      <c r="H24" s="17">
        <f t="shared" si="7"/>
        <v>9.5474458320599226E-3</v>
      </c>
      <c r="I24" s="17">
        <f t="shared" si="0"/>
        <v>9.0443928792193606E-3</v>
      </c>
      <c r="K24" s="20">
        <f>$I$24/$I$62*100</f>
        <v>6.3716164887585105</v>
      </c>
      <c r="L24" s="14">
        <f>[1]M12!$K24</f>
        <v>6.5370726926206366</v>
      </c>
      <c r="M24" s="14">
        <f>[2]M12!$K24</f>
        <v>6.2579501821135235</v>
      </c>
      <c r="N24" s="94">
        <f t="shared" si="4"/>
        <v>6.3716164887585105</v>
      </c>
      <c r="O24" s="13">
        <f t="shared" ref="O24:O55" si="8">AVERAGE(L24:N24)</f>
        <v>6.3888797878308905</v>
      </c>
      <c r="P24" s="13">
        <f t="shared" ref="P24:P55" si="9">STDEV(L24:N24)</f>
        <v>0.14035975238327827</v>
      </c>
    </row>
    <row r="25" spans="1:16" ht="13.5" x14ac:dyDescent="0.25">
      <c r="A25" s="44">
        <v>0.58402777777777781</v>
      </c>
      <c r="B25" s="44"/>
      <c r="C25" s="15"/>
      <c r="D25" s="16">
        <f>'LC303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4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'LC303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4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2815.8205600000001</v>
      </c>
      <c r="D27" s="16">
        <f>'LC303 Mixed Standards 5;1'!I25</f>
        <v>0.52322337655136741</v>
      </c>
      <c r="E27" s="17">
        <f t="shared" si="3"/>
        <v>2.2944922932587562E-2</v>
      </c>
      <c r="F27" s="95">
        <v>0.99480000000000002</v>
      </c>
      <c r="G27" s="18">
        <v>0.94169999999999998</v>
      </c>
      <c r="H27" s="17">
        <f t="shared" si="7"/>
        <v>2.2825609333338107E-2</v>
      </c>
      <c r="I27" s="17">
        <f t="shared" si="0"/>
        <v>2.1607233925617707E-2</v>
      </c>
      <c r="K27" s="20">
        <f>$I$27/$I$62*100</f>
        <v>15.22191813153642</v>
      </c>
      <c r="L27" s="14">
        <f>[1]M12!$K27</f>
        <v>15.55359166297724</v>
      </c>
      <c r="M27" s="14">
        <f>[2]M12!$K27</f>
        <v>14.924627561851899</v>
      </c>
      <c r="N27" s="94">
        <f t="shared" si="4"/>
        <v>15.22191813153642</v>
      </c>
      <c r="O27" s="13">
        <f t="shared" si="8"/>
        <v>15.23337911878852</v>
      </c>
      <c r="P27" s="13">
        <f t="shared" si="9"/>
        <v>0.31463864320470331</v>
      </c>
    </row>
    <row r="28" spans="1:16" ht="13.5" x14ac:dyDescent="0.25">
      <c r="A28" s="44">
        <v>0.66736111111111107</v>
      </c>
      <c r="B28" s="44"/>
      <c r="C28" s="15">
        <v>1735.8476599999999</v>
      </c>
      <c r="D28" s="16">
        <f>'LC303 Mixed Standards 5;1'!I26</f>
        <v>0.52518037315984534</v>
      </c>
      <c r="E28" s="17">
        <f t="shared" si="3"/>
        <v>1.4091975767679853E-2</v>
      </c>
      <c r="F28" s="18">
        <v>0.995</v>
      </c>
      <c r="G28" s="18">
        <v>0.94810000000000005</v>
      </c>
      <c r="H28" s="17">
        <f t="shared" si="7"/>
        <v>1.4021515888841454E-2</v>
      </c>
      <c r="I28" s="17">
        <f t="shared" si="0"/>
        <v>1.3360602225337269E-2</v>
      </c>
      <c r="K28" s="20">
        <f>$I$28/$I$62*100</f>
        <v>9.412310430951802</v>
      </c>
      <c r="L28" s="14">
        <f>[1]M12!$K28</f>
        <v>9.6693899857768031</v>
      </c>
      <c r="M28" s="14">
        <f>[2]M12!$K28</f>
        <v>9.2433607776394862</v>
      </c>
      <c r="N28" s="94">
        <f t="shared" si="4"/>
        <v>9.412310430951802</v>
      </c>
      <c r="O28" s="13">
        <f t="shared" si="8"/>
        <v>9.4416870647893649</v>
      </c>
      <c r="P28" s="13">
        <f t="shared" si="9"/>
        <v>0.21452846316572297</v>
      </c>
    </row>
    <row r="29" spans="1:16" ht="13.5" x14ac:dyDescent="0.25">
      <c r="A29" s="44">
        <v>0.70833333333333337</v>
      </c>
      <c r="B29" s="44"/>
      <c r="C29" s="15"/>
      <c r="D29" s="16">
        <f>'LC303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4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'LC303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4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605.41521999999998</v>
      </c>
      <c r="D31" s="16">
        <f>'LC303 Mixed Standards 5;1'!I29</f>
        <v>0.57207398693293676</v>
      </c>
      <c r="E31" s="17">
        <f>((C31/$I$11)*(($I$7*$I$9)/D31))/1000</f>
        <v>4.5120084201768912E-3</v>
      </c>
      <c r="F31" s="18">
        <v>0.99524199999999996</v>
      </c>
      <c r="G31" s="18">
        <v>0.95034395000000005</v>
      </c>
      <c r="H31" s="17">
        <f t="shared" si="7"/>
        <v>4.4905402841136895E-3</v>
      </c>
      <c r="I31" s="17">
        <f t="shared" si="0"/>
        <v>4.2879599044641668E-3</v>
      </c>
      <c r="K31" s="20">
        <f>$I$31/$I$62*100</f>
        <v>3.020792704968982</v>
      </c>
      <c r="L31" s="14">
        <f>[1]M12!$K31</f>
        <v>3.0153083046760099</v>
      </c>
      <c r="M31" s="14">
        <f>[2]M12!$K31</f>
        <v>2.9889845462630236</v>
      </c>
      <c r="N31" s="94">
        <f t="shared" si="4"/>
        <v>3.020792704968982</v>
      </c>
      <c r="O31" s="13">
        <f t="shared" si="8"/>
        <v>3.0083618519693385</v>
      </c>
      <c r="P31" s="13">
        <f t="shared" si="9"/>
        <v>1.7003812630418405E-2</v>
      </c>
    </row>
    <row r="32" spans="1:16" ht="13.5" x14ac:dyDescent="0.25">
      <c r="A32" s="44">
        <v>0.75069444444444444</v>
      </c>
      <c r="B32" s="44"/>
      <c r="C32" s="15">
        <v>229.63392999999999</v>
      </c>
      <c r="D32" s="16">
        <f>'LC303 Mixed Standards 5;1'!I30</f>
        <v>0.5560986679727572</v>
      </c>
      <c r="E32" s="17">
        <f>((C32/$I$11)*(($I$7*$I$9)/D32))/1000</f>
        <v>1.760568675388487E-3</v>
      </c>
      <c r="F32" s="18">
        <v>0.99550000000000005</v>
      </c>
      <c r="G32" s="18">
        <v>0.95269999999999999</v>
      </c>
      <c r="H32" s="17">
        <f t="shared" si="7"/>
        <v>1.7526461163492389E-3</v>
      </c>
      <c r="I32" s="17">
        <f t="shared" si="0"/>
        <v>1.6772937770426115E-3</v>
      </c>
      <c r="K32" s="20">
        <f>$I$32/$I$62*100</f>
        <v>1.1816241099888138</v>
      </c>
      <c r="L32" s="14">
        <f>[1]M12!$K32</f>
        <v>1.1624838667476252</v>
      </c>
      <c r="M32" s="14">
        <f>[2]M12!$K32</f>
        <v>1.1820741616655921</v>
      </c>
      <c r="N32" s="94">
        <f t="shared" si="4"/>
        <v>1.1816241099888138</v>
      </c>
      <c r="O32" s="13">
        <f t="shared" si="8"/>
        <v>1.1753940461340104</v>
      </c>
      <c r="P32" s="13">
        <f t="shared" si="9"/>
        <v>1.1182807584387153E-2</v>
      </c>
    </row>
    <row r="33" spans="1:16" ht="13.5" x14ac:dyDescent="0.25">
      <c r="A33" s="44" t="s">
        <v>46</v>
      </c>
      <c r="B33" s="44"/>
      <c r="C33" s="15"/>
      <c r="D33" s="16">
        <f>'LC303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4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590.23737000000006</v>
      </c>
      <c r="D34" s="16">
        <f>'LC303 Mixed Standards 5;1'!I32</f>
        <v>0.57307258596630672</v>
      </c>
      <c r="E34" s="17">
        <f>((C34/$I$11)*(($I$7*$I$9)/D34))/1000</f>
        <v>4.3912264723966997E-3</v>
      </c>
      <c r="F34" s="18">
        <v>0.99539999999999995</v>
      </c>
      <c r="G34" s="18">
        <v>0.95240000000000002</v>
      </c>
      <c r="H34" s="17">
        <f t="shared" si="7"/>
        <v>4.371026830623675E-3</v>
      </c>
      <c r="I34" s="17">
        <f t="shared" si="0"/>
        <v>4.1822040923106167E-3</v>
      </c>
      <c r="K34" s="20">
        <f>$I$34/$I$62*100</f>
        <v>2.9462895862413747</v>
      </c>
      <c r="L34" s="14">
        <f>[1]M12!$K34</f>
        <v>2.9507124356713859</v>
      </c>
      <c r="M34" s="14">
        <f>[2]M12!$K34</f>
        <v>2.9272391888624973</v>
      </c>
      <c r="N34" s="94">
        <f t="shared" si="4"/>
        <v>2.9462895862413747</v>
      </c>
      <c r="O34" s="13">
        <f t="shared" si="8"/>
        <v>2.9414137369250866</v>
      </c>
      <c r="P34" s="13">
        <f t="shared" si="9"/>
        <v>1.2473121455919275E-2</v>
      </c>
    </row>
    <row r="35" spans="1:16" ht="13.5" x14ac:dyDescent="0.25">
      <c r="A35" s="44">
        <v>0.79166666666666663</v>
      </c>
      <c r="B35" s="44"/>
      <c r="C35" s="15"/>
      <c r="D35" s="16">
        <f>'LC303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4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/>
      <c r="D36" s="16">
        <f>'LC303 Mixed Standards 5;1'!I34</f>
        <v>0.36080032307251586</v>
      </c>
      <c r="E36" s="17">
        <f t="shared" si="3"/>
        <v>0</v>
      </c>
      <c r="F36" s="18">
        <v>0.99590000000000001</v>
      </c>
      <c r="G36" s="18">
        <v>0.95699999999999996</v>
      </c>
      <c r="H36" s="17">
        <f t="shared" si="7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14">
        <f>[2]M12!$K36</f>
        <v>0</v>
      </c>
      <c r="N36" s="94">
        <f t="shared" si="4"/>
        <v>0</v>
      </c>
      <c r="O36" s="13">
        <f t="shared" si="8"/>
        <v>0</v>
      </c>
      <c r="P36" s="13">
        <f t="shared" si="9"/>
        <v>0</v>
      </c>
    </row>
    <row r="37" spans="1:16" ht="13.5" x14ac:dyDescent="0.25">
      <c r="A37" s="23" t="s">
        <v>28</v>
      </c>
      <c r="B37" s="24"/>
      <c r="C37" s="15"/>
      <c r="D37" s="16">
        <f>'LC303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4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'LC303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4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'LC303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4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/>
      <c r="D40" s="16">
        <f>'LC303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4">
        <f t="shared" si="4"/>
        <v>0</v>
      </c>
      <c r="O40" s="13">
        <f t="shared" si="8"/>
        <v>0</v>
      </c>
      <c r="P40" s="96">
        <f t="shared" si="9"/>
        <v>0</v>
      </c>
    </row>
    <row r="41" spans="1:16" ht="13.5" x14ac:dyDescent="0.25">
      <c r="A41" s="23">
        <v>0.83472222222222225</v>
      </c>
      <c r="B41" s="24"/>
      <c r="C41" s="15"/>
      <c r="D41" s="16">
        <f>'LC303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4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154.90934999999999</v>
      </c>
      <c r="D42" s="16">
        <f>'LC303 Mixed Standards 5;1'!I40</f>
        <v>0.57248541312805568</v>
      </c>
      <c r="E42" s="17">
        <f t="shared" si="3"/>
        <v>1.1536709926725809E-3</v>
      </c>
      <c r="F42" s="18">
        <v>0.99583299999999997</v>
      </c>
      <c r="G42" s="18">
        <v>0.95651359599999997</v>
      </c>
      <c r="H42" s="17">
        <f t="shared" si="7"/>
        <v>1.1488636456461142E-3</v>
      </c>
      <c r="I42" s="17">
        <f t="shared" si="0"/>
        <v>1.10350198980214E-3</v>
      </c>
      <c r="K42" s="20">
        <f>$I$42/$I$62*100</f>
        <v>0.77739783836192755</v>
      </c>
      <c r="L42" s="14">
        <f>[1]M12!$K42</f>
        <v>0.73157800994805178</v>
      </c>
      <c r="M42" s="14">
        <f>[2]M12!$K42</f>
        <v>0.77979806573920518</v>
      </c>
      <c r="N42" s="94">
        <f t="shared" si="4"/>
        <v>0.77739783836192755</v>
      </c>
      <c r="O42" s="13">
        <f t="shared" si="8"/>
        <v>0.76292463801639487</v>
      </c>
      <c r="P42" s="13">
        <f t="shared" si="9"/>
        <v>2.7173490598503037E-2</v>
      </c>
    </row>
    <row r="43" spans="1:16" ht="13.5" x14ac:dyDescent="0.25">
      <c r="A43" s="23">
        <v>0.91666666666666663</v>
      </c>
      <c r="B43" s="24"/>
      <c r="C43" s="15"/>
      <c r="D43" s="16">
        <f>'LC303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4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'LC303 Mixed Standards 5;1'!I42</f>
        <v>0.47474204470894843</v>
      </c>
      <c r="E44" s="17">
        <f t="shared" si="3"/>
        <v>0</v>
      </c>
      <c r="F44" s="97">
        <v>0.995807</v>
      </c>
      <c r="G44" s="97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4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8" t="s">
        <v>44</v>
      </c>
      <c r="D45" s="16">
        <f>'LC303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4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'LC303 Mixed Standards 5;1'!I44</f>
        <v>0.75924000000000036</v>
      </c>
      <c r="E46" s="17">
        <f t="shared" si="3"/>
        <v>0</v>
      </c>
      <c r="F46" s="99">
        <v>0.99580000000000002</v>
      </c>
      <c r="G46" s="99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4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/>
      <c r="D47" s="16">
        <f>'LC303 Mixed Standards 5;1'!I45</f>
        <v>0.56695087597379212</v>
      </c>
      <c r="E47" s="17">
        <f t="shared" si="3"/>
        <v>0</v>
      </c>
      <c r="F47" s="97">
        <v>0.99578100000000003</v>
      </c>
      <c r="G47" s="97">
        <v>0.95596872600000005</v>
      </c>
      <c r="H47" s="17">
        <f t="shared" si="7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94">
        <f t="shared" si="4"/>
        <v>0</v>
      </c>
      <c r="O47" s="13">
        <f t="shared" si="8"/>
        <v>0</v>
      </c>
      <c r="P47" s="13">
        <f t="shared" si="9"/>
        <v>0</v>
      </c>
    </row>
    <row r="48" spans="1:16" ht="13.5" x14ac:dyDescent="0.25">
      <c r="A48" s="50">
        <v>0.95833333333333337</v>
      </c>
      <c r="B48" s="24"/>
      <c r="C48" s="15"/>
      <c r="D48" s="16">
        <f>'LC303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4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'LC303 Mixed Standards 5;1'!I47</f>
        <v>0.49902505290589699</v>
      </c>
      <c r="E49" s="17">
        <f t="shared" si="3"/>
        <v>0</v>
      </c>
      <c r="F49" s="97">
        <v>0.99616700000000002</v>
      </c>
      <c r="G49" s="97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4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8"/>
      <c r="D50" s="16">
        <f>'LC303 Mixed Standards 5;1'!I48</f>
        <v>0.51761976434928081</v>
      </c>
      <c r="E50" s="17">
        <f t="shared" si="3"/>
        <v>0</v>
      </c>
      <c r="F50" s="97">
        <v>0.99575400000000003</v>
      </c>
      <c r="G50" s="97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4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2500.9763200000002</v>
      </c>
      <c r="D51" s="16">
        <f>'LC303 Mixed Standards 5;1'!I49</f>
        <v>0.53474774135716341</v>
      </c>
      <c r="E51" s="17">
        <f t="shared" si="3"/>
        <v>1.994019438328757E-2</v>
      </c>
      <c r="F51" s="97">
        <v>0.99648800000000004</v>
      </c>
      <c r="G51" s="97">
        <v>0.96334507599999997</v>
      </c>
      <c r="H51" s="17">
        <f t="shared" si="7"/>
        <v>1.9870164420613463E-2</v>
      </c>
      <c r="I51" s="17">
        <f t="shared" si="0"/>
        <v>1.9209288073622936E-2</v>
      </c>
      <c r="K51" s="20">
        <f>$I$51/$I$62*100</f>
        <v>13.532607247571512</v>
      </c>
      <c r="L51" s="14">
        <f>[1]M12!$K51</f>
        <v>13.453502346938965</v>
      </c>
      <c r="M51" s="14">
        <f>[2]M12!$K51</f>
        <v>13.34184692492077</v>
      </c>
      <c r="N51" s="94">
        <f t="shared" si="4"/>
        <v>13.532607247571512</v>
      </c>
      <c r="O51" s="13">
        <f t="shared" si="8"/>
        <v>13.442652173143749</v>
      </c>
      <c r="P51" s="13">
        <f t="shared" si="9"/>
        <v>9.5841900429789323E-2</v>
      </c>
    </row>
    <row r="52" spans="1:16" ht="13.5" x14ac:dyDescent="0.25">
      <c r="A52" s="50" t="s">
        <v>26</v>
      </c>
      <c r="B52" s="24"/>
      <c r="C52" s="15"/>
      <c r="D52" s="16">
        <f>'LC303 Mixed Standards 5;1'!I50</f>
        <v>0.51673904501390822</v>
      </c>
      <c r="E52" s="17">
        <f t="shared" si="3"/>
        <v>0</v>
      </c>
      <c r="F52" s="97">
        <v>0.99646900000000005</v>
      </c>
      <c r="G52" s="97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4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'LC303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4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503.35217</v>
      </c>
      <c r="D54" s="16">
        <f>'LC303 Mixed Standards 5;1'!I52</f>
        <v>0.50773983680032553</v>
      </c>
      <c r="E54" s="17">
        <f t="shared" si="3"/>
        <v>4.2266810133622396E-3</v>
      </c>
      <c r="F54" s="99">
        <v>0.99609999999999999</v>
      </c>
      <c r="G54" s="99">
        <f>G55-0.003</f>
        <v>0.95605923199999998</v>
      </c>
      <c r="H54" s="17">
        <f t="shared" si="7"/>
        <v>4.2101969574101271E-3</v>
      </c>
      <c r="I54" s="17">
        <f t="shared" si="0"/>
        <v>4.0409574035440848E-3</v>
      </c>
      <c r="K54" s="20">
        <f>$I$54/$I$62*100</f>
        <v>2.846783766100017</v>
      </c>
      <c r="L54" s="14">
        <f>[1]M12!$K54</f>
        <v>2.372925350953047</v>
      </c>
      <c r="M54" s="14">
        <f>[2]M12!$K54</f>
        <v>2.8098070876659271</v>
      </c>
      <c r="N54" s="94">
        <f t="shared" si="4"/>
        <v>2.846783766100017</v>
      </c>
      <c r="O54" s="13">
        <f t="shared" si="8"/>
        <v>2.6765054015729972</v>
      </c>
      <c r="P54" s="13">
        <f t="shared" si="9"/>
        <v>0.26355730693307122</v>
      </c>
    </row>
    <row r="55" spans="1:16" ht="14.25" thickBot="1" x14ac:dyDescent="0.3">
      <c r="A55" s="23" t="s">
        <v>34</v>
      </c>
      <c r="B55" s="24"/>
      <c r="C55" s="15">
        <v>2352.8393599999999</v>
      </c>
      <c r="D55" s="16">
        <f>'LC303 Mixed Standards 5;1'!I53</f>
        <v>0.47458077977285135</v>
      </c>
      <c r="E55" s="17">
        <f t="shared" si="3"/>
        <v>2.1137367487948915E-2</v>
      </c>
      <c r="F55" s="100">
        <v>0.99607699999999999</v>
      </c>
      <c r="G55" s="100">
        <v>0.95905923199999998</v>
      </c>
      <c r="H55" s="17">
        <f t="shared" si="7"/>
        <v>2.1054445595293691E-2</v>
      </c>
      <c r="I55" s="17">
        <f t="shared" si="0"/>
        <v>2.0271987429494057E-2</v>
      </c>
      <c r="K55" s="20">
        <f>$I$55/$I$62*100</f>
        <v>14.281260344455326</v>
      </c>
      <c r="L55" s="14">
        <f>[1]M12!$K55</f>
        <v>14.121963699217826</v>
      </c>
      <c r="M55" s="14">
        <f>[2]M12!$K55</f>
        <v>14.033965752550595</v>
      </c>
      <c r="N55" s="94">
        <f t="shared" si="4"/>
        <v>14.281260344455326</v>
      </c>
      <c r="O55" s="13">
        <f t="shared" si="8"/>
        <v>14.145729932074582</v>
      </c>
      <c r="P55" s="13">
        <f t="shared" si="9"/>
        <v>0.12534863048507192</v>
      </c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0.14194816802261168</v>
      </c>
      <c r="K62" s="118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LC303 Mixed Standards 5;1</vt:lpstr>
      <vt:lpstr>LC303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2020-03-11T13:54:57Z</dcterms:modified>
</cp:coreProperties>
</file>