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3743B187-D2DB-46A5-94D4-C36095C59CDC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L24Z Mixed Standards 5;1" sheetId="2" r:id="rId1"/>
    <sheet name="5L24Z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0" i="29"/>
  <c r="M20" i="29"/>
  <c r="G33" i="2" l="1"/>
  <c r="G46" i="2"/>
  <c r="G38" i="2"/>
  <c r="G21" i="2" l="1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P20" i="29" l="1"/>
  <c r="O20" i="29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<sst xmlns="http://schemas.openxmlformats.org/spreadsheetml/2006/main" count="72" uniqueCount="52">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</sst>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L24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5L24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16.941633649157449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8.1124480783335287</v>
          </cell>
        </row>
        <row r="25">
          <cell r="K25">
            <v>4.7034328977389427E-2</v>
          </cell>
        </row>
        <row r="26">
          <cell r="K26">
            <v>0.68974563413608769</v>
          </cell>
        </row>
        <row r="27">
          <cell r="K27">
            <v>16.122900685123824</v>
          </cell>
        </row>
        <row r="28">
          <cell r="K28">
            <v>11.074434546370373</v>
          </cell>
        </row>
        <row r="29">
          <cell r="K29">
            <v>0.94470300020930487</v>
          </cell>
        </row>
        <row r="30">
          <cell r="K30">
            <v>1.5936449805040598</v>
          </cell>
        </row>
        <row r="31">
          <cell r="K31">
            <v>2.542960989229909</v>
          </cell>
        </row>
        <row r="32">
          <cell r="K32">
            <v>1.1726961293065783</v>
          </cell>
        </row>
        <row r="33">
          <cell r="K33">
            <v>0</v>
          </cell>
        </row>
        <row r="34">
          <cell r="K34">
            <v>1.8308365966810964</v>
          </cell>
        </row>
        <row r="35">
          <cell r="K35">
            <v>0</v>
          </cell>
        </row>
        <row r="36">
          <cell r="K36">
            <v>1.4853415421794505</v>
          </cell>
        </row>
        <row r="37">
          <cell r="K37">
            <v>1.0225166355880473</v>
          </cell>
        </row>
        <row r="38">
          <cell r="K38">
            <v>0.2882266121577412</v>
          </cell>
        </row>
        <row r="39">
          <cell r="K39">
            <v>1.0232804845066885</v>
          </cell>
        </row>
        <row r="40">
          <cell r="K40">
            <v>0</v>
          </cell>
        </row>
        <row r="41">
          <cell r="K41">
            <v>1.0954010893939727</v>
          </cell>
        </row>
        <row r="42">
          <cell r="K42">
            <v>2.7960528182698177</v>
          </cell>
        </row>
        <row r="43">
          <cell r="K43">
            <v>0.28994301613022083</v>
          </cell>
        </row>
        <row r="44">
          <cell r="K44">
            <v>0.33063440457776472</v>
          </cell>
        </row>
        <row r="46">
          <cell r="K46">
            <v>0.99222151802629555</v>
          </cell>
        </row>
        <row r="47">
          <cell r="K47">
            <v>0.15734455900360417</v>
          </cell>
        </row>
        <row r="48">
          <cell r="K48">
            <v>0</v>
          </cell>
        </row>
        <row r="49">
          <cell r="K49">
            <v>7.5642159814847093E-2</v>
          </cell>
        </row>
        <row r="51">
          <cell r="K51">
            <v>13.221061022735212</v>
          </cell>
        </row>
        <row r="52">
          <cell r="K52">
            <v>0.56821014602061337</v>
          </cell>
        </row>
        <row r="53">
          <cell r="K53">
            <v>0.37384632444195248</v>
          </cell>
        </row>
        <row r="54">
          <cell r="K54">
            <v>2.2582766680559185</v>
          </cell>
        </row>
        <row r="55">
          <cell r="K55">
            <v>12.948962381068252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19.276847467537987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7.8870287340137359</v>
          </cell>
        </row>
        <row r="25">
          <cell r="K25">
            <v>4.8593915745439517E-2</v>
          </cell>
        </row>
        <row r="26">
          <cell r="K26">
            <v>0.67212363504541517</v>
          </cell>
        </row>
        <row r="27">
          <cell r="K27">
            <v>15.640398687946226</v>
          </cell>
        </row>
        <row r="28">
          <cell r="K28">
            <v>10.815626760548383</v>
          </cell>
        </row>
        <row r="29">
          <cell r="K29">
            <v>0.93306584237788837</v>
          </cell>
        </row>
        <row r="30">
          <cell r="K30">
            <v>0.9288866540177767</v>
          </cell>
        </row>
        <row r="31">
          <cell r="K31">
            <v>2.4513604968799769</v>
          </cell>
        </row>
        <row r="32">
          <cell r="K32">
            <v>1.1360031247593811</v>
          </cell>
        </row>
        <row r="33">
          <cell r="K33">
            <v>0</v>
          </cell>
        </row>
        <row r="34">
          <cell r="K34">
            <v>1.6508584236078661</v>
          </cell>
        </row>
        <row r="35">
          <cell r="K35">
            <v>0</v>
          </cell>
        </row>
        <row r="36">
          <cell r="K36">
            <v>1.5332913971658022</v>
          </cell>
        </row>
        <row r="37">
          <cell r="K37">
            <v>0.99747629430573959</v>
          </cell>
        </row>
        <row r="38">
          <cell r="K38">
            <v>0.30122027283391178</v>
          </cell>
        </row>
        <row r="39">
          <cell r="K39">
            <v>1.0649126447287975</v>
          </cell>
        </row>
        <row r="40">
          <cell r="K40">
            <v>0</v>
          </cell>
        </row>
        <row r="41">
          <cell r="K41">
            <v>0.84760798881284227</v>
          </cell>
        </row>
        <row r="42">
          <cell r="K42">
            <v>2.6569119491008846</v>
          </cell>
        </row>
        <row r="43">
          <cell r="K43">
            <v>0.29084526181538511</v>
          </cell>
        </row>
        <row r="44">
          <cell r="K44">
            <v>0.33365746599687179</v>
          </cell>
        </row>
        <row r="46">
          <cell r="K46">
            <v>0.95563331344986813</v>
          </cell>
        </row>
        <row r="47">
          <cell r="K47">
            <v>0.14995237883094012</v>
          </cell>
        </row>
        <row r="48">
          <cell r="K48">
            <v>0</v>
          </cell>
        </row>
        <row r="49">
          <cell r="K49">
            <v>6.4840112902744704E-2</v>
          </cell>
        </row>
        <row r="51">
          <cell r="K51">
            <v>12.741596588120984</v>
          </cell>
        </row>
        <row r="52">
          <cell r="K52">
            <v>0.58358991776836244</v>
          </cell>
        </row>
        <row r="53">
          <cell r="K53">
            <v>0.36211067970909017</v>
          </cell>
        </row>
        <row r="54">
          <cell r="K54">
            <v>2.2547769602167222</v>
          </cell>
        </row>
        <row r="55">
          <cell r="K55">
            <v>13.42078303176098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2090.44085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'5L24Z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'5L24Z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23540.6</v>
      </c>
      <c r="D20" s="16">
        <f>'5L24Z Mixed Standards 5;1'!I18</f>
        <v>0.77435067319318662</v>
      </c>
      <c r="E20" s="17">
        <f>((C20/$I$11)*(($I$7*$I$9)/D20))/1000</f>
        <v>0.29085193658512154</v>
      </c>
      <c r="F20" s="61">
        <v>0.99150000000000005</v>
      </c>
      <c r="G20" s="61">
        <v>0.91139999999999999</v>
      </c>
      <c r="H20" s="17">
        <f>E20*F20</f>
        <v>0.28837969512414802</v>
      </c>
      <c r="I20" s="17">
        <f>E20*G20</f>
        <v>0.26508245500367977</v>
      </c>
      <c r="J20" s="60"/>
      <c r="K20" s="62">
        <f>I20/I$62*100</f>
        <v>21.4090271635562</v>
      </c>
      <c r="L20" s="14">
        <f>[1]M12!$K20</f>
        <v>16.941633649157449</v>
      </c>
      <c r="M20" s="14">
        <f>[2]M12!$K20</f>
        <v>19.276847467537987</v>
      </c>
      <c r="N20" s="63">
        <f>K20</f>
        <v>21.4090271635562</v>
      </c>
      <c r="O20" s="13">
        <f t="shared" ref="O20" si="0">AVERAGE(L20:N20)</f>
        <v>19.209169426750545</v>
      </c>
      <c r="P20" s="13">
        <f t="shared" ref="P20" si="1">STDEV(L20:N20)</f>
        <v>2.2344655828691176</v>
      </c>
    </row>
    <row r="21" spans="1:16" ht="13.5" x14ac:dyDescent="0.25">
      <c r="A21" s="23">
        <v>0.41666666666666669</v>
      </c>
      <c r="B21" s="24"/>
      <c r="C21" s="15">
        <v>0</v>
      </c>
      <c r="D21" s="16">
        <f>'5L24Z Mixed Standards 5;1'!I19</f>
        <v>0.67228903693499009</v>
      </c>
      <c r="E21" s="17">
        <f t="shared" ref="E21:E55" si="2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3">E21*G21</f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63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58">
        <v>0.5</v>
      </c>
      <c r="B22" s="58"/>
      <c r="C22" s="59">
        <v>0</v>
      </c>
      <c r="D22" s="16">
        <f>'5L24Z Mixed Standards 5;1'!I20</f>
        <v>0.79691373928223941</v>
      </c>
      <c r="E22" s="17">
        <f t="shared" si="2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63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58">
        <v>0.54166666666666663</v>
      </c>
      <c r="B23" s="58"/>
      <c r="C23" s="15">
        <v>0</v>
      </c>
      <c r="D23" s="16">
        <f>'5L24Z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63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58">
        <v>0.58333333333333337</v>
      </c>
      <c r="B24" s="58"/>
      <c r="C24" s="15">
        <v>8903.9335900000005</v>
      </c>
      <c r="D24" s="16">
        <f>'5L24Z Mixed Standards 5;1'!I22</f>
        <v>0.83527126926749917</v>
      </c>
      <c r="E24" s="17">
        <f>((C24/$I$11)*(($I$7*$I$9)/D24))/1000</f>
        <v>0.10198739077837965</v>
      </c>
      <c r="F24" s="18">
        <v>0.99450000000000005</v>
      </c>
      <c r="G24" s="18">
        <v>0.94210000000000005</v>
      </c>
      <c r="H24" s="17">
        <f t="shared" si="7"/>
        <v>0.10142646012909856</v>
      </c>
      <c r="I24" s="17">
        <f t="shared" si="3"/>
        <v>9.608232085231147E-2</v>
      </c>
      <c r="K24" s="20">
        <f>$I$24/$I$62*100</f>
        <v>7.7599591305886451</v>
      </c>
      <c r="L24" s="14">
        <f>[1]M12!$K24</f>
        <v>8.1124480783335287</v>
      </c>
      <c r="M24" s="14">
        <f>[2]M12!$K24</f>
        <v>7.8870287340137359</v>
      </c>
      <c r="N24" s="63">
        <f t="shared" si="4"/>
        <v>7.7599591305886451</v>
      </c>
      <c r="O24" s="13">
        <f t="shared" ref="O24:O55" si="8">AVERAGE(L24:N24)</f>
        <v>7.9198119809786363</v>
      </c>
      <c r="P24" s="13">
        <f t="shared" ref="P24:P55" si="9">STDEV(L24:N24)</f>
        <v>0.17851658335220588</v>
      </c>
    </row>
    <row r="25" spans="1:16" ht="13.5" x14ac:dyDescent="0.25">
      <c r="A25" s="58">
        <v>0.58402777777777781</v>
      </c>
      <c r="B25" s="58"/>
      <c r="C25" s="15">
        <v>19.739730000000002</v>
      </c>
      <c r="D25" s="16">
        <f>'5L24Z Mixed Standards 5;1'!I23</f>
        <v>0.83623593450369116</v>
      </c>
      <c r="E25" s="17">
        <f>((C25/$I$11)*(($I$7*$I$9)/D25))/1000</f>
        <v>2.2584188721022552E-4</v>
      </c>
      <c r="F25" s="18">
        <v>0.99439999999999995</v>
      </c>
      <c r="G25" s="18">
        <v>0.94169999999999998</v>
      </c>
      <c r="H25" s="17">
        <f t="shared" si="7"/>
        <v>2.2457717264184825E-4</v>
      </c>
      <c r="I25" s="17">
        <f t="shared" si="3"/>
        <v>2.1267530518586937E-4</v>
      </c>
      <c r="K25" s="20">
        <f>$I$25/$I$62*100</f>
        <v>1.7176434350129572E-2</v>
      </c>
      <c r="L25" s="14">
        <f>[1]M12!$K25</f>
        <v>4.7034328977389427E-2</v>
      </c>
      <c r="M25" s="14">
        <f>[2]M12!$K25</f>
        <v>4.8593915745439517E-2</v>
      </c>
      <c r="N25" s="63">
        <f t="shared" si="4"/>
        <v>1.7176434350129572E-2</v>
      </c>
      <c r="O25" s="13">
        <f t="shared" si="8"/>
        <v>3.7601559690986171E-2</v>
      </c>
      <c r="P25" s="13">
        <f t="shared" si="9"/>
        <v>1.7705857409740049E-2</v>
      </c>
    </row>
    <row r="26" spans="1:16" ht="13.5" x14ac:dyDescent="0.25">
      <c r="A26" s="23">
        <v>0.625</v>
      </c>
      <c r="B26" s="24"/>
      <c r="C26" s="15">
        <v>728.94323999999995</v>
      </c>
      <c r="D26" s="16">
        <f>'5L24Z Mixed Standards 5;1'!I24</f>
        <v>0.81537623191730502</v>
      </c>
      <c r="E26" s="17">
        <f>((C26/$I$11)*(($I$7*$I$9)/D26))/1000</f>
        <v>8.553183259633482E-3</v>
      </c>
      <c r="F26" s="18">
        <v>0.99480000000000002</v>
      </c>
      <c r="G26" s="18">
        <v>0.94530000000000003</v>
      </c>
      <c r="H26" s="17">
        <f t="shared" si="7"/>
        <v>8.5087067066833885E-3</v>
      </c>
      <c r="I26" s="17">
        <f t="shared" si="3"/>
        <v>8.0853241353315303E-3</v>
      </c>
      <c r="K26" s="20">
        <f>$I$26/$I$62*100</f>
        <v>0.65300030527130271</v>
      </c>
      <c r="L26" s="14">
        <f>[1]M12!$K26</f>
        <v>0.68974563413608769</v>
      </c>
      <c r="M26" s="14">
        <f>[2]M12!$K26</f>
        <v>0.67212363504541517</v>
      </c>
      <c r="N26" s="63">
        <f t="shared" si="4"/>
        <v>0.65300030527130271</v>
      </c>
      <c r="O26" s="13">
        <f t="shared" si="8"/>
        <v>0.67162319148426841</v>
      </c>
      <c r="P26" s="13">
        <f t="shared" si="9"/>
        <v>1.8377775468312808E-2</v>
      </c>
    </row>
    <row r="27" spans="1:16" ht="13.5" x14ac:dyDescent="0.25">
      <c r="A27" s="58">
        <v>0.66666666666666663</v>
      </c>
      <c r="B27" s="58"/>
      <c r="C27" s="15">
        <v>17692.900000000001</v>
      </c>
      <c r="D27" s="16">
        <f>'5L24Z Mixed Standards 5;1'!I25</f>
        <v>0.83677466708558523</v>
      </c>
      <c r="E27" s="17">
        <f t="shared" si="2"/>
        <v>0.20229381810659253</v>
      </c>
      <c r="F27" s="64">
        <v>0.99480000000000002</v>
      </c>
      <c r="G27" s="18">
        <v>0.94169999999999998</v>
      </c>
      <c r="H27" s="17">
        <f t="shared" si="7"/>
        <v>0.20124189025243824</v>
      </c>
      <c r="I27" s="17">
        <f t="shared" si="3"/>
        <v>0.19050008851097819</v>
      </c>
      <c r="K27" s="20">
        <f>$I$27/$I$62*100</f>
        <v>15.385482866207711</v>
      </c>
      <c r="L27" s="14">
        <f>[1]M12!$K27</f>
        <v>16.122900685123824</v>
      </c>
      <c r="M27" s="14">
        <f>[2]M12!$K27</f>
        <v>15.640398687946226</v>
      </c>
      <c r="N27" s="63">
        <f t="shared" si="4"/>
        <v>15.385482866207711</v>
      </c>
      <c r="O27" s="13">
        <f t="shared" si="8"/>
        <v>15.716260746425919</v>
      </c>
      <c r="P27" s="13">
        <f t="shared" si="9"/>
        <v>0.37451642000228985</v>
      </c>
    </row>
    <row r="28" spans="1:16" ht="13.5" x14ac:dyDescent="0.25">
      <c r="A28" s="58">
        <v>0.66736111111111107</v>
      </c>
      <c r="B28" s="58"/>
      <c r="C28" s="15">
        <v>12233.8</v>
      </c>
      <c r="D28" s="16">
        <f>'5L24Z Mixed Standards 5;1'!I26</f>
        <v>0.83990443012549398</v>
      </c>
      <c r="E28" s="17">
        <f t="shared" si="2"/>
        <v>0.13935534040675168</v>
      </c>
      <c r="F28" s="18">
        <v>0.995</v>
      </c>
      <c r="G28" s="18">
        <v>0.94810000000000005</v>
      </c>
      <c r="H28" s="17">
        <f t="shared" si="7"/>
        <v>0.13865856370471794</v>
      </c>
      <c r="I28" s="17">
        <f t="shared" si="3"/>
        <v>0.13212279823964126</v>
      </c>
      <c r="K28" s="20">
        <f>$I$28/$I$62*100</f>
        <v>10.670719706433491</v>
      </c>
      <c r="L28" s="14">
        <f>[1]M12!$K28</f>
        <v>11.074434546370373</v>
      </c>
      <c r="M28" s="14">
        <f>[2]M12!$K28</f>
        <v>10.815626760548383</v>
      </c>
      <c r="N28" s="63">
        <f t="shared" si="4"/>
        <v>10.670719706433491</v>
      </c>
      <c r="O28" s="13">
        <f t="shared" si="8"/>
        <v>10.853593671117416</v>
      </c>
      <c r="P28" s="13">
        <f t="shared" si="9"/>
        <v>0.20451780538606706</v>
      </c>
    </row>
    <row r="29" spans="1:16" ht="13.5" x14ac:dyDescent="0.25">
      <c r="A29" s="58">
        <v>0.70833333333333337</v>
      </c>
      <c r="B29" s="58"/>
      <c r="C29" s="15">
        <v>1070.5343</v>
      </c>
      <c r="D29" s="16">
        <f>'5L24Z Mixed Standards 5;1'!I27</f>
        <v>0.83951075566472599</v>
      </c>
      <c r="E29" s="17">
        <f t="shared" si="2"/>
        <v>1.2200185505596872E-2</v>
      </c>
      <c r="F29" s="18">
        <v>0.995</v>
      </c>
      <c r="G29" s="18">
        <v>0.94769999999999999</v>
      </c>
      <c r="H29" s="17">
        <f t="shared" si="7"/>
        <v>1.2139184578068887E-2</v>
      </c>
      <c r="I29" s="17">
        <f t="shared" si="3"/>
        <v>1.1562115803654155E-2</v>
      </c>
      <c r="K29" s="20">
        <f>$I$29/$I$62*100</f>
        <v>0.93379869786243708</v>
      </c>
      <c r="L29" s="14">
        <f>[1]M12!$K29</f>
        <v>0.94470300020930487</v>
      </c>
      <c r="M29" s="14">
        <f>[2]M12!$K29</f>
        <v>0.93306584237788837</v>
      </c>
      <c r="N29" s="63">
        <f t="shared" si="4"/>
        <v>0.93379869786243708</v>
      </c>
      <c r="O29" s="13">
        <f t="shared" si="8"/>
        <v>0.93718918014987673</v>
      </c>
      <c r="P29" s="13">
        <f t="shared" si="9"/>
        <v>6.5174679289127548E-3</v>
      </c>
    </row>
    <row r="30" spans="1:16" ht="13.5" x14ac:dyDescent="0.25">
      <c r="A30" s="58">
        <v>0.7090277777777777</v>
      </c>
      <c r="B30" s="58"/>
      <c r="C30" s="15">
        <v>988.98803999999996</v>
      </c>
      <c r="D30" s="16">
        <f>'5L24Z Mixed Standards 5;1'!I28</f>
        <v>0.84651846114261486</v>
      </c>
      <c r="E30" s="17">
        <f t="shared" si="2"/>
        <v>1.1177552490545061E-2</v>
      </c>
      <c r="F30" s="18">
        <v>0.99529999999999996</v>
      </c>
      <c r="G30" s="18">
        <v>0.95069999999999999</v>
      </c>
      <c r="H30" s="17">
        <f t="shared" si="7"/>
        <v>1.1125017993839499E-2</v>
      </c>
      <c r="I30" s="17">
        <f t="shared" si="3"/>
        <v>1.062649915276119E-2</v>
      </c>
      <c r="K30" s="20">
        <f>$I$30/$I$62*100</f>
        <v>0.85823488020666305</v>
      </c>
      <c r="L30" s="14">
        <f>[1]M12!$K30</f>
        <v>1.5936449805040598</v>
      </c>
      <c r="M30" s="14">
        <f>[2]M12!$K30</f>
        <v>0.9288866540177767</v>
      </c>
      <c r="N30" s="63">
        <f t="shared" si="4"/>
        <v>0.85823488020666305</v>
      </c>
      <c r="O30" s="13">
        <f t="shared" si="8"/>
        <v>1.1269221715761666</v>
      </c>
      <c r="P30" s="13">
        <f t="shared" si="9"/>
        <v>0.4057345851240946</v>
      </c>
    </row>
    <row r="31" spans="1:16" ht="13.5" x14ac:dyDescent="0.25">
      <c r="A31" s="23">
        <v>0.75</v>
      </c>
      <c r="B31" s="24"/>
      <c r="C31" s="15">
        <v>2945.6701699999999</v>
      </c>
      <c r="D31" s="16">
        <f>'5L24Z Mixed Standards 5;1'!I29</f>
        <v>0.91489990970832613</v>
      </c>
      <c r="E31" s="17">
        <f>((C31/$I$11)*(($I$7*$I$9)/D31))/1000</f>
        <v>3.0803682914519043E-2</v>
      </c>
      <c r="F31" s="18">
        <v>0.99524199999999996</v>
      </c>
      <c r="G31" s="18">
        <v>0.95034395000000005</v>
      </c>
      <c r="H31" s="17">
        <f t="shared" si="7"/>
        <v>3.0657118991211759E-2</v>
      </c>
      <c r="I31" s="17">
        <f t="shared" si="3"/>
        <v>2.927409369553154E-2</v>
      </c>
      <c r="K31" s="20">
        <f>$I$31/$I$62*100</f>
        <v>2.3642827176450587</v>
      </c>
      <c r="L31" s="14">
        <f>[1]M12!$K31</f>
        <v>2.542960989229909</v>
      </c>
      <c r="M31" s="14">
        <f>[2]M12!$K31</f>
        <v>2.4513604968799769</v>
      </c>
      <c r="N31" s="63">
        <f t="shared" si="4"/>
        <v>2.3642827176450587</v>
      </c>
      <c r="O31" s="13">
        <f t="shared" si="8"/>
        <v>2.452868067918315</v>
      </c>
      <c r="P31" s="13">
        <f t="shared" si="9"/>
        <v>8.9348675211018691E-2</v>
      </c>
    </row>
    <row r="32" spans="1:16" ht="13.5" x14ac:dyDescent="0.25">
      <c r="A32" s="58">
        <v>0.75069444444444444</v>
      </c>
      <c r="B32" s="58"/>
      <c r="C32" s="15">
        <v>1319.58447</v>
      </c>
      <c r="D32" s="16">
        <f>'5L24Z Mixed Standards 5;1'!I30</f>
        <v>0.88935108524142481</v>
      </c>
      <c r="E32" s="17">
        <f>((C32/$I$11)*(($I$7*$I$9)/D32))/1000</f>
        <v>1.4195675674861215E-2</v>
      </c>
      <c r="F32" s="18">
        <v>0.99550000000000005</v>
      </c>
      <c r="G32" s="18">
        <v>0.95269999999999999</v>
      </c>
      <c r="H32" s="17">
        <f t="shared" si="7"/>
        <v>1.4131795134324341E-2</v>
      </c>
      <c r="I32" s="17">
        <f t="shared" si="3"/>
        <v>1.352422021544028E-2</v>
      </c>
      <c r="K32" s="20">
        <f>$I$32/$I$62*100</f>
        <v>1.0922654158844933</v>
      </c>
      <c r="L32" s="14">
        <f>[1]M12!$K32</f>
        <v>1.1726961293065783</v>
      </c>
      <c r="M32" s="14">
        <f>[2]M12!$K32</f>
        <v>1.1360031247593811</v>
      </c>
      <c r="N32" s="63">
        <f t="shared" si="4"/>
        <v>1.0922654158844933</v>
      </c>
      <c r="O32" s="13">
        <f t="shared" si="8"/>
        <v>1.1336548899834842</v>
      </c>
      <c r="P32" s="13">
        <f t="shared" si="9"/>
        <v>4.0266742732910969E-2</v>
      </c>
    </row>
    <row r="33" spans="1:16" ht="13.5" x14ac:dyDescent="0.25">
      <c r="A33" s="58" t="s">
        <v>45</v>
      </c>
      <c r="B33" s="58"/>
      <c r="C33" s="15"/>
      <c r="D33" s="16">
        <f>'5L24Z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63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58" t="s">
        <v>46</v>
      </c>
      <c r="B34" s="58"/>
      <c r="C34" s="15">
        <v>1935.0362500000001</v>
      </c>
      <c r="D34" s="16">
        <f>'5L24Z Mixed Standards 5;1'!I32</f>
        <v>0.91649693769130303</v>
      </c>
      <c r="E34" s="17">
        <f>((C34/$I$11)*(($I$7*$I$9)/D34))/1000</f>
        <v>2.0199945572612846E-2</v>
      </c>
      <c r="F34" s="18">
        <v>0.99539999999999995</v>
      </c>
      <c r="G34" s="18">
        <v>0.95240000000000002</v>
      </c>
      <c r="H34" s="17">
        <f t="shared" si="7"/>
        <v>2.0107025822978828E-2</v>
      </c>
      <c r="I34" s="17">
        <f t="shared" si="3"/>
        <v>1.9238428163356476E-2</v>
      </c>
      <c r="K34" s="20">
        <f>$I$34/$I$62*100</f>
        <v>1.5537657183977185</v>
      </c>
      <c r="L34" s="14">
        <f>[1]M12!$K34</f>
        <v>1.8308365966810964</v>
      </c>
      <c r="M34" s="14">
        <f>[2]M12!$K34</f>
        <v>1.6508584236078661</v>
      </c>
      <c r="N34" s="63">
        <f t="shared" si="4"/>
        <v>1.5537657183977185</v>
      </c>
      <c r="O34" s="13">
        <f t="shared" si="8"/>
        <v>1.6784869128955604</v>
      </c>
      <c r="P34" s="13">
        <f t="shared" si="9"/>
        <v>0.14058651415914966</v>
      </c>
    </row>
    <row r="35" spans="1:16" ht="13.5" x14ac:dyDescent="0.25">
      <c r="A35" s="58">
        <v>0.79166666666666663</v>
      </c>
      <c r="B35" s="58"/>
      <c r="C35" s="15">
        <v>0</v>
      </c>
      <c r="D35" s="16">
        <f>'5L24Z Mixed Standards 5;1'!I33</f>
        <v>0.79807505021080316</v>
      </c>
      <c r="E35" s="17">
        <f t="shared" si="2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3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63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58">
        <v>0.83333333333333337</v>
      </c>
      <c r="B36" s="58"/>
      <c r="C36" s="15">
        <v>1142.8991699999999</v>
      </c>
      <c r="D36" s="16">
        <f>'5L24Z Mixed Standards 5;1'!I34</f>
        <v>0.5770165932059349</v>
      </c>
      <c r="E36" s="17">
        <f t="shared" si="2"/>
        <v>1.8950109647690103E-2</v>
      </c>
      <c r="F36" s="18">
        <v>0.99590000000000001</v>
      </c>
      <c r="G36" s="18">
        <v>0.95699999999999996</v>
      </c>
      <c r="H36" s="17">
        <f t="shared" si="7"/>
        <v>1.8872414198134572E-2</v>
      </c>
      <c r="I36" s="17">
        <f t="shared" si="3"/>
        <v>1.8135254932839427E-2</v>
      </c>
      <c r="K36" s="20">
        <f>$I$36/$I$62*100</f>
        <v>1.4646694194445504</v>
      </c>
      <c r="L36" s="14">
        <f>[1]M12!$K36</f>
        <v>1.4853415421794505</v>
      </c>
      <c r="M36" s="14">
        <f>[2]M12!$K36</f>
        <v>1.5332913971658022</v>
      </c>
      <c r="N36" s="63">
        <f t="shared" si="4"/>
        <v>1.4646694194445504</v>
      </c>
      <c r="O36" s="13">
        <f t="shared" si="8"/>
        <v>1.4944341195966011</v>
      </c>
      <c r="P36" s="13">
        <f t="shared" si="9"/>
        <v>3.5202985379924119E-2</v>
      </c>
    </row>
    <row r="37" spans="1:16" ht="13.5" x14ac:dyDescent="0.25">
      <c r="A37" s="23" t="s">
        <v>28</v>
      </c>
      <c r="B37" s="24"/>
      <c r="C37" s="15">
        <v>1702.5190399999999</v>
      </c>
      <c r="D37" s="16">
        <f>'5L24Z Mixed Standards 5;1'!I35</f>
        <v>1.2970224735470248</v>
      </c>
      <c r="E37" s="17">
        <f t="shared" si="2"/>
        <v>1.255846583675743E-2</v>
      </c>
      <c r="F37" s="18">
        <v>0.99540499999999998</v>
      </c>
      <c r="G37" s="18">
        <v>0.95204597000000002</v>
      </c>
      <c r="H37" s="17">
        <f t="shared" si="7"/>
        <v>1.2500759686237531E-2</v>
      </c>
      <c r="I37" s="17">
        <f t="shared" si="3"/>
        <v>1.1956236789267589E-2</v>
      </c>
      <c r="K37" s="20">
        <f>$I$37/$I$62*100</f>
        <v>0.96562934801470157</v>
      </c>
      <c r="L37" s="14">
        <f>[1]M12!$K37</f>
        <v>1.0225166355880473</v>
      </c>
      <c r="M37" s="14">
        <f>[2]M12!$K37</f>
        <v>0.99747629430573959</v>
      </c>
      <c r="N37" s="63">
        <f t="shared" si="4"/>
        <v>0.96562934801470157</v>
      </c>
      <c r="O37" s="13">
        <f t="shared" si="8"/>
        <v>0.99520742596949618</v>
      </c>
      <c r="P37" s="13">
        <f t="shared" si="9"/>
        <v>2.851143094459728E-2</v>
      </c>
    </row>
    <row r="38" spans="1:16" ht="13.5" x14ac:dyDescent="0.25">
      <c r="A38" s="23">
        <v>0.8340277777777777</v>
      </c>
      <c r="B38" s="24"/>
      <c r="C38" s="15">
        <v>331.00497000000001</v>
      </c>
      <c r="D38" s="16">
        <f>'5L24Z Mixed Standards 5;1'!I36</f>
        <v>0.91693571935390894</v>
      </c>
      <c r="E38" s="17">
        <f t="shared" si="2"/>
        <v>3.45372485324116E-3</v>
      </c>
      <c r="F38" s="18">
        <v>0.99585900000000005</v>
      </c>
      <c r="G38" s="18">
        <v>0.95678210500000005</v>
      </c>
      <c r="H38" s="17">
        <f t="shared" si="7"/>
        <v>3.4394229786238887E-3</v>
      </c>
      <c r="I38" s="17">
        <f t="shared" si="3"/>
        <v>3.3044621351748932E-3</v>
      </c>
      <c r="K38" s="20">
        <f>$I$38/$I$62*100</f>
        <v>0.26688043013605012</v>
      </c>
      <c r="L38" s="14">
        <f>[1]M12!$K38</f>
        <v>0.2882266121577412</v>
      </c>
      <c r="M38" s="14">
        <f>[2]M12!$K38</f>
        <v>0.30122027283391178</v>
      </c>
      <c r="N38" s="63">
        <f t="shared" si="4"/>
        <v>0.26688043013605012</v>
      </c>
      <c r="O38" s="13">
        <f t="shared" si="8"/>
        <v>0.28544243837590105</v>
      </c>
      <c r="P38" s="13">
        <f t="shared" si="9"/>
        <v>1.733839429889877E-2</v>
      </c>
    </row>
    <row r="39" spans="1:16" ht="13.5" x14ac:dyDescent="0.25">
      <c r="A39" s="23" t="s">
        <v>29</v>
      </c>
      <c r="B39" s="24"/>
      <c r="C39" s="15">
        <v>1274.3493699999999</v>
      </c>
      <c r="D39" s="16">
        <f>'5L24Z Mixed Standards 5;1'!I37</f>
        <v>0.91693571935390894</v>
      </c>
      <c r="E39" s="17">
        <f t="shared" si="2"/>
        <v>1.3296634461051187E-2</v>
      </c>
      <c r="F39" s="18">
        <v>0.99539999999999995</v>
      </c>
      <c r="G39" s="18">
        <v>0.95199999999999996</v>
      </c>
      <c r="H39" s="17">
        <f t="shared" si="7"/>
        <v>1.323546994253035E-2</v>
      </c>
      <c r="I39" s="17">
        <f t="shared" si="3"/>
        <v>1.2658396006920728E-2</v>
      </c>
      <c r="K39" s="20">
        <f>$I$39/$I$62*100</f>
        <v>1.0223382907610963</v>
      </c>
      <c r="L39" s="14">
        <f>[1]M12!$K39</f>
        <v>1.0232804845066885</v>
      </c>
      <c r="M39" s="14">
        <f>[2]M12!$K39</f>
        <v>1.0649126447287975</v>
      </c>
      <c r="N39" s="63">
        <f t="shared" si="4"/>
        <v>1.0223382907610963</v>
      </c>
      <c r="O39" s="13">
        <f t="shared" si="8"/>
        <v>1.0368438066655274</v>
      </c>
      <c r="P39" s="13">
        <f t="shared" si="9"/>
        <v>2.4312891332174347E-2</v>
      </c>
    </row>
    <row r="40" spans="1:16" ht="13.5" x14ac:dyDescent="0.25">
      <c r="A40" s="58">
        <v>0.875</v>
      </c>
      <c r="B40" s="58"/>
      <c r="C40" s="15"/>
      <c r="D40" s="16">
        <f>'5L24Z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63">
        <f t="shared" si="4"/>
        <v>0</v>
      </c>
      <c r="O40" s="13">
        <f t="shared" si="8"/>
        <v>0</v>
      </c>
      <c r="P40" s="65">
        <f t="shared" si="9"/>
        <v>0</v>
      </c>
    </row>
    <row r="41" spans="1:16" ht="13.5" x14ac:dyDescent="0.25">
      <c r="A41" s="23">
        <v>0.83472222222222225</v>
      </c>
      <c r="B41" s="24"/>
      <c r="C41" s="15">
        <v>1019.77429</v>
      </c>
      <c r="D41" s="16">
        <f>'5L24Z Mixed Standards 5;1'!I39</f>
        <v>0.91555789066422311</v>
      </c>
      <c r="E41" s="17">
        <f t="shared" ref="E41" si="10">((C41/$I$11)*(($I$7*$I$9)/D41))/1000</f>
        <v>1.0656396244748113E-2</v>
      </c>
      <c r="F41" s="18">
        <v>0.99583299999999997</v>
      </c>
      <c r="G41" s="18">
        <v>0.95651359599999997</v>
      </c>
      <c r="H41" s="17">
        <f t="shared" ref="H41" si="11">E41*F41</f>
        <v>1.0611991041596247E-2</v>
      </c>
      <c r="I41" s="17">
        <f t="shared" ref="I41" si="12">E41*G41</f>
        <v>1.0192987892464913E-2</v>
      </c>
      <c r="K41" s="20">
        <f>$I$41/$I$62*100</f>
        <v>0.8232229276153018</v>
      </c>
      <c r="L41" s="14">
        <f>[1]M12!$K41</f>
        <v>1.0954010893939727</v>
      </c>
      <c r="M41" s="14">
        <f>[2]M12!$K41</f>
        <v>0.84760798881284227</v>
      </c>
      <c r="N41" s="63">
        <f t="shared" si="4"/>
        <v>0.8232229276153018</v>
      </c>
      <c r="O41" s="13">
        <f t="shared" si="8"/>
        <v>0.9220773352740389</v>
      </c>
      <c r="P41" s="13">
        <f t="shared" si="9"/>
        <v>0.1505971467494413</v>
      </c>
    </row>
    <row r="42" spans="1:16" ht="13.5" x14ac:dyDescent="0.25">
      <c r="A42" s="66" t="s">
        <v>44</v>
      </c>
      <c r="B42" s="24"/>
      <c r="C42" s="15">
        <v>3168.3786599999999</v>
      </c>
      <c r="D42" s="16">
        <f>'5L24Z Mixed Standards 5;1'!I40</f>
        <v>0.91555789066422311</v>
      </c>
      <c r="E42" s="17">
        <f t="shared" si="2"/>
        <v>3.3108795530003073E-2</v>
      </c>
      <c r="F42" s="18">
        <v>0.99583299999999997</v>
      </c>
      <c r="G42" s="18">
        <v>0.95651359599999997</v>
      </c>
      <c r="H42" s="17">
        <f t="shared" si="7"/>
        <v>3.2970831179029547E-2</v>
      </c>
      <c r="I42" s="17">
        <f t="shared" si="3"/>
        <v>3.1669013071631967E-2</v>
      </c>
      <c r="K42" s="20">
        <f>$I$42/$I$62*100</f>
        <v>2.5577051528520562</v>
      </c>
      <c r="L42" s="14">
        <f>[1]M12!$K42</f>
        <v>2.7960528182698177</v>
      </c>
      <c r="M42" s="14">
        <f>[2]M12!$K42</f>
        <v>2.6569119491008846</v>
      </c>
      <c r="N42" s="63">
        <f t="shared" si="4"/>
        <v>2.5577051528520562</v>
      </c>
      <c r="O42" s="13">
        <f t="shared" si="8"/>
        <v>2.6702233067409193</v>
      </c>
      <c r="P42" s="13">
        <f t="shared" si="9"/>
        <v>0.11973009890662403</v>
      </c>
    </row>
    <row r="43" spans="1:16" ht="13.5" x14ac:dyDescent="0.25">
      <c r="A43" s="23">
        <v>0.91666666666666663</v>
      </c>
      <c r="B43" s="24"/>
      <c r="C43" s="15">
        <v>356.09521000000001</v>
      </c>
      <c r="D43" s="16">
        <f>'5L24Z Mixed Standards 5;1'!I41</f>
        <v>0.91555789066422311</v>
      </c>
      <c r="E43" s="17">
        <f t="shared" si="2"/>
        <v>3.7211093629520614E-3</v>
      </c>
      <c r="F43" s="18">
        <v>0.99619999999999997</v>
      </c>
      <c r="G43" s="18">
        <v>0.96040000000000003</v>
      </c>
      <c r="H43" s="17">
        <f t="shared" si="7"/>
        <v>3.7069691473728436E-3</v>
      </c>
      <c r="I43" s="17">
        <f t="shared" si="3"/>
        <v>3.5737534321791599E-3</v>
      </c>
      <c r="K43" s="20">
        <f>$I$43/$I$62*100</f>
        <v>0.28862937875052402</v>
      </c>
      <c r="L43" s="14">
        <f>[1]M12!$K43</f>
        <v>0.28994301613022083</v>
      </c>
      <c r="M43" s="14">
        <f>[2]M12!$K43</f>
        <v>0.29084526181538511</v>
      </c>
      <c r="N43" s="63">
        <f t="shared" si="4"/>
        <v>0.28862937875052402</v>
      </c>
      <c r="O43" s="13">
        <f t="shared" si="8"/>
        <v>0.28980588556537668</v>
      </c>
      <c r="P43" s="13">
        <f t="shared" si="9"/>
        <v>1.1142881284234374E-3</v>
      </c>
    </row>
    <row r="44" spans="1:16" ht="13.5" x14ac:dyDescent="0.25">
      <c r="A44" s="23" t="s">
        <v>30</v>
      </c>
      <c r="B44" s="24"/>
      <c r="C44" s="15">
        <v>315.76279</v>
      </c>
      <c r="D44" s="16">
        <f>'5L24Z Mixed Standards 5;1'!I42</f>
        <v>0.75924000000000025</v>
      </c>
      <c r="E44" s="17">
        <f t="shared" si="2"/>
        <v>3.9790003961285916E-3</v>
      </c>
      <c r="F44" s="67">
        <v>0.995807</v>
      </c>
      <c r="G44" s="67">
        <v>0.95624246800000001</v>
      </c>
      <c r="H44" s="17">
        <f t="shared" si="7"/>
        <v>3.9623164474676242E-3</v>
      </c>
      <c r="I44" s="17">
        <f t="shared" si="3"/>
        <v>3.804889158966982E-3</v>
      </c>
      <c r="K44" s="20">
        <f>$I$44/$I$62*100</f>
        <v>0.30729674416782443</v>
      </c>
      <c r="L44" s="14">
        <f>[1]M12!$K44</f>
        <v>0.33063440457776472</v>
      </c>
      <c r="M44" s="14">
        <f>[2]M12!$K44</f>
        <v>0.33365746599687179</v>
      </c>
      <c r="N44" s="63">
        <f t="shared" si="4"/>
        <v>0.30729674416782443</v>
      </c>
      <c r="O44" s="13">
        <f t="shared" si="8"/>
        <v>0.32386287158082033</v>
      </c>
      <c r="P44" s="13">
        <f t="shared" si="9"/>
        <v>1.4426092963225825E-2</v>
      </c>
    </row>
    <row r="45" spans="1:16" x14ac:dyDescent="0.2">
      <c r="A45" s="23">
        <v>0.91736111111111107</v>
      </c>
      <c r="B45" s="24"/>
      <c r="C45" s="68" t="s">
        <v>43</v>
      </c>
      <c r="D45" s="16">
        <f>'5L24Z Mixed Standards 5;1'!I43</f>
        <v>0.75924000000000025</v>
      </c>
      <c r="E45" s="17" t="e">
        <f t="shared" si="2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63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>
        <v>1527.74207</v>
      </c>
      <c r="D46" s="16">
        <f>'5L24Z Mixed Standards 5;1'!I44</f>
        <v>1.2142286195725589</v>
      </c>
      <c r="E46" s="17">
        <f t="shared" si="2"/>
        <v>1.2037649261850931E-2</v>
      </c>
      <c r="F46" s="69">
        <v>0.99580000000000002</v>
      </c>
      <c r="G46" s="69">
        <v>0.95620000000000005</v>
      </c>
      <c r="H46" s="17">
        <f t="shared" si="7"/>
        <v>1.1987091134951158E-2</v>
      </c>
      <c r="I46" s="17">
        <f t="shared" si="3"/>
        <v>1.1510400224181861E-2</v>
      </c>
      <c r="K46" s="20">
        <f>$I$46/$I$62*100</f>
        <v>0.9296219587957717</v>
      </c>
      <c r="L46" s="14">
        <f>[1]M12!$K46</f>
        <v>0.99222151802629555</v>
      </c>
      <c r="M46" s="14">
        <f>[2]M12!$K46</f>
        <v>0.95563331344986813</v>
      </c>
      <c r="N46" s="63">
        <f t="shared" si="4"/>
        <v>0.9296219587957717</v>
      </c>
      <c r="O46" s="13">
        <f t="shared" si="8"/>
        <v>0.95915893009064523</v>
      </c>
      <c r="P46" s="13">
        <f t="shared" si="9"/>
        <v>3.1448349455690972E-2</v>
      </c>
    </row>
    <row r="47" spans="1:16" ht="13.5" x14ac:dyDescent="0.25">
      <c r="A47" s="23" t="s">
        <v>32</v>
      </c>
      <c r="B47" s="24"/>
      <c r="C47" s="15">
        <v>201.05391</v>
      </c>
      <c r="D47" s="16">
        <f>'5L24Z Mixed Standards 5;1'!I45</f>
        <v>0.90670667970485008</v>
      </c>
      <c r="E47" s="17">
        <f t="shared" si="2"/>
        <v>2.1214745220476832E-3</v>
      </c>
      <c r="F47" s="67">
        <v>0.99578100000000003</v>
      </c>
      <c r="G47" s="67">
        <v>0.95596872600000005</v>
      </c>
      <c r="H47" s="17">
        <f t="shared" si="7"/>
        <v>2.1125240210391641E-3</v>
      </c>
      <c r="I47" s="17">
        <f t="shared" si="3"/>
        <v>2.0280632960833827E-3</v>
      </c>
      <c r="K47" s="20">
        <f>$I$47/$I$62*100</f>
        <v>0.16379379840381264</v>
      </c>
      <c r="L47" s="14">
        <f>[1]M12!$K47</f>
        <v>0.15734455900360417</v>
      </c>
      <c r="M47" s="14">
        <f>[2]M12!$K47</f>
        <v>0.14995237883094012</v>
      </c>
      <c r="N47" s="63">
        <f t="shared" si="4"/>
        <v>0.16379379840381264</v>
      </c>
      <c r="O47" s="13">
        <f t="shared" si="8"/>
        <v>0.15703024541278562</v>
      </c>
      <c r="P47" s="13">
        <f t="shared" si="9"/>
        <v>6.9260608373811266E-3</v>
      </c>
    </row>
    <row r="48" spans="1:16" ht="13.5" x14ac:dyDescent="0.25">
      <c r="A48" s="66">
        <v>0.95833333333333337</v>
      </c>
      <c r="B48" s="24"/>
      <c r="C48" s="15"/>
      <c r="D48" s="16">
        <f>'5L24Z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63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66">
        <v>0.91805555555555562</v>
      </c>
      <c r="B49" s="24"/>
      <c r="C49" s="15">
        <v>102.0641</v>
      </c>
      <c r="D49" s="16">
        <f>'5L24Z Mixed Standards 5;1'!I47</f>
        <v>0.79807505021080316</v>
      </c>
      <c r="E49" s="17">
        <f t="shared" si="2"/>
        <v>1.2235490624420966E-3</v>
      </c>
      <c r="F49" s="67">
        <v>0.99616700000000002</v>
      </c>
      <c r="G49" s="67">
        <v>0.95999944110000002</v>
      </c>
      <c r="H49" s="17">
        <f t="shared" si="7"/>
        <v>1.218859198885756E-3</v>
      </c>
      <c r="I49" s="17">
        <f t="shared" si="3"/>
        <v>1.1746064161028418E-3</v>
      </c>
      <c r="K49" s="20">
        <f>$I$49/$I$62*100</f>
        <v>9.4865503899471765E-2</v>
      </c>
      <c r="L49" s="14">
        <f>[1]M12!$K49</f>
        <v>7.5642159814847093E-2</v>
      </c>
      <c r="M49" s="14">
        <f>[2]M12!$K49</f>
        <v>6.4840112902744704E-2</v>
      </c>
      <c r="N49" s="63">
        <f t="shared" si="4"/>
        <v>9.4865503899471765E-2</v>
      </c>
      <c r="O49" s="13">
        <f t="shared" si="8"/>
        <v>7.8449258872354516E-2</v>
      </c>
      <c r="P49" s="13">
        <f t="shared" si="9"/>
        <v>1.5208250391336272E-2</v>
      </c>
    </row>
    <row r="50" spans="1:16" x14ac:dyDescent="0.2">
      <c r="A50" s="66" t="s">
        <v>25</v>
      </c>
      <c r="B50" s="70"/>
      <c r="C50" s="68"/>
      <c r="D50" s="16">
        <f>'5L24Z Mixed Standards 5;1'!I48</f>
        <v>0.82781298657776214</v>
      </c>
      <c r="E50" s="17">
        <f t="shared" si="2"/>
        <v>0</v>
      </c>
      <c r="F50" s="67">
        <v>0.99575400000000003</v>
      </c>
      <c r="G50" s="67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63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66" t="s">
        <v>33</v>
      </c>
      <c r="B51" s="24"/>
      <c r="C51" s="15">
        <v>14016.9</v>
      </c>
      <c r="D51" s="16">
        <f>'5L24Z Mixed Standards 5;1'!I49</f>
        <v>0.85520522075714134</v>
      </c>
      <c r="E51" s="17">
        <f t="shared" si="2"/>
        <v>0.15680999599252196</v>
      </c>
      <c r="F51" s="67">
        <v>0.99648800000000004</v>
      </c>
      <c r="G51" s="67">
        <v>0.96334507599999997</v>
      </c>
      <c r="H51" s="17">
        <f t="shared" si="7"/>
        <v>0.15625927928659622</v>
      </c>
      <c r="I51" s="17">
        <f t="shared" si="3"/>
        <v>0.15106213750697575</v>
      </c>
      <c r="K51" s="20">
        <f>$I$51/$I$62*100</f>
        <v>12.200329913297397</v>
      </c>
      <c r="L51" s="14">
        <f>[1]M12!$K51</f>
        <v>13.221061022735212</v>
      </c>
      <c r="M51" s="14">
        <f>[2]M12!$K51</f>
        <v>12.741596588120984</v>
      </c>
      <c r="N51" s="63">
        <f t="shared" si="4"/>
        <v>12.200329913297397</v>
      </c>
      <c r="O51" s="13">
        <f t="shared" si="8"/>
        <v>12.72099584138453</v>
      </c>
      <c r="P51" s="13">
        <f t="shared" si="9"/>
        <v>0.51067728803826073</v>
      </c>
    </row>
    <row r="52" spans="1:16" ht="13.5" x14ac:dyDescent="0.25">
      <c r="A52" s="66" t="s">
        <v>26</v>
      </c>
      <c r="B52" s="24"/>
      <c r="C52" s="15">
        <v>631.22491000000002</v>
      </c>
      <c r="D52" s="16">
        <f>'5L24Z Mixed Standards 5;1'!I50</f>
        <v>0.82640447988314614</v>
      </c>
      <c r="E52" s="17">
        <f t="shared" si="2"/>
        <v>7.3077482642163669E-3</v>
      </c>
      <c r="F52" s="67">
        <v>0.99646900000000005</v>
      </c>
      <c r="G52" s="67">
        <v>0.96315165800000002</v>
      </c>
      <c r="H52" s="17">
        <f t="shared" si="7"/>
        <v>7.2819446050954193E-3</v>
      </c>
      <c r="I52" s="17">
        <f>E52*G52</f>
        <v>7.0384698569266159E-3</v>
      </c>
      <c r="K52" s="20">
        <f>$I$52/$I$62*100</f>
        <v>0.56845253057099399</v>
      </c>
      <c r="L52" s="14">
        <f>[1]M12!$K52</f>
        <v>0.56821014602061337</v>
      </c>
      <c r="M52" s="14">
        <f>[2]M12!$K52</f>
        <v>0.58358991776836244</v>
      </c>
      <c r="N52" s="63">
        <f t="shared" si="4"/>
        <v>0.56845253057099399</v>
      </c>
      <c r="O52" s="13">
        <f t="shared" si="8"/>
        <v>0.5734175314533233</v>
      </c>
      <c r="P52" s="13">
        <f t="shared" si="9"/>
        <v>8.8103785431934215E-3</v>
      </c>
    </row>
    <row r="53" spans="1:16" ht="13.5" x14ac:dyDescent="0.25">
      <c r="A53" s="66" t="s">
        <v>40</v>
      </c>
      <c r="B53" s="24"/>
      <c r="C53" s="15">
        <v>436.03397000000001</v>
      </c>
      <c r="D53" s="16">
        <f>'5L24Z Mixed Standards 5;1'!I51</f>
        <v>0.912574462665521</v>
      </c>
      <c r="E53" s="17">
        <f t="shared" si="2"/>
        <v>4.5713463375229137E-3</v>
      </c>
      <c r="F53" s="18">
        <v>0.99609999999999999</v>
      </c>
      <c r="G53" s="18">
        <f>G54-0.003</f>
        <v>0.95305923199999998</v>
      </c>
      <c r="H53" s="17">
        <f t="shared" si="7"/>
        <v>4.5535180868065744E-3</v>
      </c>
      <c r="I53" s="17">
        <f t="shared" si="3"/>
        <v>4.356763829645601E-3</v>
      </c>
      <c r="K53" s="20">
        <f>$I$53/$I$62*100</f>
        <v>0.3518681580521314</v>
      </c>
      <c r="L53" s="14">
        <f>[1]M12!$K53</f>
        <v>0.37384632444195248</v>
      </c>
      <c r="M53" s="14">
        <f>[2]M12!$K53</f>
        <v>0.36211067970909017</v>
      </c>
      <c r="N53" s="63">
        <f t="shared" si="4"/>
        <v>0.3518681580521314</v>
      </c>
      <c r="O53" s="13">
        <f t="shared" si="8"/>
        <v>0.362608387401058</v>
      </c>
      <c r="P53" s="13">
        <f t="shared" si="9"/>
        <v>1.0997533094955809E-2</v>
      </c>
    </row>
    <row r="54" spans="1:16" ht="13.5" x14ac:dyDescent="0.25">
      <c r="A54" s="23" t="s">
        <v>39</v>
      </c>
      <c r="B54" s="24"/>
      <c r="C54" s="15">
        <v>2426.1672400000002</v>
      </c>
      <c r="D54" s="16">
        <f>'5L24Z Mixed Standards 5;1'!I52</f>
        <v>0.81201232961916558</v>
      </c>
      <c r="E54" s="17">
        <f t="shared" si="2"/>
        <v>2.858579157056565E-2</v>
      </c>
      <c r="F54" s="69">
        <v>0.99609999999999999</v>
      </c>
      <c r="G54" s="69">
        <f>G55-0.003</f>
        <v>0.95605923199999998</v>
      </c>
      <c r="H54" s="17">
        <f t="shared" si="7"/>
        <v>2.8474306983440442E-2</v>
      </c>
      <c r="I54" s="17">
        <f t="shared" si="3"/>
        <v>2.732970993506707E-2</v>
      </c>
      <c r="K54" s="20">
        <f>$I$54/$I$62*100</f>
        <v>2.2072471841406496</v>
      </c>
      <c r="L54" s="14">
        <f>[1]M12!$K54</f>
        <v>2.2582766680559185</v>
      </c>
      <c r="M54" s="14">
        <f>[2]M12!$K54</f>
        <v>2.2547769602167222</v>
      </c>
      <c r="N54" s="63">
        <f t="shared" si="4"/>
        <v>2.2072471841406496</v>
      </c>
      <c r="O54" s="13">
        <f t="shared" si="8"/>
        <v>2.24010027080443</v>
      </c>
      <c r="P54" s="13">
        <f t="shared" si="9"/>
        <v>2.8505367323424183E-2</v>
      </c>
    </row>
    <row r="55" spans="1:16" ht="14.25" thickBot="1" x14ac:dyDescent="0.3">
      <c r="A55" s="23" t="s">
        <v>34</v>
      </c>
      <c r="B55" s="24"/>
      <c r="C55" s="15">
        <v>13406.3</v>
      </c>
      <c r="D55" s="16">
        <f>'5L24Z Mixed Standards 5;1'!I53</f>
        <v>0.75898209406677419</v>
      </c>
      <c r="E55" s="17">
        <f t="shared" si="2"/>
        <v>0.16899331127339343</v>
      </c>
      <c r="F55" s="71">
        <v>0.99607699999999999</v>
      </c>
      <c r="G55" s="71">
        <v>0.95905923199999998</v>
      </c>
      <c r="H55" s="17">
        <f t="shared" si="7"/>
        <v>0.16833035051326789</v>
      </c>
      <c r="I55" s="17">
        <f t="shared" si="3"/>
        <v>0.16207459532299764</v>
      </c>
      <c r="K55" s="20">
        <f>$I$55/$I$62*100</f>
        <v>13.089736224693812</v>
      </c>
      <c r="L55" s="14">
        <f>[1]M12!$K55</f>
        <v>12.948962381068252</v>
      </c>
      <c r="M55" s="14">
        <f>[2]M12!$K55</f>
        <v>13.42078303176098</v>
      </c>
      <c r="N55" s="63">
        <f t="shared" si="4"/>
        <v>13.089736224693812</v>
      </c>
      <c r="O55" s="13">
        <f t="shared" si="8"/>
        <v>13.153160545841013</v>
      </c>
      <c r="P55" s="13">
        <f t="shared" si="9"/>
        <v>0.24222028195377196</v>
      </c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1.2381807588852982</v>
      </c>
      <c r="K62" s="91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5L24Z Mixed Standards 5;1</vt:lpstr>
      <vt:lpstr>5L24Z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2020-03-11T14:19:11Z</dcterms:modified>
</cp:coreProperties>
</file>