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5A9401F9-066E-427C-80DC-B48B514103D4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M2 Mixed Standards 5;1" sheetId="2" r:id="rId1"/>
    <sheet name="M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29" l="1"/>
  <c r="G54" i="29"/>
  <c r="G53" i="29" s="1"/>
  <c r="G16" i="2" l="1"/>
  <c r="G21" i="2" l="1"/>
  <c r="I21" i="2" s="1"/>
  <c r="D23" i="29" s="1"/>
  <c r="G46" i="2"/>
  <c r="I46" i="2" s="1"/>
  <c r="D48" i="29" s="1"/>
  <c r="E48" i="29" s="1"/>
  <c r="G38" i="2"/>
  <c r="I38" i="2" s="1"/>
  <c r="G33" i="2"/>
  <c r="G32" i="2"/>
  <c r="G31" i="2"/>
  <c r="I31" i="2" s="1"/>
  <c r="D33" i="29" s="1"/>
  <c r="E33" i="29" s="1"/>
  <c r="G30" i="2"/>
  <c r="G20" i="2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I48" i="29" l="1"/>
  <c r="H48" i="29"/>
  <c r="H40" i="29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<sst xmlns="http://schemas.openxmlformats.org/spreadsheetml/2006/main" count="72" uniqueCount="52">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</sst>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f>3.125</f>
        <v>3.125</v>
      </c>
      <c r="H16" s="45"/>
      <c r="I16" s="46">
        <f>(E16*1.998)/(G16*J8)</f>
        <v>0.42023162349970261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3.125</v>
      </c>
      <c r="H17" s="45"/>
      <c r="I17" s="46">
        <f>(E17*1.998)/(G17*J8)</f>
        <v>0.42023162349970261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3.125</v>
      </c>
      <c r="H18" s="45"/>
      <c r="I18" s="46">
        <f>(E18*1.998)/(G18*J8)</f>
        <v>0.49178572272786741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3.125</v>
      </c>
      <c r="H19" s="45"/>
      <c r="I19" s="46">
        <f>(E19*1.998)/(G19*J8)</f>
        <v>0.35399817771225711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3.125</v>
      </c>
      <c r="H20" s="45"/>
      <c r="I20" s="46">
        <f>(E20*1.998)/(G20*J8)</f>
        <v>0.41962012765508322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3.125</v>
      </c>
      <c r="H21" s="45"/>
      <c r="I21" s="46">
        <f>(E21*1.998)/(G21*J8)</f>
        <v>0.42023162349970261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3.125</v>
      </c>
      <c r="H22" s="45"/>
      <c r="I22" s="46">
        <f>(E22*1.998)/(G22*J8)</f>
        <v>0.43981753527343509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3.125</v>
      </c>
      <c r="H23" s="45"/>
      <c r="I23" s="46">
        <f>(E23*1.998)/(G23*J8)</f>
        <v>0.44032548604602417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3.125</v>
      </c>
      <c r="H24" s="45"/>
      <c r="I24" s="46">
        <f>(E24*1.998)/(G24*J8)</f>
        <v>0.42934167358216818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3.125</v>
      </c>
      <c r="H25" s="45"/>
      <c r="I25" s="46">
        <f>(E25*1.998)/(G25*J8)</f>
        <v>0.44060915920115135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3.125</v>
      </c>
      <c r="H26" s="45"/>
      <c r="I26" s="46">
        <f>(E26*1.998)/(G26*J8)</f>
        <v>0.44225715634513274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3.125</v>
      </c>
      <c r="H27" s="45"/>
      <c r="I27" s="46">
        <f>(E27*1.998)/(G27*J8)</f>
        <v>0.44204986448989281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3.125</v>
      </c>
      <c r="H28" s="45"/>
      <c r="I28" s="46">
        <f>(E28*1.998)/(G28*J8)</f>
        <v>0.44573981752025399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3.125</v>
      </c>
      <c r="H29" s="45"/>
      <c r="I29" s="46">
        <f>(E29*1.998)/(G29*J8)</f>
        <v>0.48174651531194657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3.125</v>
      </c>
      <c r="H30" s="45"/>
      <c r="I30" s="46">
        <f>(E30*1.998)/(G30*J8)</f>
        <v>0.46829361513495321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3.125</v>
      </c>
      <c r="H31" s="45"/>
      <c r="I31" s="46">
        <f>(E31*1.998)/(G31*J8)</f>
        <v>0.48258744081373184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3.125</v>
      </c>
      <c r="H32" s="45"/>
      <c r="I32" s="46">
        <f>(E32*1.998)/(G32*J8)</f>
        <v>0.48258744081373184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3.125</v>
      </c>
      <c r="H33" s="45"/>
      <c r="I33" s="46">
        <f>(E33*1.998)/(G33*J8)</f>
        <v>0.42023162349970261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3.125</v>
      </c>
      <c r="H34" s="45"/>
      <c r="I34" s="46">
        <f>(E34*1.998)/(G34*J8)</f>
        <v>0.30383185100843429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3.125</v>
      </c>
      <c r="H35" s="45"/>
      <c r="I35" s="46">
        <f>(E35*1.998)/(G35*J8)</f>
        <v>0.68295564387120877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3.125</v>
      </c>
      <c r="H36" s="45"/>
      <c r="I36" s="46">
        <f>(E36*1.998)/(G36*J8)</f>
        <v>0.48281848416033196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3.125</v>
      </c>
      <c r="H37" s="45"/>
      <c r="I37" s="46">
        <f>(E37*1.998)/(G37*J8)</f>
        <v>0.48281848416033196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3.125</v>
      </c>
      <c r="H38" s="45"/>
      <c r="I38" s="46">
        <f>(E38*1.998)/(G38*J8)</f>
        <v>0.48143098019512559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3.125</v>
      </c>
      <c r="H39" s="45"/>
      <c r="I39" s="46">
        <f>(E39*1.998)/(G39*J8)</f>
        <v>0.48209297947625723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3.125</v>
      </c>
      <c r="H40" s="45"/>
      <c r="I40" s="46">
        <f>(E40*1.998)/(G40*J8)</f>
        <v>0.48209297947625723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3.125</v>
      </c>
      <c r="H41" s="45"/>
      <c r="I41" s="46">
        <f>(E41*1.998)/(G41*J8)</f>
        <v>0.48209297947625723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3.125</v>
      </c>
      <c r="H42" s="45"/>
      <c r="I42" s="46">
        <f>(E42*1.998)/(G42*J8)</f>
        <v>0.39978277449174593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3.125</v>
      </c>
      <c r="H43" s="45"/>
      <c r="I43" s="46">
        <f>(E43*1.998)/(G43*J8)</f>
        <v>0.39978277449174593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3.125</v>
      </c>
      <c r="H44" s="45"/>
      <c r="I44" s="46">
        <f>(E44*1.998)/(G44*J8)</f>
        <v>0.63936000000000004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3.125</v>
      </c>
      <c r="H45" s="45"/>
      <c r="I45" s="46">
        <f>(E45*1.998)/(G45*J8)</f>
        <v>0.47743231660950902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3.125</v>
      </c>
      <c r="H46" s="45"/>
      <c r="I46" s="46">
        <f>(E46*1.998)/(G46*J8)</f>
        <v>0.42023162349970261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3.125</v>
      </c>
      <c r="H47" s="45"/>
      <c r="I47" s="46">
        <f>(E47*1.998)/(G47*J8)</f>
        <v>0.42023162349970261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3.125</v>
      </c>
      <c r="H48" s="45"/>
      <c r="I48" s="46">
        <f>(E48*1.998)/(G48*J8)</f>
        <v>0.43589032787307841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3.125</v>
      </c>
      <c r="H49" s="45"/>
      <c r="I49" s="46">
        <f>(E49*1.998)/(G49*J8)</f>
        <v>0.4503138874586638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3.125</v>
      </c>
      <c r="H50" s="45"/>
      <c r="I50" s="46">
        <f>(E50*1.998)/(G50*J8)</f>
        <v>0.43514866948539621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3.125</v>
      </c>
      <c r="H51" s="45"/>
      <c r="I51" s="46">
        <f>(E51*1.998)/(G51*J8)</f>
        <v>0.48052203600276067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3.125</v>
      </c>
      <c r="H52" s="45"/>
      <c r="I52" s="46">
        <f>(E52*1.998)/(G52*J8)</f>
        <v>0.42757038888448451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3.125</v>
      </c>
      <c r="H53" s="45"/>
      <c r="I53" s="46">
        <f>(E53*1.998)/(G53*J8)</f>
        <v>0.39964697244029573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/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3"/>
      <c r="H55" s="53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3"/>
      <c r="H56" s="53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3"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E45:F4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8"/>
      <c r="B1" s="58"/>
      <c r="C1" s="58"/>
      <c r="D1" s="58"/>
      <c r="E1" s="19"/>
      <c r="F1" s="19"/>
      <c r="G1" s="19"/>
      <c r="H1" s="19"/>
      <c r="I1" s="19"/>
    </row>
    <row r="2" spans="1:11" x14ac:dyDescent="0.2">
      <c r="A2" s="19"/>
      <c r="H2" s="32"/>
      <c r="I2" s="59"/>
    </row>
    <row r="3" spans="1:11" ht="20.25" x14ac:dyDescent="0.25">
      <c r="A3" s="19"/>
      <c r="B3" s="60" t="s">
        <v>2</v>
      </c>
      <c r="C3" s="60"/>
      <c r="D3" s="60"/>
      <c r="E3" s="60"/>
      <c r="F3" s="60"/>
      <c r="G3" s="60"/>
      <c r="H3" s="60"/>
      <c r="I3" s="60"/>
      <c r="J3" s="61"/>
      <c r="K3" s="62"/>
    </row>
    <row r="4" spans="1:11" ht="12.75" customHeight="1" x14ac:dyDescent="0.25">
      <c r="A4" s="19"/>
      <c r="B4" s="63"/>
      <c r="C4" s="64"/>
      <c r="D4" s="64"/>
      <c r="E4" s="64"/>
      <c r="F4" s="64"/>
      <c r="G4" s="64"/>
      <c r="H4" s="65" t="s">
        <v>3</v>
      </c>
      <c r="I4" s="66">
        <v>43051</v>
      </c>
      <c r="J4" s="61"/>
      <c r="K4" s="62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7" t="s">
        <v>10</v>
      </c>
      <c r="C7" s="68"/>
      <c r="E7" s="69" t="s">
        <v>50</v>
      </c>
      <c r="F7" s="69"/>
      <c r="G7" s="69"/>
      <c r="H7" s="69"/>
      <c r="I7" s="70">
        <v>20</v>
      </c>
    </row>
    <row r="8" spans="1:11" ht="3" customHeight="1" x14ac:dyDescent="0.2">
      <c r="A8" s="19"/>
      <c r="B8" s="32"/>
      <c r="C8" s="32"/>
      <c r="D8" s="1"/>
      <c r="E8" s="71"/>
      <c r="F8" s="71"/>
      <c r="G8" s="71"/>
      <c r="H8" s="71"/>
      <c r="I8" s="72"/>
    </row>
    <row r="9" spans="1:11" x14ac:dyDescent="0.2">
      <c r="A9" s="19"/>
      <c r="B9" s="73" t="s">
        <v>1</v>
      </c>
      <c r="E9" s="69" t="s">
        <v>4</v>
      </c>
      <c r="F9" s="69"/>
      <c r="G9" s="69"/>
      <c r="H9" s="69"/>
      <c r="I9" s="8">
        <v>1</v>
      </c>
    </row>
    <row r="10" spans="1:11" ht="3" customHeight="1" x14ac:dyDescent="0.2">
      <c r="A10" s="19"/>
      <c r="B10" s="74"/>
      <c r="C10" s="75"/>
      <c r="D10" s="1"/>
      <c r="E10" s="71"/>
      <c r="F10" s="71"/>
      <c r="G10" s="71"/>
      <c r="H10" s="71"/>
      <c r="I10" s="76"/>
    </row>
    <row r="11" spans="1:11" ht="13.5" x14ac:dyDescent="0.25">
      <c r="A11" s="19"/>
      <c r="B11" s="74"/>
      <c r="C11" s="9" t="s">
        <v>37</v>
      </c>
      <c r="E11" s="69" t="s">
        <v>41</v>
      </c>
      <c r="F11" s="69"/>
      <c r="G11" s="69"/>
      <c r="H11" s="69"/>
      <c r="I11" s="15">
        <v>3124.87158</v>
      </c>
    </row>
    <row r="12" spans="1:11" ht="3" customHeight="1" x14ac:dyDescent="0.2">
      <c r="A12" s="19"/>
      <c r="E12" s="71"/>
      <c r="F12" s="71"/>
      <c r="G12" s="71"/>
      <c r="H12" s="71"/>
      <c r="I12" s="76"/>
    </row>
    <row r="13" spans="1:11" x14ac:dyDescent="0.2">
      <c r="A13" s="19"/>
      <c r="E13" s="69" t="s">
        <v>5</v>
      </c>
      <c r="F13" s="69"/>
      <c r="G13" s="69"/>
      <c r="H13" s="69"/>
      <c r="I13" s="7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8"/>
      <c r="G15" s="78"/>
      <c r="H15" s="78"/>
      <c r="I15" s="79"/>
      <c r="J15" s="12"/>
    </row>
    <row r="16" spans="1:11" ht="12.75" customHeight="1" x14ac:dyDescent="0.2">
      <c r="A16" s="80" t="s">
        <v>6</v>
      </c>
      <c r="B16" s="81"/>
      <c r="C16" s="40" t="s">
        <v>20</v>
      </c>
      <c r="D16" s="82" t="s">
        <v>15</v>
      </c>
      <c r="E16" s="82" t="s">
        <v>16</v>
      </c>
      <c r="F16" s="82" t="s">
        <v>17</v>
      </c>
      <c r="G16" s="82" t="s">
        <v>18</v>
      </c>
      <c r="H16" s="82" t="s">
        <v>19</v>
      </c>
      <c r="I16" s="82" t="s">
        <v>23</v>
      </c>
      <c r="J16" s="12"/>
      <c r="K16" s="83" t="s">
        <v>36</v>
      </c>
    </row>
    <row r="17" spans="1:16" s="87" customFormat="1" ht="47.25" customHeight="1" x14ac:dyDescent="0.2">
      <c r="A17" s="84"/>
      <c r="B17" s="85"/>
      <c r="C17" s="40"/>
      <c r="D17" s="82"/>
      <c r="E17" s="82"/>
      <c r="F17" s="82"/>
      <c r="G17" s="82"/>
      <c r="H17" s="82"/>
      <c r="I17" s="82"/>
      <c r="J17" s="86"/>
      <c r="K17" s="83"/>
    </row>
    <row r="18" spans="1:16" x14ac:dyDescent="0.2">
      <c r="A18" s="44">
        <v>0.16666666666666666</v>
      </c>
      <c r="B18" s="44"/>
      <c r="C18" s="88">
        <v>0</v>
      </c>
      <c r="D18" s="16">
        <f>'M2 Mixed Standards 5;1'!I16</f>
        <v>0.42023162349970261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89"/>
      <c r="K18" s="20"/>
    </row>
    <row r="19" spans="1:16" x14ac:dyDescent="0.2">
      <c r="A19" s="44">
        <v>0.25</v>
      </c>
      <c r="B19" s="44"/>
      <c r="C19" s="88">
        <v>0</v>
      </c>
      <c r="D19" s="16">
        <f>'M2 Mixed Standards 5;1'!I17</f>
        <v>0.42023162349970261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89"/>
      <c r="K19" s="20"/>
    </row>
    <row r="20" spans="1:16" x14ac:dyDescent="0.2">
      <c r="A20" s="44">
        <v>0.33333333333333331</v>
      </c>
      <c r="B20" s="44"/>
      <c r="C20" s="88">
        <v>0</v>
      </c>
      <c r="D20" s="16">
        <f>'M2 Mixed Standards 5;1'!I18</f>
        <v>0.49178572272786741</v>
      </c>
      <c r="E20" s="17">
        <f>((C20/$I$11)*(($I$7*$I$9)/D20))/1000</f>
        <v>0</v>
      </c>
      <c r="F20" s="90">
        <v>0.99150000000000005</v>
      </c>
      <c r="G20" s="90">
        <v>0.91139999999999999</v>
      </c>
      <c r="H20" s="17">
        <f>E20*F20</f>
        <v>0</v>
      </c>
      <c r="I20" s="17"/>
      <c r="J20" s="89"/>
      <c r="K20" s="91"/>
    </row>
    <row r="21" spans="1:16" ht="13.5" x14ac:dyDescent="0.25">
      <c r="A21" s="23">
        <v>0.41666666666666669</v>
      </c>
      <c r="B21" s="24"/>
      <c r="C21" s="15">
        <v>0</v>
      </c>
      <c r="D21" s="16">
        <f>'M2 Mixed Standards 5;1'!I19</f>
        <v>0.35399817771225711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8">
        <v>0</v>
      </c>
      <c r="D22" s="16">
        <f>'M2 Mixed Standards 5;1'!I20</f>
        <v>0.41962012765508322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'M2 Mixed Standards 5;1'!I21</f>
        <v>0.42023162349970261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16489.400000000001</v>
      </c>
      <c r="D24" s="16">
        <f>'M2 Mixed Standards 5;1'!I22</f>
        <v>0.43981753527343509</v>
      </c>
      <c r="E24" s="17">
        <f>((C24/$I$11)*(($I$7*$I$9)/D24))/1000</f>
        <v>0.2399551825358861</v>
      </c>
      <c r="F24" s="18">
        <v>0.99450000000000005</v>
      </c>
      <c r="G24" s="18">
        <v>0.94210000000000005</v>
      </c>
      <c r="H24" s="17">
        <f t="shared" si="2"/>
        <v>0.23863542903193874</v>
      </c>
      <c r="I24" s="17">
        <f t="shared" si="1"/>
        <v>0.2260617774670583</v>
      </c>
      <c r="K24" s="20">
        <f>$I$24/$I$62*100</f>
        <v>9.687376154353684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>
        <v>105.89158</v>
      </c>
      <c r="D25" s="16">
        <f>'M2 Mixed Standards 5;1'!I23</f>
        <v>0.44032548604602417</v>
      </c>
      <c r="E25" s="17">
        <f>((C25/$I$11)*(($I$7*$I$9)/D25))/1000</f>
        <v>1.5391658773976421E-3</v>
      </c>
      <c r="F25" s="18">
        <v>0.99439999999999995</v>
      </c>
      <c r="G25" s="18">
        <v>0.94169999999999998</v>
      </c>
      <c r="H25" s="17">
        <f t="shared" si="2"/>
        <v>1.5305465484842151E-3</v>
      </c>
      <c r="I25" s="17">
        <f t="shared" si="1"/>
        <v>1.4494325067453595E-3</v>
      </c>
      <c r="K25" s="20">
        <f>$I$25/$I$62*100</f>
        <v>6.2112215786838017E-2</v>
      </c>
      <c r="N25" s="92"/>
      <c r="O25" s="13"/>
      <c r="P25" s="13"/>
    </row>
    <row r="26" spans="1:16" ht="13.5" x14ac:dyDescent="0.25">
      <c r="A26" s="23">
        <v>0.625</v>
      </c>
      <c r="B26" s="24"/>
      <c r="C26" s="15">
        <v>1341.5873999999999</v>
      </c>
      <c r="D26" s="16">
        <f>'M2 Mixed Standards 5;1'!I24</f>
        <v>0.42934167358216818</v>
      </c>
      <c r="E26" s="17">
        <f t="shared" si="0"/>
        <v>1.9999251751936842E-2</v>
      </c>
      <c r="F26" s="18">
        <v>0.99480000000000002</v>
      </c>
      <c r="G26" s="18">
        <v>0.94530000000000003</v>
      </c>
      <c r="H26" s="17">
        <f t="shared" si="2"/>
        <v>1.9895255642826772E-2</v>
      </c>
      <c r="I26" s="17">
        <f t="shared" si="1"/>
        <v>1.8905292681105898E-2</v>
      </c>
      <c r="K26" s="20">
        <f>$I$26/$I$62*100</f>
        <v>0.8101443931038278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32588.9</v>
      </c>
      <c r="D27" s="16">
        <f>'M2 Mixed Standards 5;1'!I25</f>
        <v>0.44060915920115135</v>
      </c>
      <c r="E27" s="17">
        <f t="shared" si="0"/>
        <v>0.47338446560363751</v>
      </c>
      <c r="F27" s="93">
        <v>0.99480000000000002</v>
      </c>
      <c r="G27" s="18">
        <v>0.94169999999999998</v>
      </c>
      <c r="H27" s="17">
        <f t="shared" si="2"/>
        <v>0.47092286638249858</v>
      </c>
      <c r="I27" s="17">
        <f t="shared" si="1"/>
        <v>0.44578615125894544</v>
      </c>
      <c r="K27" s="20">
        <f>$I$27/$I$62*100</f>
        <v>19.10317692815763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21922.9</v>
      </c>
      <c r="D28" s="16">
        <f>'M2 Mixed Standards 5;1'!I26</f>
        <v>0.44225715634513274</v>
      </c>
      <c r="E28" s="17">
        <f t="shared" si="0"/>
        <v>0.31726411667458343</v>
      </c>
      <c r="F28" s="18">
        <v>0.995</v>
      </c>
      <c r="G28" s="18">
        <v>0.94810000000000005</v>
      </c>
      <c r="H28" s="17">
        <f t="shared" si="2"/>
        <v>0.31567779609121049</v>
      </c>
      <c r="I28" s="17">
        <f t="shared" si="1"/>
        <v>0.30079810901917259</v>
      </c>
      <c r="K28" s="20">
        <f>$I$28/$I$62*100</f>
        <v>12.890035906276248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>
        <v>1666.9635000000001</v>
      </c>
      <c r="D29" s="16">
        <f>'M2 Mixed Standards 5;1'!I27</f>
        <v>0.44204986448989281</v>
      </c>
      <c r="E29" s="17">
        <f t="shared" si="0"/>
        <v>2.4135297154007581E-2</v>
      </c>
      <c r="F29" s="18">
        <v>0.995</v>
      </c>
      <c r="G29" s="18">
        <v>0.94769999999999999</v>
      </c>
      <c r="H29" s="17">
        <f t="shared" si="2"/>
        <v>2.4014620668237542E-2</v>
      </c>
      <c r="I29" s="17">
        <f t="shared" si="1"/>
        <v>2.2873021112852984E-2</v>
      </c>
      <c r="K29" s="20">
        <f>$I$29/$I$62*100</f>
        <v>0.98017259613456287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>
        <v>3031.8757300000002</v>
      </c>
      <c r="D30" s="16">
        <f>'M2 Mixed Standards 5;1'!I28</f>
        <v>0.44573981752025399</v>
      </c>
      <c r="E30" s="17">
        <f t="shared" si="0"/>
        <v>4.3533921220348937E-2</v>
      </c>
      <c r="F30" s="18">
        <v>0.99529999999999996</v>
      </c>
      <c r="G30" s="18">
        <v>0.95069999999999999</v>
      </c>
      <c r="H30" s="17">
        <f t="shared" si="2"/>
        <v>4.3329311790613292E-2</v>
      </c>
      <c r="I30" s="17">
        <f t="shared" si="1"/>
        <v>4.1387698904185734E-2</v>
      </c>
      <c r="K30" s="20">
        <f>$I$30/$I$62*100</f>
        <v>1.7735780543723438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5606.3808600000002</v>
      </c>
      <c r="D31" s="16">
        <f>'M2 Mixed Standards 5;1'!I29</f>
        <v>0.48174651531194657</v>
      </c>
      <c r="E31" s="17">
        <f>((C31/$I$11)*(($I$7*$I$9)/D31))/1000</f>
        <v>7.4483802011209146E-2</v>
      </c>
      <c r="F31" s="18">
        <v>0.99524199999999996</v>
      </c>
      <c r="G31" s="18">
        <v>0.95034395000000005</v>
      </c>
      <c r="H31" s="17">
        <f t="shared" si="2"/>
        <v>7.4129408081239814E-2</v>
      </c>
      <c r="I31" s="17">
        <f t="shared" si="1"/>
        <v>7.078523061435045E-2</v>
      </c>
      <c r="K31" s="20">
        <f>$I$31/$I$62*100</f>
        <v>3.0333440832730267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2451.7460900000001</v>
      </c>
      <c r="D32" s="16">
        <f>'M2 Mixed Standards 5;1'!I30</f>
        <v>0.46829361513495321</v>
      </c>
      <c r="E32" s="17">
        <f>((C32/$I$11)*(($I$7*$I$9)/D32))/1000</f>
        <v>3.3508506874257535E-2</v>
      </c>
      <c r="F32" s="18">
        <v>0.99550000000000005</v>
      </c>
      <c r="G32" s="18">
        <v>0.95269999999999999</v>
      </c>
      <c r="H32" s="17">
        <f t="shared" si="2"/>
        <v>3.3357718593323378E-2</v>
      </c>
      <c r="I32" s="17">
        <f t="shared" si="1"/>
        <v>3.1923554499105153E-2</v>
      </c>
      <c r="K32" s="20">
        <f>$I$32/$I$62*100</f>
        <v>1.3680131337634298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'M2 Mixed Standards 5;1'!I31</f>
        <v>0.48258744081373184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2750.9912100000001</v>
      </c>
      <c r="D34" s="16">
        <f>'M2 Mixed Standards 5;1'!I32</f>
        <v>0.48258744081373184</v>
      </c>
      <c r="E34" s="17">
        <f>((C34/$I$11)*(($I$7*$I$9)/D34))/1000</f>
        <v>3.648471925870575E-2</v>
      </c>
      <c r="F34" s="18">
        <v>0.99539999999999995</v>
      </c>
      <c r="G34" s="18">
        <v>0.95240000000000002</v>
      </c>
      <c r="H34" s="17">
        <f t="shared" si="2"/>
        <v>3.6316889550115701E-2</v>
      </c>
      <c r="I34" s="17">
        <f t="shared" si="1"/>
        <v>3.4748046621991359E-2</v>
      </c>
      <c r="K34" s="20">
        <f>$I$34/$I$62*100</f>
        <v>1.4890504800410189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>
        <v>0</v>
      </c>
      <c r="D35" s="16">
        <f>'M2 Mixed Standards 5;1'!I33</f>
        <v>0.42023162349970261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2190.9643599999999</v>
      </c>
      <c r="D36" s="16">
        <f>'M2 Mixed Standards 5;1'!I34</f>
        <v>0.30383185100843429</v>
      </c>
      <c r="E36" s="17">
        <f t="shared" si="0"/>
        <v>4.6152989273111907E-2</v>
      </c>
      <c r="F36" s="18">
        <v>0.99590000000000001</v>
      </c>
      <c r="G36" s="18">
        <v>0.95699999999999996</v>
      </c>
      <c r="H36" s="17">
        <f t="shared" si="2"/>
        <v>4.5963762017092145E-2</v>
      </c>
      <c r="I36" s="17">
        <f t="shared" si="1"/>
        <v>4.4168410734368092E-2</v>
      </c>
      <c r="K36" s="20">
        <f>$I$36/$I$62*100</f>
        <v>1.8927392932941385</v>
      </c>
      <c r="N36" s="92"/>
      <c r="O36" s="13"/>
      <c r="P36" s="13"/>
    </row>
    <row r="37" spans="1:16" ht="13.5" x14ac:dyDescent="0.25">
      <c r="A37" s="23" t="s">
        <v>28</v>
      </c>
      <c r="B37" s="24"/>
      <c r="C37" s="15">
        <v>3082.9880400000002</v>
      </c>
      <c r="D37" s="16">
        <f>'M2 Mixed Standards 5;1'!I35</f>
        <v>0.68295564387120877</v>
      </c>
      <c r="E37" s="17">
        <f t="shared" si="0"/>
        <v>2.8891970518253866E-2</v>
      </c>
      <c r="F37" s="18">
        <v>0.99540499999999998</v>
      </c>
      <c r="G37" s="18">
        <v>0.95204597000000002</v>
      </c>
      <c r="H37" s="17">
        <f t="shared" si="2"/>
        <v>2.875921191372249E-2</v>
      </c>
      <c r="I37" s="17">
        <f t="shared" si="1"/>
        <v>2.7506484097262404E-2</v>
      </c>
      <c r="K37" s="20">
        <f>$I$37/$I$62*100</f>
        <v>1.1787293770737426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>
        <v>608.57928000000004</v>
      </c>
      <c r="D38" s="16">
        <f>'M2 Mixed Standards 5;1'!I36</f>
        <v>0.48281848416033196</v>
      </c>
      <c r="E38" s="17">
        <f t="shared" si="0"/>
        <v>8.0673536437487949E-3</v>
      </c>
      <c r="F38" s="18">
        <v>0.99585900000000005</v>
      </c>
      <c r="G38" s="18">
        <v>0.95678210500000005</v>
      </c>
      <c r="H38" s="17">
        <f t="shared" si="2"/>
        <v>8.0339467323100322E-3</v>
      </c>
      <c r="I38" s="17">
        <f t="shared" si="1"/>
        <v>7.7186996010453921E-3</v>
      </c>
      <c r="K38" s="20">
        <f>$I$38/$I$62*100</f>
        <v>0.33076775426435134</v>
      </c>
      <c r="N38" s="92"/>
      <c r="O38" s="13"/>
      <c r="P38" s="13"/>
    </row>
    <row r="39" spans="1:16" ht="13.5" x14ac:dyDescent="0.25">
      <c r="A39" s="23" t="s">
        <v>29</v>
      </c>
      <c r="B39" s="24"/>
      <c r="C39" s="15">
        <v>3178.5627399999998</v>
      </c>
      <c r="D39" s="16">
        <f>'M2 Mixed Standards 5;1'!I37</f>
        <v>0.48281848416033196</v>
      </c>
      <c r="E39" s="17">
        <f t="shared" si="0"/>
        <v>4.2135167175627722E-2</v>
      </c>
      <c r="F39" s="18">
        <v>0.99539999999999995</v>
      </c>
      <c r="G39" s="18">
        <v>0.95199999999999996</v>
      </c>
      <c r="H39" s="17">
        <f t="shared" si="2"/>
        <v>4.1941345406619833E-2</v>
      </c>
      <c r="I39" s="17">
        <f t="shared" si="1"/>
        <v>4.0112679151197587E-2</v>
      </c>
      <c r="K39" s="20">
        <f>$I$39/$I$62*100</f>
        <v>1.7189399103666543</v>
      </c>
      <c r="N39" s="92"/>
      <c r="O39" s="13"/>
      <c r="P39" s="13"/>
    </row>
    <row r="40" spans="1:16" ht="13.5" x14ac:dyDescent="0.25">
      <c r="A40" s="44">
        <v>0.875</v>
      </c>
      <c r="B40" s="44"/>
      <c r="C40" s="15"/>
      <c r="D40" s="16">
        <f>'M2 Mixed Standards 5;1'!I38</f>
        <v>0.48143098019512559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>
        <v>1502.6402599999999</v>
      </c>
      <c r="D41" s="16">
        <f>'M2 Mixed Standards 5;1'!I39</f>
        <v>0.48209297947625723</v>
      </c>
      <c r="E41" s="17">
        <f t="shared" ref="E41" si="3">((C41/$I$11)*(($I$7*$I$9)/D41))/1000</f>
        <v>1.9949041554865057E-2</v>
      </c>
      <c r="F41" s="18">
        <v>0.99583299999999997</v>
      </c>
      <c r="G41" s="18">
        <v>0.95651359599999997</v>
      </c>
      <c r="H41" s="17">
        <f t="shared" ref="H41" si="4">E41*F41</f>
        <v>1.9865913898705935E-2</v>
      </c>
      <c r="I41" s="17">
        <f t="shared" ref="I41" si="5">E41*G41</f>
        <v>1.9081529474397407E-2</v>
      </c>
      <c r="K41" s="20">
        <f>$I$41/$I$62*100</f>
        <v>0.81769663005419269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6336.4165000000003</v>
      </c>
      <c r="D42" s="16">
        <f>'M2 Mixed Standards 5;1'!I40</f>
        <v>0.48209297947625723</v>
      </c>
      <c r="E42" s="17">
        <f t="shared" si="0"/>
        <v>8.4122221021439028E-2</v>
      </c>
      <c r="F42" s="18">
        <v>0.99583299999999997</v>
      </c>
      <c r="G42" s="18">
        <v>0.95651359599999997</v>
      </c>
      <c r="H42" s="17">
        <f t="shared" si="2"/>
        <v>8.3771683726442683E-2</v>
      </c>
      <c r="I42" s="17">
        <f t="shared" si="1"/>
        <v>8.046404813272344E-2</v>
      </c>
      <c r="K42" s="20">
        <f>$I$42/$I$62*100</f>
        <v>3.4481083440888129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>
        <v>551.51482999999996</v>
      </c>
      <c r="D43" s="16">
        <f>'M2 Mixed Standards 5;1'!I41</f>
        <v>0.48209297947625723</v>
      </c>
      <c r="E43" s="17">
        <f t="shared" si="0"/>
        <v>7.3219070157180119E-3</v>
      </c>
      <c r="F43" s="18">
        <v>0.99619999999999997</v>
      </c>
      <c r="G43" s="18">
        <v>0.96040000000000003</v>
      </c>
      <c r="H43" s="17">
        <f t="shared" si="2"/>
        <v>7.294083769058283E-3</v>
      </c>
      <c r="I43" s="17">
        <f t="shared" si="1"/>
        <v>7.0319594978955789E-3</v>
      </c>
      <c r="K43" s="20">
        <f>$I$43/$I$62*100</f>
        <v>0.30133903007208351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557.09076000000005</v>
      </c>
      <c r="D44" s="16">
        <f>'M2 Mixed Standards 5;1'!I42</f>
        <v>0.39978277449174593</v>
      </c>
      <c r="E44" s="17">
        <f t="shared" si="0"/>
        <v>8.9186618701658851E-3</v>
      </c>
      <c r="F44" s="95">
        <v>0.995807</v>
      </c>
      <c r="G44" s="95">
        <v>0.95624246800000001</v>
      </c>
      <c r="H44" s="17">
        <f t="shared" si="2"/>
        <v>8.8812659209442802E-3</v>
      </c>
      <c r="I44" s="17">
        <f t="shared" si="1"/>
        <v>8.5284032379849221E-3</v>
      </c>
      <c r="K44" s="20">
        <f>$I$44/$I$62*100</f>
        <v>0.36546580801085204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'M2 Mixed Standards 5;1'!I43</f>
        <v>0.39978277449174593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>
        <v>358.77463</v>
      </c>
      <c r="D46" s="16">
        <f>'M2 Mixed Standards 5;1'!I44</f>
        <v>0.63936000000000004</v>
      </c>
      <c r="E46" s="17">
        <f t="shared" si="0"/>
        <v>3.5914852275681732E-3</v>
      </c>
      <c r="F46" s="97">
        <v>0.99580000000000002</v>
      </c>
      <c r="G46" s="97">
        <v>0.95620000000000005</v>
      </c>
      <c r="H46" s="17">
        <f t="shared" si="2"/>
        <v>3.5764009896123868E-3</v>
      </c>
      <c r="I46" s="17">
        <f t="shared" si="1"/>
        <v>3.4341781746006876E-3</v>
      </c>
      <c r="K46" s="20">
        <f>$I$46/$I$62*100</f>
        <v>0.14716408997215993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3124.87158</v>
      </c>
      <c r="D47" s="16">
        <f>'M2 Mixed Standards 5;1'!I45</f>
        <v>0.47743231660950902</v>
      </c>
      <c r="E47" s="17">
        <f t="shared" si="0"/>
        <v>4.1890754572355353E-2</v>
      </c>
      <c r="F47" s="95">
        <v>0.99578100000000003</v>
      </c>
      <c r="G47" s="95">
        <v>0.95596872600000005</v>
      </c>
      <c r="H47" s="17">
        <f t="shared" si="2"/>
        <v>4.1714017478814584E-2</v>
      </c>
      <c r="I47" s="17">
        <f t="shared" si="1"/>
        <v>4.0046251279713223E-2</v>
      </c>
      <c r="K47" s="20">
        <f>$I$47/$I$62*100</f>
        <v>1.7160932912459321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>
        <v>188.35337999999999</v>
      </c>
      <c r="D48" s="16">
        <f>'M2 Mixed Standards 5;1'!I46</f>
        <v>0.42023162349970261</v>
      </c>
      <c r="E48" s="17">
        <f>((C48/$I$11)*(($I$7*$I$9)/D48))/1000</f>
        <v>2.8686826605736149E-3</v>
      </c>
      <c r="F48" s="95">
        <v>0.99616700000000002</v>
      </c>
      <c r="G48" s="95">
        <v>0.95999944110000002</v>
      </c>
      <c r="H48" s="17">
        <f>E48*F48</f>
        <v>2.8576869999356364E-3</v>
      </c>
      <c r="I48" s="17">
        <f>E48*G48</f>
        <v>2.7539337508439314E-3</v>
      </c>
      <c r="K48" s="20">
        <f>$I$48/$I$62*100</f>
        <v>0.1180137237153365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>
        <v>272.69301999999999</v>
      </c>
      <c r="D49" s="16">
        <f>'M2 Mixed Standards 5;1'!I47</f>
        <v>0.42023162349970261</v>
      </c>
      <c r="E49" s="17">
        <f t="shared" si="0"/>
        <v>4.1532025500867261E-3</v>
      </c>
      <c r="F49" s="95">
        <v>0.99616700000000002</v>
      </c>
      <c r="G49" s="95">
        <v>0.95999944110000002</v>
      </c>
      <c r="H49" s="17">
        <f t="shared" si="2"/>
        <v>4.1372833247122435E-3</v>
      </c>
      <c r="I49" s="17">
        <f t="shared" si="1"/>
        <v>3.9870721268583523E-3</v>
      </c>
      <c r="K49" s="20">
        <f>$I$49/$I$62*100</f>
        <v>0.17085713418777376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'M2 Mixed Standards 5;1'!I48</f>
        <v>0.43589032787307841</v>
      </c>
      <c r="E50" s="17">
        <f t="shared" si="0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28858.6</v>
      </c>
      <c r="D51" s="16">
        <f>'M2 Mixed Standards 5;1'!I49</f>
        <v>0.4503138874586638</v>
      </c>
      <c r="E51" s="17">
        <f t="shared" si="0"/>
        <v>0.4101641885533075</v>
      </c>
      <c r="F51" s="95">
        <v>0.99648800000000004</v>
      </c>
      <c r="G51" s="95">
        <v>0.96334507599999997</v>
      </c>
      <c r="H51" s="17">
        <f t="shared" si="2"/>
        <v>0.40872369192310831</v>
      </c>
      <c r="I51" s="17">
        <f t="shared" si="1"/>
        <v>0.39512965139436435</v>
      </c>
      <c r="K51" s="20">
        <f>$I$51/$I$62*100</f>
        <v>16.932404963300936</v>
      </c>
      <c r="N51" s="92"/>
      <c r="O51" s="13"/>
      <c r="P51" s="13"/>
    </row>
    <row r="52" spans="1:16" ht="13.5" x14ac:dyDescent="0.25">
      <c r="A52" s="50" t="s">
        <v>26</v>
      </c>
      <c r="B52" s="24"/>
      <c r="C52" s="15">
        <v>733.18579</v>
      </c>
      <c r="D52" s="16">
        <f>'M2 Mixed Standards 5;1'!I50</f>
        <v>0.43514866948539621</v>
      </c>
      <c r="E52" s="17">
        <f t="shared" si="0"/>
        <v>1.07838589978612E-2</v>
      </c>
      <c r="F52" s="95">
        <v>0.99646900000000005</v>
      </c>
      <c r="G52" s="95">
        <v>0.96315165800000002</v>
      </c>
      <c r="H52" s="17">
        <f t="shared" si="2"/>
        <v>1.0745781191739754E-2</v>
      </c>
      <c r="I52" s="17">
        <f>E52*G52</f>
        <v>1.0386491673428234E-2</v>
      </c>
      <c r="K52" s="20">
        <f>$I$52/$I$62*100</f>
        <v>0.44509006737870044</v>
      </c>
      <c r="N52" s="92"/>
      <c r="O52" s="13"/>
      <c r="P52" s="13"/>
    </row>
    <row r="53" spans="1:16" ht="13.5" x14ac:dyDescent="0.25">
      <c r="A53" s="50" t="s">
        <v>40</v>
      </c>
      <c r="B53" s="24"/>
      <c r="C53" s="15">
        <v>2483.2958899999999</v>
      </c>
      <c r="D53" s="16">
        <f>'M2 Mixed Standards 5;1'!I51</f>
        <v>0.48052203600276067</v>
      </c>
      <c r="E53" s="17">
        <f t="shared" si="0"/>
        <v>3.3075999952474247E-2</v>
      </c>
      <c r="F53" s="18">
        <v>0.99609999999999999</v>
      </c>
      <c r="G53" s="18">
        <f>G54-0.003</f>
        <v>0.95305923199999998</v>
      </c>
      <c r="H53" s="17">
        <f t="shared" si="2"/>
        <v>3.2947003552659594E-2</v>
      </c>
      <c r="I53" s="17">
        <f t="shared" si="1"/>
        <v>3.152338711233714E-2</v>
      </c>
      <c r="K53" s="20">
        <f>$I$53/$I$62*100</f>
        <v>1.3508648478224712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4296.7929700000004</v>
      </c>
      <c r="D54" s="16">
        <f>'M2 Mixed Standards 5;1'!I52</f>
        <v>0.42757038888448451</v>
      </c>
      <c r="E54" s="17">
        <f t="shared" si="0"/>
        <v>6.4318310724499617E-2</v>
      </c>
      <c r="F54" s="97">
        <v>0.99609999999999999</v>
      </c>
      <c r="G54" s="97">
        <f>G55-0.003</f>
        <v>0.95605923199999998</v>
      </c>
      <c r="H54" s="17">
        <f t="shared" si="2"/>
        <v>6.4067469312674069E-2</v>
      </c>
      <c r="I54" s="17">
        <f t="shared" si="1"/>
        <v>6.1492114754802464E-2</v>
      </c>
      <c r="K54" s="20">
        <f>$I$54/$I$62*100</f>
        <v>2.6351082117066813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23145</v>
      </c>
      <c r="D55" s="16">
        <f>'M2 Mixed Standards 5;1'!I53</f>
        <v>0.39964697244029573</v>
      </c>
      <c r="E55" s="17">
        <f t="shared" si="0"/>
        <v>0.37066235376917489</v>
      </c>
      <c r="F55" s="98">
        <v>0.99607699999999999</v>
      </c>
      <c r="G55" s="98">
        <v>0.95905923199999998</v>
      </c>
      <c r="H55" s="17">
        <f t="shared" si="2"/>
        <v>0.36920824535533842</v>
      </c>
      <c r="I55" s="17">
        <f t="shared" si="1"/>
        <v>0.35548715233717715</v>
      </c>
      <c r="K55" s="20">
        <f>$I$55/$I$62*100</f>
        <v>15.233613578182567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2.3335707612165137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M2 Mixed Standards 5;1</vt:lpstr>
      <vt:lpstr>M2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2020-03-11T14:59:44Z</dcterms:modified>
</cp:coreProperties>
</file>