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Experimental Data - FAME\"/>
    </mc:Choice>
  </mc:AlternateContent>
  <xr:revisionPtr revIDLastSave="0" documentId="13_ncr:1_{9FD4C8F5-FCE6-4134-B7E7-09905EDC859D}" xr6:coauthVersionLast="45" xr6:coauthVersionMax="45" xr10:uidLastSave="{00000000-0000-0000-0000-000000000000}"/>
  <bookViews>
    <workbookView xWindow="-24780" yWindow="795" windowWidth="21600" windowHeight="14550" tabRatio="835" activeTab="1" xr2:uid="{00000000-000D-0000-FFFF-FFFF00000000}"/>
  </bookViews>
  <sheets>
    <sheet name="LC2A Mixed Standards 5;1" sheetId="2" r:id="rId1"/>
    <sheet name="LC2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<sst xmlns="http://schemas.openxmlformats.org/spreadsheetml/2006/main" count="72" uniqueCount="52">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</sst>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31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Normal="10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4484.3622999999998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'LC2A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'LC2A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518.6377</v>
      </c>
      <c r="D20" s="16">
        <f>'LC2A Mixed Standards 5;1'!I18</f>
        <v>0.58399554573934276</v>
      </c>
      <c r="E20" s="17">
        <f>((C20/$I$11)*(($I$7*$I$9)/D20))/1000</f>
        <v>3.9608085501479737E-3</v>
      </c>
      <c r="F20" s="91">
        <v>0.99150000000000005</v>
      </c>
      <c r="G20" s="91">
        <v>0.91139999999999999</v>
      </c>
      <c r="H20" s="17">
        <f>E20*F20</f>
        <v>3.9271416774717162E-3</v>
      </c>
      <c r="I20" s="17">
        <f t="shared" ref="I20:I55" si="0">E20*G20</f>
        <v>3.6098809126048634E-3</v>
      </c>
      <c r="J20" s="90"/>
      <c r="K20" s="20">
        <f>I$20/$I$62*100</f>
        <v>19.84100710364747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'LC2A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'LC2A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184.26184000000001</v>
      </c>
      <c r="D24" s="16">
        <f>'LC2A Mixed Standards 5;1'!I22</f>
        <v>0.52228332313720438</v>
      </c>
      <c r="E24" s="17">
        <f>((C24/$I$11)*(($I$7*$I$9)/D24))/1000</f>
        <v>1.5734702925092642E-3</v>
      </c>
      <c r="F24" s="18">
        <v>0.99450000000000005</v>
      </c>
      <c r="G24" s="18">
        <v>0.94210000000000005</v>
      </c>
      <c r="H24" s="17">
        <f t="shared" si="2"/>
        <v>1.5648162059004633E-3</v>
      </c>
      <c r="I24" s="17">
        <f t="shared" si="0"/>
        <v>1.4823663625729779E-3</v>
      </c>
      <c r="K24" s="20">
        <f>$I$24/$I$62*100</f>
        <v>8.1475378944828662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'LC2A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'LC2A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376.68160999999998</v>
      </c>
      <c r="D27" s="16">
        <f>'LC2A Mixed Standards 5;1'!I25</f>
        <v>0.52322337655136741</v>
      </c>
      <c r="E27" s="17">
        <f t="shared" si="1"/>
        <v>3.2108246001471582E-3</v>
      </c>
      <c r="F27" s="93">
        <v>0.99480000000000002</v>
      </c>
      <c r="G27" s="18">
        <v>0.94169999999999998</v>
      </c>
      <c r="H27" s="17">
        <f t="shared" si="2"/>
        <v>3.1941283122263932E-3</v>
      </c>
      <c r="I27" s="17">
        <f t="shared" si="0"/>
        <v>3.0236335259585787E-3</v>
      </c>
      <c r="K27" s="20">
        <f>$I$27/$I$62*100</f>
        <v>16.618812564672965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212.21477999999999</v>
      </c>
      <c r="D28" s="16">
        <f>'LC2A Mixed Standards 5;1'!I26</f>
        <v>0.52518037315984534</v>
      </c>
      <c r="E28" s="17">
        <f t="shared" si="1"/>
        <v>1.8021728517060567E-3</v>
      </c>
      <c r="F28" s="18">
        <v>0.995</v>
      </c>
      <c r="G28" s="18">
        <v>0.94810000000000005</v>
      </c>
      <c r="H28" s="17">
        <f t="shared" si="2"/>
        <v>1.7931619874475265E-3</v>
      </c>
      <c r="I28" s="17">
        <f t="shared" si="0"/>
        <v>1.7086400807025124E-3</v>
      </c>
      <c r="K28" s="20">
        <f>$I$28/$I$62*100</f>
        <v>9.3912073000581415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'LC2A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>
        <v>25.98114</v>
      </c>
      <c r="D30" s="16">
        <f>'LC2A Mixed Standards 5;1'!I28</f>
        <v>0.52931603330530186</v>
      </c>
      <c r="E30" s="17">
        <f t="shared" si="1"/>
        <v>2.1891345574171867E-4</v>
      </c>
      <c r="F30" s="18">
        <v>0.99529999999999996</v>
      </c>
      <c r="G30" s="18">
        <v>0.95069999999999999</v>
      </c>
      <c r="H30" s="17">
        <f t="shared" si="2"/>
        <v>2.1788456249973259E-4</v>
      </c>
      <c r="I30" s="17">
        <f t="shared" si="0"/>
        <v>2.0812102237365194E-4</v>
      </c>
      <c r="K30" s="20">
        <f>$I$30/$I$62*100</f>
        <v>1.1438966501402696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78.289789999999996</v>
      </c>
      <c r="D31" s="16">
        <f>'LC2A Mixed Standards 5;1'!I29</f>
        <v>0.57207398693293676</v>
      </c>
      <c r="E31" s="17">
        <f>((C31/$I$11)*(($I$7*$I$9)/D31))/1000</f>
        <v>6.1035461234784226E-4</v>
      </c>
      <c r="F31" s="18">
        <v>0.99524199999999996</v>
      </c>
      <c r="G31" s="18">
        <v>0.95034395000000005</v>
      </c>
      <c r="H31" s="17">
        <f t="shared" si="2"/>
        <v>6.0745054510229126E-4</v>
      </c>
      <c r="I31" s="17">
        <f t="shared" si="0"/>
        <v>5.8004681319936719E-4</v>
      </c>
      <c r="K31" s="20">
        <f>$I$31/$I$62*100</f>
        <v>3.1881142951145498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20.13927</v>
      </c>
      <c r="D32" s="16">
        <f>'LC2A Mixed Standards 5;1'!I30</f>
        <v>0.5560986679727572</v>
      </c>
      <c r="E32" s="17">
        <f>((C32/$I$11)*(($I$7*$I$9)/D32))/1000</f>
        <v>1.6151809078993219E-4</v>
      </c>
      <c r="F32" s="18">
        <v>0.99550000000000005</v>
      </c>
      <c r="G32" s="18">
        <v>0.95269999999999999</v>
      </c>
      <c r="H32" s="17">
        <f t="shared" si="2"/>
        <v>1.6079125938137751E-4</v>
      </c>
      <c r="I32" s="17">
        <f t="shared" si="0"/>
        <v>1.5387828509556839E-4</v>
      </c>
      <c r="K32" s="20">
        <f>$I$32/$I$62*100</f>
        <v>0.84576201309509924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'LC2A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119.55809000000001</v>
      </c>
      <c r="D34" s="16">
        <f>'LC2A Mixed Standards 5;1'!I32</f>
        <v>0.57307258596630672</v>
      </c>
      <c r="E34" s="17">
        <f>((C34/$I$11)*(($I$7*$I$9)/D34))/1000</f>
        <v>9.3046199207355064E-4</v>
      </c>
      <c r="F34" s="18">
        <v>0.99539999999999995</v>
      </c>
      <c r="G34" s="18">
        <v>0.95240000000000002</v>
      </c>
      <c r="H34" s="17">
        <f t="shared" si="2"/>
        <v>9.261818669100123E-4</v>
      </c>
      <c r="I34" s="17">
        <f t="shared" si="0"/>
        <v>8.8617200125084964E-4</v>
      </c>
      <c r="K34" s="20">
        <f>$I$34/$I$62*100</f>
        <v>4.8706717472250816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'LC2A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15.54307</v>
      </c>
      <c r="D36" s="16">
        <f>'LC2A Mixed Standards 5;1'!I34</f>
        <v>0.36080032307251586</v>
      </c>
      <c r="E36" s="17">
        <f t="shared" si="1"/>
        <v>1.921317719186717E-4</v>
      </c>
      <c r="F36" s="18">
        <v>0.99590000000000001</v>
      </c>
      <c r="G36" s="18">
        <v>0.95699999999999996</v>
      </c>
      <c r="H36" s="17">
        <f t="shared" si="2"/>
        <v>1.9134403165380515E-4</v>
      </c>
      <c r="I36" s="17">
        <f t="shared" si="0"/>
        <v>1.838701057261688E-4</v>
      </c>
      <c r="K36" s="20">
        <f>$I$36/$I$62*100</f>
        <v>1.0106062117237091</v>
      </c>
      <c r="N36" s="92"/>
      <c r="O36" s="13"/>
      <c r="P36" s="13"/>
    </row>
    <row r="37" spans="1:16" ht="13.5" x14ac:dyDescent="0.25">
      <c r="A37" s="23" t="s">
        <v>28</v>
      </c>
      <c r="B37" s="24"/>
      <c r="C37" s="15">
        <v>15.54307</v>
      </c>
      <c r="D37" s="16">
        <f>'LC2A Mixed Standards 5;1'!I35</f>
        <v>0.81100982709706071</v>
      </c>
      <c r="E37" s="17">
        <f t="shared" si="1"/>
        <v>8.5475173129382322E-5</v>
      </c>
      <c r="F37" s="18">
        <v>0.99540499999999998</v>
      </c>
      <c r="G37" s="18">
        <v>0.95204597000000002</v>
      </c>
      <c r="H37" s="17">
        <f t="shared" si="2"/>
        <v>8.5082414708852812E-5</v>
      </c>
      <c r="I37" s="17">
        <f t="shared" si="0"/>
        <v>8.1376294112880726E-5</v>
      </c>
      <c r="K37" s="20">
        <f>$I$37/$I$62*100</f>
        <v>0.44726894561103336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'LC2A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>
        <v>31.485530000000001</v>
      </c>
      <c r="D39" s="16">
        <f>'LC2A Mixed Standards 5;1'!I37</f>
        <v>0.57334694994039437</v>
      </c>
      <c r="E39" s="17">
        <f t="shared" si="1"/>
        <v>2.4491918442866788E-4</v>
      </c>
      <c r="F39" s="18">
        <v>0.99539999999999995</v>
      </c>
      <c r="G39" s="18">
        <v>0.95199999999999996</v>
      </c>
      <c r="H39" s="17">
        <f t="shared" si="2"/>
        <v>2.4379255618029599E-4</v>
      </c>
      <c r="I39" s="17">
        <f t="shared" si="0"/>
        <v>2.3316306357609181E-4</v>
      </c>
      <c r="K39" s="20">
        <f>$I$39/$I$62*100</f>
        <v>1.2815353505341038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31.485530000000001</v>
      </c>
      <c r="D40" s="16">
        <f>'LC2A Mixed Standards 5;1'!I38</f>
        <v>0.57169928898171185</v>
      </c>
      <c r="E40" s="17">
        <f>((C40/$I$11)*(($I$7*$I$9)/D40))/1000</f>
        <v>2.4562505163192125E-4</v>
      </c>
      <c r="F40" s="18">
        <v>0.99605399999999999</v>
      </c>
      <c r="G40" s="18">
        <v>0.95881644600000004</v>
      </c>
      <c r="H40" s="17">
        <f>E40*F40</f>
        <v>2.4465581517818167E-4</v>
      </c>
      <c r="I40" s="17">
        <f>E40*G40</f>
        <v>2.3550933905428526E-4</v>
      </c>
      <c r="K40" s="20">
        <f>$I$40/$I$62*100</f>
        <v>1.2944311965625419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'LC2A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111.68307</v>
      </c>
      <c r="D42" s="16">
        <f>'LC2A Mixed Standards 5;1'!I40</f>
        <v>0.57248541312805568</v>
      </c>
      <c r="E42" s="17">
        <f t="shared" si="1"/>
        <v>8.7006604645760151E-4</v>
      </c>
      <c r="F42" s="18">
        <v>0.99583299999999997</v>
      </c>
      <c r="G42" s="18">
        <v>0.95651359599999997</v>
      </c>
      <c r="H42" s="17">
        <f t="shared" si="2"/>
        <v>8.6644048124201261E-4</v>
      </c>
      <c r="I42" s="17">
        <f t="shared" si="0"/>
        <v>8.3223000285466344E-4</v>
      </c>
      <c r="K42" s="20">
        <f>$I$42/$I$62*100</f>
        <v>4.5741900628496888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'LC2A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'LC2A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'LC2A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'LC2A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27.469149999999999</v>
      </c>
      <c r="D47" s="16">
        <f>'LC2A Mixed Standards 5;1'!I45</f>
        <v>0.56695087597379212</v>
      </c>
      <c r="E47" s="17">
        <f t="shared" si="1"/>
        <v>2.160872254066612E-4</v>
      </c>
      <c r="F47" s="95">
        <v>0.99578100000000003</v>
      </c>
      <c r="G47" s="95">
        <v>0.95596872600000005</v>
      </c>
      <c r="H47" s="17">
        <f t="shared" si="2"/>
        <v>2.1517555340267049E-4</v>
      </c>
      <c r="I47" s="17">
        <f t="shared" si="0"/>
        <v>2.0657262957688075E-4</v>
      </c>
      <c r="K47" s="20">
        <f>$I$47/$I$62*100</f>
        <v>1.135386210814501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'LC2A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'LC2A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'LC2A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256.23352</v>
      </c>
      <c r="D51" s="16">
        <f>'LC2A Mixed Standards 5;1'!I49</f>
        <v>0.53474774135716341</v>
      </c>
      <c r="E51" s="17">
        <f t="shared" si="1"/>
        <v>2.1370578896535227E-3</v>
      </c>
      <c r="F51" s="95">
        <v>0.99648800000000004</v>
      </c>
      <c r="G51" s="95">
        <v>0.96334507599999997</v>
      </c>
      <c r="H51" s="17">
        <f t="shared" si="2"/>
        <v>2.1295525423450598E-3</v>
      </c>
      <c r="I51" s="17">
        <f t="shared" si="0"/>
        <v>2.0587241951246721E-3</v>
      </c>
      <c r="K51" s="20">
        <f>$I$51/$I$62*100</f>
        <v>11.315376426211394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'LC2A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'LC2A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88.394109999999998</v>
      </c>
      <c r="D54" s="16">
        <f>'LC2A Mixed Standards 5;1'!I52</f>
        <v>0.50773983680032553</v>
      </c>
      <c r="E54" s="17">
        <f t="shared" si="1"/>
        <v>7.7644624007647473E-4</v>
      </c>
      <c r="F54" s="97">
        <v>0.99609999999999999</v>
      </c>
      <c r="G54" s="97">
        <f>G55-0.003</f>
        <v>0.95605923199999998</v>
      </c>
      <c r="H54" s="17">
        <f t="shared" si="2"/>
        <v>7.7341809974017651E-4</v>
      </c>
      <c r="I54" s="17">
        <f t="shared" si="0"/>
        <v>7.4232859597680209E-4</v>
      </c>
      <c r="K54" s="20">
        <f>$I$54/$I$62*100</f>
        <v>4.0800644959194434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218.30125000000001</v>
      </c>
      <c r="D55" s="16">
        <f>'LC2A Mixed Standards 5;1'!I53</f>
        <v>0.47458077977285135</v>
      </c>
      <c r="E55" s="17">
        <f t="shared" si="1"/>
        <v>2.0515182265836945E-3</v>
      </c>
      <c r="F55" s="98">
        <v>0.99607699999999999</v>
      </c>
      <c r="G55" s="98">
        <v>0.95905923199999998</v>
      </c>
      <c r="H55" s="17">
        <f t="shared" si="2"/>
        <v>2.0434701205808065E-3</v>
      </c>
      <c r="I55" s="17">
        <f t="shared" si="0"/>
        <v>1.9675274948213598E-3</v>
      </c>
      <c r="K55" s="20">
        <f>$I$55/$I$62*100</f>
        <v>10.814131531337132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1.8194040724582177E-2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LC2A Mixed Standards 5;1</vt:lpstr>
      <vt:lpstr>LC2A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2020-03-09T15:30:34Z</dcterms:modified>
</cp:coreProperties>
</file>