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647C247E-6EA4-4B1F-9C7E-4B3596FA6433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RA Mixed Standards 5;1" sheetId="2" r:id="rId1"/>
    <sheet name="SR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<sst xmlns="http://schemas.openxmlformats.org/spreadsheetml/2006/main" count="72" uniqueCount="52">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</sst>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7" zoomScale="85" zoomScaleNormal="85" workbookViewId="0">
      <selection activeCell="A7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5814.3886700000003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'SRA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'SRA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130.8903</v>
      </c>
      <c r="D20" s="16">
        <f>'SRA Mixed Standards 5;1'!I18</f>
        <v>0.58399554573934276</v>
      </c>
      <c r="E20" s="17">
        <f>((C20/$I$11)*(($I$7*$I$9)/D20))/1000</f>
        <v>7.7094583184907192E-4</v>
      </c>
      <c r="F20" s="91">
        <v>0.99150000000000005</v>
      </c>
      <c r="G20" s="91">
        <v>0.91139999999999999</v>
      </c>
      <c r="H20" s="17">
        <f>E20*F20</f>
        <v>7.6439279227835482E-4</v>
      </c>
      <c r="I20" s="17">
        <f t="shared" ref="I20:I55" si="0">E20*G20</f>
        <v>7.0264003114724411E-4</v>
      </c>
      <c r="J20" s="90"/>
      <c r="K20" s="20">
        <f>I$20/$I$62*100</f>
        <v>4.1981679744278875</v>
      </c>
    </row>
    <row r="21" spans="1:16" ht="13.5" x14ac:dyDescent="0.25">
      <c r="A21" s="23">
        <v>0.41666666666666669</v>
      </c>
      <c r="B21" s="24"/>
      <c r="C21" s="15">
        <v>0</v>
      </c>
      <c r="D21" s="16">
        <f>'SRA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'SRA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'SRA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260.22476</v>
      </c>
      <c r="D24" s="16">
        <f>'SRA Mixed Standards 5;1'!I22</f>
        <v>0.52228332313720438</v>
      </c>
      <c r="E24" s="17">
        <f>((C24/$I$11)*(($I$7*$I$9)/D24))/1000</f>
        <v>1.7138325788697542E-3</v>
      </c>
      <c r="F24" s="18">
        <v>0.99450000000000005</v>
      </c>
      <c r="G24" s="18">
        <v>0.94210000000000005</v>
      </c>
      <c r="H24" s="17">
        <f t="shared" si="2"/>
        <v>1.7044064996859707E-3</v>
      </c>
      <c r="I24" s="17">
        <f t="shared" si="0"/>
        <v>1.6146016725531954E-3</v>
      </c>
      <c r="K24" s="20">
        <f>$I$24/$I$62*100</f>
        <v>9.6470009289152845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'SRA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'SRA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451.10989000000001</v>
      </c>
      <c r="D27" s="16">
        <f>'SRA Mixed Standards 5;1'!I25</f>
        <v>0.52322337655136741</v>
      </c>
      <c r="E27" s="17">
        <f t="shared" si="1"/>
        <v>2.9656585396050689E-3</v>
      </c>
      <c r="F27" s="93">
        <v>0.99480000000000002</v>
      </c>
      <c r="G27" s="18">
        <v>0.94169999999999998</v>
      </c>
      <c r="H27" s="17">
        <f t="shared" si="2"/>
        <v>2.9502371151991225E-3</v>
      </c>
      <c r="I27" s="17">
        <f t="shared" si="0"/>
        <v>2.7927606467460933E-3</v>
      </c>
      <c r="K27" s="20">
        <f>$I$27/$I$62*100</f>
        <v>16.686322708184843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287.08179000000001</v>
      </c>
      <c r="D28" s="16">
        <f>'SRA Mixed Standards 5;1'!I26</f>
        <v>0.52518037315984534</v>
      </c>
      <c r="E28" s="17">
        <f t="shared" si="1"/>
        <v>1.8802824580039228E-3</v>
      </c>
      <c r="F28" s="18">
        <v>0.995</v>
      </c>
      <c r="G28" s="18">
        <v>0.94810000000000005</v>
      </c>
      <c r="H28" s="17">
        <f t="shared" si="2"/>
        <v>1.8708810457139032E-3</v>
      </c>
      <c r="I28" s="17">
        <f t="shared" si="0"/>
        <v>1.7826957984335193E-3</v>
      </c>
      <c r="K28" s="20">
        <f>$I$28/$I$62*100</f>
        <v>10.651337921796271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'SRA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'SRA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234.49402000000001</v>
      </c>
      <c r="D31" s="16">
        <f>'SRA Mixed Standards 5;1'!I29</f>
        <v>0.57207398693293676</v>
      </c>
      <c r="E31" s="17">
        <f>((C31/$I$11)*(($I$7*$I$9)/D31))/1000</f>
        <v>1.40995583138653E-3</v>
      </c>
      <c r="F31" s="18">
        <v>0.99524199999999996</v>
      </c>
      <c r="G31" s="18">
        <v>0.95034395000000005</v>
      </c>
      <c r="H31" s="17">
        <f t="shared" si="2"/>
        <v>1.4032472615407928E-3</v>
      </c>
      <c r="I31" s="17">
        <f t="shared" si="0"/>
        <v>1.3399429941254089E-3</v>
      </c>
      <c r="K31" s="20">
        <f>$I$31/$I$62*100</f>
        <v>8.005956842953454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38.3429</v>
      </c>
      <c r="D32" s="16">
        <f>'SRA Mixed Standards 5;1'!I30</f>
        <v>0.5560986679727572</v>
      </c>
      <c r="E32" s="17">
        <f>((C32/$I$11)*(($I$7*$I$9)/D32))/1000</f>
        <v>2.3716960943805318E-4</v>
      </c>
      <c r="F32" s="18">
        <v>0.99550000000000005</v>
      </c>
      <c r="G32" s="18">
        <v>0.95269999999999999</v>
      </c>
      <c r="H32" s="17">
        <f t="shared" si="2"/>
        <v>2.3610234619558196E-4</v>
      </c>
      <c r="I32" s="17">
        <f t="shared" si="0"/>
        <v>2.2595148691163328E-4</v>
      </c>
      <c r="K32" s="20">
        <f>$I$32/$I$62*100</f>
        <v>1.3500259792741549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'SRA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89.144099999999995</v>
      </c>
      <c r="D34" s="16">
        <f>'SRA Mixed Standards 5;1'!I32</f>
        <v>0.57307258596630672</v>
      </c>
      <c r="E34" s="17">
        <f>((C34/$I$11)*(($I$7*$I$9)/D34))/1000</f>
        <v>5.3506791228066959E-4</v>
      </c>
      <c r="F34" s="18">
        <v>0.99539999999999995</v>
      </c>
      <c r="G34" s="18">
        <v>0.95240000000000002</v>
      </c>
      <c r="H34" s="17">
        <f t="shared" si="2"/>
        <v>5.3260659988417849E-4</v>
      </c>
      <c r="I34" s="17">
        <f t="shared" si="0"/>
        <v>5.0959867965610971E-4</v>
      </c>
      <c r="K34" s="20">
        <f>$I$34/$I$62*100</f>
        <v>3.0447750795665822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'SRA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34.582920000000001</v>
      </c>
      <c r="D36" s="16">
        <f>'SRA Mixed Standards 5;1'!I34</f>
        <v>0.36080032307251586</v>
      </c>
      <c r="E36" s="17">
        <f t="shared" si="1"/>
        <v>3.2970131444832128E-4</v>
      </c>
      <c r="F36" s="18">
        <v>0.99590000000000001</v>
      </c>
      <c r="G36" s="18">
        <v>0.95699999999999996</v>
      </c>
      <c r="H36" s="17">
        <f t="shared" si="2"/>
        <v>3.2834953905908315E-4</v>
      </c>
      <c r="I36" s="17">
        <f t="shared" si="0"/>
        <v>3.1552415792704348E-4</v>
      </c>
      <c r="K36" s="20">
        <f>$I$36/$I$62*100</f>
        <v>1.8852091487085443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'SRA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'SRA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'SRA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30.570599999999999</v>
      </c>
      <c r="D40" s="16">
        <f>'SRA Mixed Standards 5;1'!I38</f>
        <v>0.57169928898171185</v>
      </c>
      <c r="E40" s="17">
        <f>((C40/$I$11)*(($I$7*$I$9)/D40))/1000</f>
        <v>1.8393409795152674E-4</v>
      </c>
      <c r="F40" s="18">
        <v>0.99605399999999999</v>
      </c>
      <c r="G40" s="18">
        <v>0.95881644600000004</v>
      </c>
      <c r="H40" s="17">
        <f>E40*F40</f>
        <v>1.8320829400101E-4</v>
      </c>
      <c r="I40" s="17">
        <f>E40*G40</f>
        <v>1.7635903809609874E-4</v>
      </c>
      <c r="K40" s="20">
        <f>$I$40/$I$62*100</f>
        <v>1.0537185940389378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'SRA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24.863029999999998</v>
      </c>
      <c r="D42" s="16">
        <f>'SRA Mixed Standards 5;1'!I40</f>
        <v>0.57248541312805568</v>
      </c>
      <c r="E42" s="17">
        <f t="shared" si="1"/>
        <v>1.4938794907173454E-4</v>
      </c>
      <c r="F42" s="18">
        <v>0.99583299999999997</v>
      </c>
      <c r="G42" s="18">
        <v>0.95651359599999997</v>
      </c>
      <c r="H42" s="17">
        <f t="shared" si="2"/>
        <v>1.4876544948795261E-4</v>
      </c>
      <c r="I42" s="17">
        <f t="shared" si="0"/>
        <v>1.4289160436566968E-4</v>
      </c>
      <c r="K42" s="20">
        <f>$I$42/$I$62*100</f>
        <v>0.85375573646595171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'SRA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'SRA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'SRA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'SRA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81.822760000000002</v>
      </c>
      <c r="D47" s="16">
        <f>'SRA Mixed Standards 5;1'!I45</f>
        <v>0.56695087597379212</v>
      </c>
      <c r="E47" s="17">
        <f t="shared" si="1"/>
        <v>4.9642612703067613E-4</v>
      </c>
      <c r="F47" s="95">
        <v>0.99578100000000003</v>
      </c>
      <c r="G47" s="95">
        <v>0.95596872600000005</v>
      </c>
      <c r="H47" s="17">
        <f t="shared" si="2"/>
        <v>4.9433170520073373E-4</v>
      </c>
      <c r="I47" s="17">
        <f t="shared" si="0"/>
        <v>4.7456785221062966E-4</v>
      </c>
      <c r="K47" s="20">
        <f>$I$47/$I$62*100</f>
        <v>2.8354711808701172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'SRA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'SRA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'SRA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326.99203</v>
      </c>
      <c r="D51" s="16">
        <f>'SRA Mixed Standards 5;1'!I49</f>
        <v>0.53474774135716341</v>
      </c>
      <c r="E51" s="17">
        <f t="shared" si="1"/>
        <v>2.1033625874444508E-3</v>
      </c>
      <c r="F51" s="95">
        <v>0.99648800000000004</v>
      </c>
      <c r="G51" s="95">
        <v>0.96334507599999997</v>
      </c>
      <c r="H51" s="17">
        <f t="shared" si="2"/>
        <v>2.0959755780373462E-3</v>
      </c>
      <c r="I51" s="17">
        <f t="shared" si="0"/>
        <v>2.0262639916572311E-3</v>
      </c>
      <c r="K51" s="20">
        <f>$I$51/$I$62*100</f>
        <v>12.10662105832848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'SRA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'SRA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86.010440000000003</v>
      </c>
      <c r="D54" s="16">
        <f>'SRA Mixed Standards 5;1'!I52</f>
        <v>0.50773983680032553</v>
      </c>
      <c r="E54" s="17">
        <f t="shared" si="1"/>
        <v>5.8268772141846156E-4</v>
      </c>
      <c r="F54" s="97">
        <v>0.99609999999999999</v>
      </c>
      <c r="G54" s="97">
        <f>G55-0.003</f>
        <v>0.95605923199999998</v>
      </c>
      <c r="H54" s="17">
        <f t="shared" si="2"/>
        <v>5.8041523930492953E-4</v>
      </c>
      <c r="I54" s="17">
        <f t="shared" si="0"/>
        <v>5.5708397543516427E-4</v>
      </c>
      <c r="K54" s="20">
        <f>$I$54/$I$62*100</f>
        <v>3.3284925439279132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586.36346000000003</v>
      </c>
      <c r="D55" s="16">
        <f>'SRA Mixed Standards 5;1'!I53</f>
        <v>0.47458077977285135</v>
      </c>
      <c r="E55" s="17">
        <f t="shared" si="1"/>
        <v>4.2499389312718565E-3</v>
      </c>
      <c r="F55" s="98">
        <v>0.99607699999999999</v>
      </c>
      <c r="G55" s="98">
        <v>0.95905923199999998</v>
      </c>
      <c r="H55" s="17">
        <f t="shared" si="2"/>
        <v>4.2332664208444767E-3</v>
      </c>
      <c r="I55" s="17">
        <f t="shared" si="0"/>
        <v>4.0759431674724875E-3</v>
      </c>
      <c r="K55" s="20">
        <f>$I$55/$I$62*100</f>
        <v>24.353144302541601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1.6736825096737525E-2</v>
      </c>
      <c r="K62" s="116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SRA Mixed Standards 5;1</vt:lpstr>
      <vt:lpstr>SRA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2020-03-06T20:42:28Z</dcterms:modified>
</cp:coreProperties>
</file>